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svg" ContentType="image/svg+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ctrlProps/ctrlProp1.xml" ContentType="application/vnd.ms-excel.controlproperties+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609"/>
  <workbookPr codeName="ThisWorkbook" defaultThemeVersion="166925"/>
  <mc:AlternateContent xmlns:mc="http://schemas.openxmlformats.org/markup-compatibility/2006">
    <mc:Choice Requires="x15">
      <x15ac:absPath xmlns:x15ac="http://schemas.microsoft.com/office/spreadsheetml/2010/11/ac" url="/Users/devipaulsen-abbott/Desktop/Desktop - Devi’s MacBook Air/"/>
    </mc:Choice>
  </mc:AlternateContent>
  <xr:revisionPtr revIDLastSave="0" documentId="8_{D46E41BE-CAE8-7C45-A9F1-53A31489820B}" xr6:coauthVersionLast="47" xr6:coauthVersionMax="47" xr10:uidLastSave="{00000000-0000-0000-0000-000000000000}"/>
  <workbookProtection workbookAlgorithmName="SHA-512" workbookHashValue="IJQB0AM/djHiDqoj1GZ/A7dq2g/XZA7DrNVbOL4yOGX289Diw4vCekfcvp1UAgP+H+9HTnL7Egq9c3lQAtLEQQ==" workbookSaltValue="iZMeOJhBV02oK6JlqVBg2g==" workbookSpinCount="100000" lockStructure="1"/>
  <bookViews>
    <workbookView xWindow="0" yWindow="600" windowWidth="25600" windowHeight="15960" xr2:uid="{37E6BF02-443A-478E-A590-B9741780870C}"/>
  </bookViews>
  <sheets>
    <sheet name="Cover Page" sheetId="20" r:id="rId1"/>
    <sheet name="Summary" sheetId="1" r:id="rId2"/>
    <sheet name="Form 2" sheetId="4" state="hidden" r:id="rId3"/>
    <sheet name="Form 2A" sheetId="8" state="hidden" r:id="rId4"/>
    <sheet name="Form 3" sheetId="6" r:id="rId5"/>
    <sheet name="Form 3a" sheetId="7" state="hidden" r:id="rId6"/>
    <sheet name="Form 4" sheetId="12" state="hidden" r:id="rId7"/>
    <sheet name="Form 5a" sheetId="9" r:id="rId8"/>
    <sheet name="Form 6" sheetId="13" r:id="rId9"/>
    <sheet name="Form 7" sheetId="21" r:id="rId10"/>
    <sheet name="Form 7a" sheetId="22" r:id="rId11"/>
    <sheet name="Form 9" sheetId="19" state="hidden" r:id="rId12"/>
    <sheet name="Form 10" sheetId="14" r:id="rId13"/>
    <sheet name="Form 11" sheetId="15" state="hidden" r:id="rId14"/>
    <sheet name="Form 11a" sheetId="16" state="hidden" r:id="rId15"/>
    <sheet name="Source list" sheetId="2" state="hidden" r:id="rId16"/>
    <sheet name="Delivery Sheet" sheetId="17" r:id="rId17"/>
  </sheets>
  <definedNames>
    <definedName name="address_1">Summary!$E$68</definedName>
    <definedName name="Address_2">Summary!$E$70</definedName>
    <definedName name="Address_3">Summary!$E$72</definedName>
    <definedName name="Adress1">#REF!</definedName>
    <definedName name="Adress2">#REF!</definedName>
    <definedName name="Adress3">#REF!</definedName>
    <definedName name="Astro_turfm²">'Form 11'!$I$45</definedName>
    <definedName name="Carpet_1">'Form 4'!$D$31</definedName>
    <definedName name="Carpet_2">'Form 4'!$H$31</definedName>
    <definedName name="Carpet_Size">'Form 4'!$F$44</definedName>
    <definedName name="Co_email">#REF!</definedName>
    <definedName name="co_name">#REF!</definedName>
    <definedName name="Co_nr">#REF!</definedName>
    <definedName name="Cocontact_no">Summary!$I$68</definedName>
    <definedName name="Company_name">Summary!$E$64</definedName>
    <definedName name="Concact">#REF!</definedName>
    <definedName name="Contact_no">Summary!$E$66</definedName>
    <definedName name="Contact_nr">#REF!</definedName>
    <definedName name="Credit_Card">#REF!</definedName>
    <definedName name="double_glassdoor">'Form 11'!$G$41</definedName>
    <definedName name="EFT">#REF!</definedName>
    <definedName name="extra_fascianame">'Form 2'!$Q$43</definedName>
    <definedName name="fabrban_3m">'Form 3'!$G$35</definedName>
    <definedName name="fasca_name">'Form 2'!$B$32</definedName>
    <definedName name="fascia_3m">'Form 3'!$G$37</definedName>
    <definedName name="fascia_logo">'Form 3'!$G$36</definedName>
    <definedName name="Form_10">'Delivery Sheet'!$GK$1:$GK$4</definedName>
    <definedName name="Form_11">'Delivery Sheet'!$GP$1:$HE$4</definedName>
    <definedName name="Form_2">'Delivery Sheet'!$O$1:$P$4</definedName>
    <definedName name="Form_2a">'Delivery Sheet'!$Q$1:$R$4</definedName>
    <definedName name="Form_3">'Delivery Sheet'!$S$1:$U$4</definedName>
    <definedName name="Form_4">'Delivery Sheet'!$W$1:$Y$4</definedName>
    <definedName name="Form_5a">'Delivery Sheet'!$Z$1:$DM$4</definedName>
    <definedName name="Form_6">'Delivery Sheet'!$DN$1:$DU$4</definedName>
    <definedName name="Form_7">'Delivery Sheet'!$DV$1:$FL$4</definedName>
    <definedName name="Form_9">'Delivery Sheet'!$FM$1:$GJ$4</definedName>
    <definedName name="Glass_10by5m">'Form 11'!$G$36</definedName>
    <definedName name="Glass_15by5m">'Form 11'!$G$37</definedName>
    <definedName name="Glass_20by5m">'Form 11'!$G$38</definedName>
    <definedName name="Glass_30by5m">'Form 11'!$G$39</definedName>
    <definedName name="Glass_6by5m">'Form 11'!$G$35</definedName>
    <definedName name="graphic_panelfull">'Form 3'!$G$38</definedName>
    <definedName name="Hall">#REF!</definedName>
    <definedName name="Hall_no.">Summary!$I$66</definedName>
    <definedName name="logo_fascia">'Form 3'!$G$36</definedName>
    <definedName name="Order_Ref">'Source list'!$A$2</definedName>
    <definedName name="pay_credit">Summary!$G$86</definedName>
    <definedName name="pay_eft">Summary!$G$84</definedName>
    <definedName name="pickt_fence">'Form 11'!$G$47</definedName>
    <definedName name="_xlnm.Print_Area" localSheetId="0">'Cover Page'!$A$1:$L$53</definedName>
    <definedName name="_xlnm.Print_Area" localSheetId="16">'Delivery Sheet'!$A$1:$HE$4</definedName>
    <definedName name="_xlnm.Print_Area" localSheetId="12">'Form 10'!$A$1:$L$43</definedName>
    <definedName name="_xlnm.Print_Area" localSheetId="13">'Form 11'!$A$1:$N$166</definedName>
    <definedName name="_xlnm.Print_Area" localSheetId="14">'Form 11a'!$A$1:$K$67</definedName>
    <definedName name="_xlnm.Print_Area" localSheetId="2">'Form 2'!$A$1:$AD$51</definedName>
    <definedName name="_xlnm.Print_Area" localSheetId="3">'Form 2A'!$A$1:$K$48</definedName>
    <definedName name="_xlnm.Print_Area" localSheetId="4">'Form 3'!$A$1:$L$46</definedName>
    <definedName name="_xlnm.Print_Area" localSheetId="5">'Form 3a'!$A$1:$K$45</definedName>
    <definedName name="_xlnm.Print_Area" localSheetId="6">'Form 4'!$A$1:$K$53</definedName>
    <definedName name="_xlnm.Print_Area" localSheetId="7">'Form 5a'!$A$1:$M$134</definedName>
    <definedName name="_xlnm.Print_Area" localSheetId="8">'Form 6'!$A$1:$L$47</definedName>
    <definedName name="_xlnm.Print_Area" localSheetId="9">'Form 7'!$A$1:$L$98</definedName>
    <definedName name="_xlnm.Print_Area" localSheetId="10">'Form 7a'!$A$1:$AH$60</definedName>
    <definedName name="_xlnm.Print_Area" localSheetId="11">'Form 9'!$A$1:$L$94</definedName>
    <definedName name="_xlnm.Print_Area" localSheetId="1">Summary!$A$55:$L$117</definedName>
    <definedName name="pvc_10by5m">'Form 11'!$G$32</definedName>
    <definedName name="pvc_15by5m">'Form 11'!$G$33</definedName>
    <definedName name="pvc_20by5m">'Form 11'!$G$34</definedName>
    <definedName name="pvc_3m">'Form 11'!$G$30</definedName>
    <definedName name="pvc_5m">'Form 11'!$G$31</definedName>
    <definedName name="pvc_6by3m">'Form 11'!$G$30</definedName>
    <definedName name="pvc_6by5m">'Form 11'!$G$31</definedName>
    <definedName name="Site_contact">Summary!$E$76</definedName>
    <definedName name="Site_contactno">Summary!$I$76</definedName>
    <definedName name="snow_peak">'Form 11'!$G$29</definedName>
    <definedName name="Stand_no">Summary!$I$64</definedName>
    <definedName name="sub_total">Summary!$K$111</definedName>
    <definedName name="surcharge">'Form 2'!$Y$46</definedName>
    <definedName name="Surcharge_total">Summary!$K$112</definedName>
    <definedName name="VAT_no">Summary!$E$74</definedName>
    <definedName name="wood_floorm²">'Form 11'!$I$43</definedName>
    <definedName name="wooden_floor">'Form 11'!$G$43</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GN4" i="17" l="1"/>
  <c r="DR4" i="17"/>
  <c r="I38" i="6"/>
  <c r="K36" i="13"/>
  <c r="I39" i="13"/>
  <c r="L120" i="9"/>
  <c r="Z69" i="9"/>
  <c r="I90" i="21"/>
  <c r="I82" i="21"/>
  <c r="I81" i="21"/>
  <c r="I67" i="21"/>
  <c r="I66" i="21"/>
  <c r="K66" i="21" s="1"/>
  <c r="I48" i="21"/>
  <c r="I47" i="21"/>
  <c r="I46" i="21"/>
  <c r="I44" i="21"/>
  <c r="I38" i="21"/>
  <c r="I37" i="21"/>
  <c r="I34" i="21"/>
  <c r="I33" i="21"/>
  <c r="I32" i="21"/>
  <c r="K32" i="21" s="1"/>
  <c r="I31" i="21"/>
  <c r="K31" i="21"/>
  <c r="I30" i="21"/>
  <c r="I29" i="21"/>
  <c r="I28" i="21"/>
  <c r="I27" i="21"/>
  <c r="AE23" i="22"/>
  <c r="AB23" i="22"/>
  <c r="Y23" i="22"/>
  <c r="AE21" i="22"/>
  <c r="AB21" i="22"/>
  <c r="Y21" i="22"/>
  <c r="AE19" i="22"/>
  <c r="AB19" i="22"/>
  <c r="Y19" i="22"/>
  <c r="AE17" i="22"/>
  <c r="AB17" i="22"/>
  <c r="Y17" i="22"/>
  <c r="AE15" i="22"/>
  <c r="AB15" i="22"/>
  <c r="Y15" i="22"/>
  <c r="AE13" i="22"/>
  <c r="AB13" i="22"/>
  <c r="Y13" i="22"/>
  <c r="AE11" i="22"/>
  <c r="AB11" i="22"/>
  <c r="Y11" i="22"/>
  <c r="R23" i="22"/>
  <c r="Q23" i="22"/>
  <c r="P23" i="22"/>
  <c r="O23" i="22"/>
  <c r="N23" i="22"/>
  <c r="M23" i="22"/>
  <c r="L23" i="22"/>
  <c r="K23" i="22"/>
  <c r="J23" i="22"/>
  <c r="I23" i="22"/>
  <c r="H23" i="22"/>
  <c r="R21" i="22"/>
  <c r="Q21" i="22"/>
  <c r="P21" i="22"/>
  <c r="O21" i="22"/>
  <c r="N21" i="22"/>
  <c r="M21" i="22"/>
  <c r="L21" i="22"/>
  <c r="K21" i="22"/>
  <c r="J21" i="22"/>
  <c r="I21" i="22"/>
  <c r="H21" i="22"/>
  <c r="R19" i="22"/>
  <c r="Q19" i="22"/>
  <c r="P19" i="22"/>
  <c r="O19" i="22"/>
  <c r="N19" i="22"/>
  <c r="M19" i="22"/>
  <c r="L19" i="22"/>
  <c r="K19" i="22"/>
  <c r="J19" i="22"/>
  <c r="I19" i="22"/>
  <c r="H19" i="22"/>
  <c r="R17" i="22"/>
  <c r="Q17" i="22"/>
  <c r="P17" i="22"/>
  <c r="O17" i="22"/>
  <c r="N17" i="22"/>
  <c r="M17" i="22"/>
  <c r="L17" i="22"/>
  <c r="K17" i="22"/>
  <c r="J17" i="22"/>
  <c r="I17" i="22"/>
  <c r="H17" i="22"/>
  <c r="R15" i="22"/>
  <c r="Q15" i="22"/>
  <c r="P15" i="22"/>
  <c r="O15" i="22"/>
  <c r="N15" i="22"/>
  <c r="M15" i="22"/>
  <c r="L15" i="22"/>
  <c r="K15" i="22"/>
  <c r="J15" i="22"/>
  <c r="I15" i="22"/>
  <c r="H15" i="22"/>
  <c r="R13" i="22"/>
  <c r="Q13" i="22"/>
  <c r="P13" i="22"/>
  <c r="O13" i="22"/>
  <c r="N13" i="22"/>
  <c r="M13" i="22"/>
  <c r="L13" i="22"/>
  <c r="K13" i="22"/>
  <c r="J13" i="22"/>
  <c r="I13" i="22"/>
  <c r="H13" i="22"/>
  <c r="R11" i="22"/>
  <c r="Q11" i="22"/>
  <c r="P11" i="22"/>
  <c r="O11" i="22"/>
  <c r="N11" i="22"/>
  <c r="M11" i="22"/>
  <c r="L11" i="22"/>
  <c r="K11" i="22"/>
  <c r="J11" i="22"/>
  <c r="I11" i="22"/>
  <c r="H11" i="22"/>
  <c r="AA7" i="22"/>
  <c r="AG7" i="22"/>
  <c r="AF7" i="22"/>
  <c r="AE7" i="22"/>
  <c r="AD7" i="22"/>
  <c r="AC7" i="22"/>
  <c r="AB7" i="22"/>
  <c r="W56" i="22"/>
  <c r="V56" i="22"/>
  <c r="U56" i="22"/>
  <c r="K6" i="21"/>
  <c r="I22" i="21"/>
  <c r="I20" i="21"/>
  <c r="I18" i="21"/>
  <c r="I16" i="21"/>
  <c r="I14" i="21"/>
  <c r="I12" i="21"/>
  <c r="I10" i="21"/>
  <c r="E22" i="21"/>
  <c r="E20" i="21"/>
  <c r="E18" i="21"/>
  <c r="E16" i="21"/>
  <c r="E14" i="21"/>
  <c r="E12" i="21"/>
  <c r="E10" i="21"/>
  <c r="G93" i="21"/>
  <c r="K105" i="1"/>
  <c r="K90" i="21"/>
  <c r="K89" i="21"/>
  <c r="K88" i="21"/>
  <c r="K87" i="21"/>
  <c r="K86" i="21"/>
  <c r="K85" i="21"/>
  <c r="K84" i="21"/>
  <c r="K83" i="21"/>
  <c r="K82" i="21"/>
  <c r="K81" i="21"/>
  <c r="K80" i="21"/>
  <c r="K79" i="21"/>
  <c r="K78" i="21"/>
  <c r="K77" i="21"/>
  <c r="K76" i="21"/>
  <c r="K75" i="21"/>
  <c r="K74" i="21"/>
  <c r="K73" i="21"/>
  <c r="K72" i="21"/>
  <c r="K71" i="21"/>
  <c r="K70" i="21"/>
  <c r="K69" i="21"/>
  <c r="K68" i="21"/>
  <c r="K67" i="21"/>
  <c r="K65" i="21"/>
  <c r="K64" i="21"/>
  <c r="K63" i="21"/>
  <c r="K62" i="21"/>
  <c r="K61" i="21"/>
  <c r="K60" i="21"/>
  <c r="K59" i="21"/>
  <c r="K58" i="21"/>
  <c r="H93" i="21" s="1"/>
  <c r="K57" i="21"/>
  <c r="K56" i="21"/>
  <c r="K50" i="21"/>
  <c r="K49" i="21"/>
  <c r="K48" i="21"/>
  <c r="K47" i="21"/>
  <c r="K46" i="21"/>
  <c r="K45" i="21"/>
  <c r="K44" i="21"/>
  <c r="K43" i="21"/>
  <c r="K42" i="21"/>
  <c r="K41" i="21"/>
  <c r="K40" i="21"/>
  <c r="K39" i="21"/>
  <c r="K38" i="21"/>
  <c r="K37" i="21"/>
  <c r="K36" i="21"/>
  <c r="K35" i="21"/>
  <c r="K34" i="21"/>
  <c r="K33" i="21"/>
  <c r="K30" i="21"/>
  <c r="K29" i="21"/>
  <c r="K28" i="21"/>
  <c r="K27" i="21"/>
  <c r="K92" i="21" l="1"/>
  <c r="K103" i="1" s="1"/>
  <c r="K93" i="21" l="1"/>
  <c r="K95" i="21" s="1"/>
  <c r="K96" i="21" s="1"/>
  <c r="K97" i="21" s="1"/>
  <c r="K34" i="14" l="1"/>
  <c r="G42" i="13" l="1"/>
  <c r="T4" i="17"/>
  <c r="U4" i="17"/>
  <c r="V4" i="17"/>
  <c r="BN37" i="6"/>
  <c r="BN38" i="6"/>
  <c r="BN35" i="6"/>
  <c r="S4" i="17" s="1"/>
  <c r="BN36" i="6"/>
  <c r="G41" i="6"/>
  <c r="K38" i="6"/>
  <c r="G89" i="19"/>
  <c r="G38" i="14"/>
  <c r="K35" i="14"/>
  <c r="K32" i="14"/>
  <c r="K31" i="14"/>
  <c r="GK4" i="17"/>
  <c r="GL4" i="17"/>
  <c r="GM4" i="17"/>
  <c r="GO4" i="17"/>
  <c r="L55" i="9"/>
  <c r="L50" i="9"/>
  <c r="L51" i="9"/>
  <c r="L54" i="9"/>
  <c r="H129" i="9"/>
  <c r="Y26" i="4" l="1"/>
  <c r="F47" i="12"/>
  <c r="E10" i="15" l="1"/>
  <c r="K10" i="15"/>
  <c r="M6" i="15"/>
  <c r="K6" i="14"/>
  <c r="H38" i="14" s="1"/>
  <c r="K6" i="19"/>
  <c r="H89" i="19" s="1"/>
  <c r="K6" i="13"/>
  <c r="L6" i="9"/>
  <c r="J7" i="12"/>
  <c r="K6" i="6"/>
  <c r="Y6" i="4"/>
  <c r="HE4" i="17"/>
  <c r="HA4" i="17"/>
  <c r="GZ4" i="17"/>
  <c r="GY4" i="17"/>
  <c r="GX4" i="17"/>
  <c r="GW4" i="17"/>
  <c r="GV4" i="17"/>
  <c r="GU4" i="17"/>
  <c r="GT4" i="17"/>
  <c r="GS4" i="17"/>
  <c r="GQ4" i="17"/>
  <c r="GR4" i="17"/>
  <c r="GP4" i="17"/>
  <c r="GP1" i="17"/>
  <c r="GK1" i="17"/>
  <c r="GJ4" i="17"/>
  <c r="GI4" i="17"/>
  <c r="GH4" i="17"/>
  <c r="GG4" i="17"/>
  <c r="GF4" i="17"/>
  <c r="GE4" i="17"/>
  <c r="GD4" i="17"/>
  <c r="GC4" i="17"/>
  <c r="GB4" i="17"/>
  <c r="GA4" i="17"/>
  <c r="FZ4" i="17"/>
  <c r="FY4" i="17"/>
  <c r="FX4" i="17"/>
  <c r="FW4" i="17"/>
  <c r="FV4" i="17"/>
  <c r="FU4" i="17"/>
  <c r="FT4" i="17"/>
  <c r="FS4" i="17"/>
  <c r="FR4" i="17"/>
  <c r="FQ4" i="17"/>
  <c r="FP4" i="17"/>
  <c r="FO4" i="17"/>
  <c r="FN4" i="17"/>
  <c r="FM4" i="17"/>
  <c r="FM1" i="17"/>
  <c r="DU4" i="17"/>
  <c r="DT4" i="17"/>
  <c r="DS4" i="17"/>
  <c r="DQ4" i="17"/>
  <c r="DP4" i="17"/>
  <c r="DO4" i="17"/>
  <c r="DN4" i="17"/>
  <c r="K86" i="19"/>
  <c r="K82" i="19"/>
  <c r="K80" i="19"/>
  <c r="K74" i="19"/>
  <c r="K72" i="19"/>
  <c r="K70" i="19"/>
  <c r="K68" i="19"/>
  <c r="K66" i="19"/>
  <c r="K62" i="19"/>
  <c r="K60" i="19"/>
  <c r="K58" i="19"/>
  <c r="K56" i="19"/>
  <c r="K54" i="19"/>
  <c r="K49" i="19"/>
  <c r="K48" i="19"/>
  <c r="K46" i="19"/>
  <c r="K44" i="19"/>
  <c r="K42" i="19"/>
  <c r="K40" i="19"/>
  <c r="K38" i="19"/>
  <c r="K36" i="19"/>
  <c r="K34" i="19"/>
  <c r="K32" i="19"/>
  <c r="K30" i="19"/>
  <c r="I22" i="19"/>
  <c r="E22" i="19"/>
  <c r="I20" i="19"/>
  <c r="E20" i="19"/>
  <c r="I18" i="19"/>
  <c r="E18" i="19"/>
  <c r="I16" i="19"/>
  <c r="E16" i="19"/>
  <c r="I14" i="19"/>
  <c r="E14" i="19"/>
  <c r="I12" i="19"/>
  <c r="E12" i="19"/>
  <c r="I10" i="19"/>
  <c r="E10" i="19"/>
  <c r="K88" i="19" l="1"/>
  <c r="K106" i="1" s="1"/>
  <c r="AE46" i="4"/>
  <c r="P4" i="17"/>
  <c r="O4" i="17"/>
  <c r="R4" i="17"/>
  <c r="Q4" i="17"/>
  <c r="K89" i="19" l="1"/>
  <c r="K91" i="19" s="1"/>
  <c r="K92" i="19" s="1"/>
  <c r="K93" i="19" s="1"/>
  <c r="F4" i="17"/>
  <c r="I4" i="17"/>
  <c r="W4" i="17"/>
  <c r="K4" i="17"/>
  <c r="J4" i="17"/>
  <c r="D4" i="17"/>
  <c r="B4" i="17"/>
  <c r="A4" i="17"/>
  <c r="DM4" i="17"/>
  <c r="DL4" i="17"/>
  <c r="DK4" i="17"/>
  <c r="DJ4" i="17"/>
  <c r="DI4" i="17"/>
  <c r="DH4" i="17"/>
  <c r="DG4" i="17"/>
  <c r="DF4" i="17"/>
  <c r="DE4" i="17"/>
  <c r="DD4" i="17"/>
  <c r="DC4" i="17"/>
  <c r="DB4" i="17"/>
  <c r="DA4" i="17"/>
  <c r="CZ4" i="17"/>
  <c r="CY4" i="17"/>
  <c r="CX4" i="17"/>
  <c r="CU4" i="17"/>
  <c r="CT4" i="17"/>
  <c r="CS4" i="17"/>
  <c r="CR4" i="17"/>
  <c r="CQ4" i="17"/>
  <c r="CP4" i="17"/>
  <c r="CO4" i="17"/>
  <c r="CN4" i="17"/>
  <c r="CM4" i="17"/>
  <c r="CL4" i="17"/>
  <c r="CK4" i="17"/>
  <c r="CJ4" i="17"/>
  <c r="CI4" i="17"/>
  <c r="CH4" i="17"/>
  <c r="CG4" i="17"/>
  <c r="CF4" i="17"/>
  <c r="CE4" i="17"/>
  <c r="CD4" i="17"/>
  <c r="CC4" i="17"/>
  <c r="CB4" i="17"/>
  <c r="CA4" i="17"/>
  <c r="BZ4" i="17"/>
  <c r="BY4" i="17"/>
  <c r="BX4" i="17"/>
  <c r="BW4" i="17"/>
  <c r="BV4" i="17"/>
  <c r="BU4" i="17"/>
  <c r="BT4" i="17"/>
  <c r="BS4" i="17"/>
  <c r="BR4" i="17"/>
  <c r="BQ4" i="17"/>
  <c r="BP4" i="17"/>
  <c r="BO4" i="17"/>
  <c r="BN4" i="17"/>
  <c r="BM4" i="17"/>
  <c r="BL4" i="17"/>
  <c r="BK4" i="17"/>
  <c r="BJ4" i="17"/>
  <c r="BI4" i="17"/>
  <c r="BH4" i="17"/>
  <c r="BG4" i="17"/>
  <c r="BF4" i="17"/>
  <c r="BE4" i="17"/>
  <c r="BB4" i="17"/>
  <c r="BA4" i="17"/>
  <c r="AZ4" i="17"/>
  <c r="AY4" i="17"/>
  <c r="AX4" i="17"/>
  <c r="AW4" i="17"/>
  <c r="AV4" i="17"/>
  <c r="AU4" i="17"/>
  <c r="AT4" i="17"/>
  <c r="AS4" i="17"/>
  <c r="AR4" i="17"/>
  <c r="AQ4" i="17"/>
  <c r="AP4" i="17"/>
  <c r="AO4" i="17"/>
  <c r="AN4" i="17"/>
  <c r="AM4" i="17"/>
  <c r="AL4" i="17"/>
  <c r="AK4" i="17"/>
  <c r="AJ4" i="17"/>
  <c r="AI4" i="17"/>
  <c r="AH4" i="17"/>
  <c r="AG4" i="17"/>
  <c r="AF4" i="17"/>
  <c r="AE4" i="17"/>
  <c r="AD4" i="17"/>
  <c r="AC4" i="17"/>
  <c r="AB4" i="17"/>
  <c r="AA4" i="17"/>
  <c r="Z4" i="17"/>
  <c r="Z1" i="17"/>
  <c r="J113" i="9" l="1"/>
  <c r="L123" i="9"/>
  <c r="Y4" i="17"/>
  <c r="X4" i="17"/>
  <c r="H4" i="17"/>
  <c r="G4" i="17"/>
  <c r="C4" i="17"/>
  <c r="K60" i="1" l="1"/>
  <c r="G47" i="12"/>
  <c r="I129" i="9" l="1"/>
  <c r="K59" i="1" l="1"/>
  <c r="M31" i="15" l="1"/>
  <c r="H23" i="16" l="1"/>
  <c r="D23" i="16"/>
  <c r="H21" i="16"/>
  <c r="D21" i="16"/>
  <c r="H19" i="16"/>
  <c r="D19" i="16"/>
  <c r="H17" i="16"/>
  <c r="D17" i="16"/>
  <c r="H15" i="16"/>
  <c r="D15" i="16"/>
  <c r="H13" i="16"/>
  <c r="D13" i="16"/>
  <c r="H11" i="16"/>
  <c r="D11" i="16"/>
  <c r="J7" i="16"/>
  <c r="M47" i="15"/>
  <c r="I45" i="15"/>
  <c r="I43" i="15"/>
  <c r="M30" i="15"/>
  <c r="M32" i="15"/>
  <c r="M33" i="15"/>
  <c r="M34" i="15"/>
  <c r="M35" i="15"/>
  <c r="M36" i="15"/>
  <c r="M37" i="15"/>
  <c r="M38" i="15"/>
  <c r="M39" i="15"/>
  <c r="M29" i="15"/>
  <c r="M41" i="15"/>
  <c r="G50" i="15"/>
  <c r="K22" i="15"/>
  <c r="E22" i="15"/>
  <c r="K20" i="15"/>
  <c r="E20" i="15"/>
  <c r="K18" i="15"/>
  <c r="E18" i="15"/>
  <c r="K16" i="15"/>
  <c r="E16" i="15"/>
  <c r="K14" i="15"/>
  <c r="E14" i="15"/>
  <c r="K12" i="15"/>
  <c r="E12" i="15"/>
  <c r="I50" i="15"/>
  <c r="D13" i="7"/>
  <c r="E12" i="13"/>
  <c r="K33" i="14"/>
  <c r="K37" i="14" s="1"/>
  <c r="K107" i="1" s="1"/>
  <c r="I22" i="14"/>
  <c r="E22" i="14"/>
  <c r="I20" i="14"/>
  <c r="E20" i="14"/>
  <c r="I18" i="14"/>
  <c r="E18" i="14"/>
  <c r="I16" i="14"/>
  <c r="E16" i="14"/>
  <c r="I14" i="14"/>
  <c r="E14" i="14"/>
  <c r="I12" i="14"/>
  <c r="E12" i="14"/>
  <c r="I10" i="14"/>
  <c r="E10" i="14"/>
  <c r="K37" i="13"/>
  <c r="K38" i="13"/>
  <c r="K35" i="13"/>
  <c r="K33" i="13"/>
  <c r="K32" i="13"/>
  <c r="K39" i="13"/>
  <c r="K31" i="13"/>
  <c r="I22" i="13"/>
  <c r="E22" i="13"/>
  <c r="I20" i="13"/>
  <c r="E20" i="13"/>
  <c r="I18" i="13"/>
  <c r="E18" i="13"/>
  <c r="I16" i="13"/>
  <c r="E16" i="13"/>
  <c r="I14" i="13"/>
  <c r="E14" i="13"/>
  <c r="I12" i="13"/>
  <c r="I10" i="13"/>
  <c r="E10" i="13"/>
  <c r="H42" i="13"/>
  <c r="L40" i="9"/>
  <c r="L124" i="9"/>
  <c r="L125" i="9"/>
  <c r="L121" i="9"/>
  <c r="L118" i="9"/>
  <c r="L112" i="9"/>
  <c r="L92" i="9"/>
  <c r="L66" i="9"/>
  <c r="L63" i="9"/>
  <c r="J44" i="12"/>
  <c r="J38" i="12"/>
  <c r="H23" i="12"/>
  <c r="D23" i="12"/>
  <c r="H21" i="12"/>
  <c r="D21" i="12"/>
  <c r="H19" i="12"/>
  <c r="D19" i="12"/>
  <c r="H17" i="12"/>
  <c r="D17" i="12"/>
  <c r="H15" i="12"/>
  <c r="D15" i="12"/>
  <c r="H13" i="12"/>
  <c r="D13" i="12"/>
  <c r="H11" i="12"/>
  <c r="D11" i="12"/>
  <c r="K35" i="6"/>
  <c r="K36" i="6"/>
  <c r="A10" i="2"/>
  <c r="Y43" i="4"/>
  <c r="Y45" i="4" s="1"/>
  <c r="U10" i="4"/>
  <c r="U12" i="4"/>
  <c r="U14" i="4"/>
  <c r="U16" i="4"/>
  <c r="U18" i="4"/>
  <c r="U20" i="4"/>
  <c r="U22" i="4"/>
  <c r="O14" i="4"/>
  <c r="N14" i="4"/>
  <c r="M14" i="4"/>
  <c r="L14" i="4"/>
  <c r="K14" i="4"/>
  <c r="J14" i="4"/>
  <c r="I14" i="4"/>
  <c r="H14" i="4"/>
  <c r="G14" i="4"/>
  <c r="O12" i="4"/>
  <c r="N12" i="4"/>
  <c r="M12" i="4"/>
  <c r="L12" i="4"/>
  <c r="K12" i="4"/>
  <c r="J12" i="4"/>
  <c r="I12" i="4"/>
  <c r="H12" i="4"/>
  <c r="G12" i="4"/>
  <c r="O10" i="4"/>
  <c r="N10" i="4"/>
  <c r="M10" i="4"/>
  <c r="L10" i="4"/>
  <c r="K10" i="4"/>
  <c r="J10" i="4"/>
  <c r="I10" i="4"/>
  <c r="H10" i="4"/>
  <c r="G10" i="4"/>
  <c r="O22" i="4"/>
  <c r="N22" i="4"/>
  <c r="M22" i="4"/>
  <c r="L22" i="4"/>
  <c r="K22" i="4"/>
  <c r="J22" i="4"/>
  <c r="I22" i="4"/>
  <c r="H22" i="4"/>
  <c r="G22" i="4"/>
  <c r="O20" i="4"/>
  <c r="N20" i="4"/>
  <c r="M20" i="4"/>
  <c r="L20" i="4"/>
  <c r="K20" i="4"/>
  <c r="J20" i="4"/>
  <c r="I20" i="4"/>
  <c r="H20" i="4"/>
  <c r="G20" i="4"/>
  <c r="O18" i="4"/>
  <c r="N18" i="4"/>
  <c r="M18" i="4"/>
  <c r="L18" i="4"/>
  <c r="K18" i="4"/>
  <c r="J18" i="4"/>
  <c r="I18" i="4"/>
  <c r="H18" i="4"/>
  <c r="G18" i="4"/>
  <c r="O16" i="4"/>
  <c r="N16" i="4"/>
  <c r="M16" i="4"/>
  <c r="L16" i="4"/>
  <c r="K16" i="4"/>
  <c r="J16" i="4"/>
  <c r="I16" i="4"/>
  <c r="H16" i="4"/>
  <c r="G16" i="4"/>
  <c r="B4" i="2"/>
  <c r="L28" i="9"/>
  <c r="L126" i="9"/>
  <c r="L122" i="9"/>
  <c r="L119" i="9"/>
  <c r="L117" i="9"/>
  <c r="L114" i="9"/>
  <c r="L113" i="9"/>
  <c r="L111" i="9"/>
  <c r="L110" i="9"/>
  <c r="L109" i="9"/>
  <c r="L108" i="9"/>
  <c r="L107" i="9"/>
  <c r="L106" i="9"/>
  <c r="L105" i="9"/>
  <c r="L104" i="9"/>
  <c r="L103" i="9"/>
  <c r="L102" i="9"/>
  <c r="L101" i="9"/>
  <c r="L100" i="9"/>
  <c r="L99" i="9"/>
  <c r="L98" i="9"/>
  <c r="L95" i="9"/>
  <c r="L94" i="9"/>
  <c r="L93" i="9"/>
  <c r="L91" i="9"/>
  <c r="L90" i="9"/>
  <c r="L89" i="9"/>
  <c r="L88" i="9"/>
  <c r="L87" i="9"/>
  <c r="L86" i="9"/>
  <c r="L85" i="9"/>
  <c r="L84" i="9"/>
  <c r="L83" i="9"/>
  <c r="L82" i="9"/>
  <c r="L81" i="9"/>
  <c r="L80" i="9"/>
  <c r="L79" i="9"/>
  <c r="L78" i="9"/>
  <c r="L75" i="9"/>
  <c r="L74" i="9"/>
  <c r="L73" i="9"/>
  <c r="L72" i="9"/>
  <c r="L71" i="9"/>
  <c r="L70" i="9"/>
  <c r="L69" i="9"/>
  <c r="L68" i="9"/>
  <c r="L67" i="9"/>
  <c r="L65" i="9"/>
  <c r="L64" i="9"/>
  <c r="L62" i="9"/>
  <c r="L61" i="9"/>
  <c r="L60" i="9"/>
  <c r="L59" i="9"/>
  <c r="L58" i="9"/>
  <c r="L57" i="9"/>
  <c r="L56" i="9"/>
  <c r="L49" i="9"/>
  <c r="L48" i="9"/>
  <c r="L47" i="9"/>
  <c r="L46" i="9"/>
  <c r="L45" i="9"/>
  <c r="L44" i="9"/>
  <c r="L43" i="9"/>
  <c r="L42" i="9"/>
  <c r="L41" i="9"/>
  <c r="L39" i="9"/>
  <c r="L38" i="9"/>
  <c r="L35" i="9"/>
  <c r="L34" i="9"/>
  <c r="L33" i="9"/>
  <c r="L32" i="9"/>
  <c r="L31" i="9"/>
  <c r="L30" i="9"/>
  <c r="L29" i="9"/>
  <c r="J22" i="9"/>
  <c r="E22" i="9"/>
  <c r="J20" i="9"/>
  <c r="E20" i="9"/>
  <c r="J18" i="9"/>
  <c r="E18" i="9"/>
  <c r="J16" i="9"/>
  <c r="E16" i="9"/>
  <c r="J14" i="9"/>
  <c r="E14" i="9"/>
  <c r="J12" i="9"/>
  <c r="E12" i="9"/>
  <c r="J10" i="9"/>
  <c r="E10" i="9"/>
  <c r="J39" i="8"/>
  <c r="H23" i="8"/>
  <c r="D23" i="8"/>
  <c r="H21" i="8"/>
  <c r="D21" i="8"/>
  <c r="H19" i="8"/>
  <c r="D19" i="8"/>
  <c r="H17" i="8"/>
  <c r="D17" i="8"/>
  <c r="H15" i="8"/>
  <c r="D15" i="8"/>
  <c r="H13" i="8"/>
  <c r="D13" i="8"/>
  <c r="H11" i="8"/>
  <c r="D11" i="8"/>
  <c r="J7" i="8"/>
  <c r="H23" i="7"/>
  <c r="D23" i="7"/>
  <c r="H21" i="7"/>
  <c r="D21" i="7"/>
  <c r="H19" i="7"/>
  <c r="D19" i="7"/>
  <c r="H17" i="7"/>
  <c r="D17" i="7"/>
  <c r="H15" i="7"/>
  <c r="D15" i="7"/>
  <c r="H13" i="7"/>
  <c r="H11" i="7"/>
  <c r="D11" i="7"/>
  <c r="J7" i="7"/>
  <c r="K37" i="6"/>
  <c r="I22" i="6"/>
  <c r="E22" i="6"/>
  <c r="I20" i="6"/>
  <c r="E20" i="6"/>
  <c r="I18" i="6"/>
  <c r="E18" i="6"/>
  <c r="I16" i="6"/>
  <c r="E16" i="6"/>
  <c r="I14" i="6"/>
  <c r="E14" i="6"/>
  <c r="I12" i="6"/>
  <c r="E12" i="6"/>
  <c r="I10" i="6"/>
  <c r="E10" i="6"/>
  <c r="H41" i="6"/>
  <c r="M43" i="15" l="1"/>
  <c r="HB4" i="17"/>
  <c r="M45" i="15"/>
  <c r="HD4" i="17"/>
  <c r="K97" i="1"/>
  <c r="Y46" i="4"/>
  <c r="M49" i="15"/>
  <c r="K38" i="14"/>
  <c r="K41" i="13"/>
  <c r="J46" i="12"/>
  <c r="J47" i="12" s="1"/>
  <c r="K40" i="6"/>
  <c r="K99" i="1" s="1"/>
  <c r="A4" i="2"/>
  <c r="A2" i="2" s="1"/>
  <c r="L4" i="17" s="1"/>
  <c r="H112" i="1"/>
  <c r="L128" i="9"/>
  <c r="K102" i="1" s="1"/>
  <c r="M50" i="15" l="1"/>
  <c r="M52" i="15" s="1"/>
  <c r="M53" i="15" s="1"/>
  <c r="M54" i="15" s="1"/>
  <c r="K108" i="1"/>
  <c r="K40" i="14"/>
  <c r="K41" i="14" s="1"/>
  <c r="K42" i="14" s="1"/>
  <c r="K42" i="13"/>
  <c r="K44" i="13" s="1"/>
  <c r="K45" i="13" s="1"/>
  <c r="L129" i="9"/>
  <c r="J49" i="12"/>
  <c r="J50" i="12" s="1"/>
  <c r="J51" i="12" s="1"/>
  <c r="K101" i="1"/>
  <c r="K41" i="6"/>
  <c r="K43" i="6" s="1"/>
  <c r="K44" i="6" s="1"/>
  <c r="K45" i="6" s="1"/>
  <c r="Y48" i="4"/>
  <c r="Y49" i="4" s="1"/>
  <c r="Y50" i="4" s="1"/>
  <c r="K112" i="1" l="1"/>
  <c r="M4" i="17" s="1"/>
  <c r="L131" i="9"/>
  <c r="L132" i="9" s="1"/>
  <c r="L133" i="9" s="1"/>
  <c r="K111" i="1"/>
  <c r="N4" i="17" s="1"/>
  <c r="K46" i="13"/>
  <c r="K114" i="1" l="1"/>
  <c r="K115" i="1" l="1"/>
  <c r="K116" i="1" s="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62">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bk>
      <extLst>
        <ext uri="{3e2802c4-a4d2-4d8b-9148-e3be6c30e623}">
          <xlrd:rvb i="35"/>
        </ext>
      </extLst>
    </bk>
    <bk>
      <extLst>
        <ext uri="{3e2802c4-a4d2-4d8b-9148-e3be6c30e623}">
          <xlrd:rvb i="36"/>
        </ext>
      </extLst>
    </bk>
    <bk>
      <extLst>
        <ext uri="{3e2802c4-a4d2-4d8b-9148-e3be6c30e623}">
          <xlrd:rvb i="37"/>
        </ext>
      </extLst>
    </bk>
    <bk>
      <extLst>
        <ext uri="{3e2802c4-a4d2-4d8b-9148-e3be6c30e623}">
          <xlrd:rvb i="38"/>
        </ext>
      </extLst>
    </bk>
    <bk>
      <extLst>
        <ext uri="{3e2802c4-a4d2-4d8b-9148-e3be6c30e623}">
          <xlrd:rvb i="39"/>
        </ext>
      </extLst>
    </bk>
    <bk>
      <extLst>
        <ext uri="{3e2802c4-a4d2-4d8b-9148-e3be6c30e623}">
          <xlrd:rvb i="40"/>
        </ext>
      </extLst>
    </bk>
    <bk>
      <extLst>
        <ext uri="{3e2802c4-a4d2-4d8b-9148-e3be6c30e623}">
          <xlrd:rvb i="41"/>
        </ext>
      </extLst>
    </bk>
    <bk>
      <extLst>
        <ext uri="{3e2802c4-a4d2-4d8b-9148-e3be6c30e623}">
          <xlrd:rvb i="42"/>
        </ext>
      </extLst>
    </bk>
    <bk>
      <extLst>
        <ext uri="{3e2802c4-a4d2-4d8b-9148-e3be6c30e623}">
          <xlrd:rvb i="43"/>
        </ext>
      </extLst>
    </bk>
    <bk>
      <extLst>
        <ext uri="{3e2802c4-a4d2-4d8b-9148-e3be6c30e623}">
          <xlrd:rvb i="44"/>
        </ext>
      </extLst>
    </bk>
    <bk>
      <extLst>
        <ext uri="{3e2802c4-a4d2-4d8b-9148-e3be6c30e623}">
          <xlrd:rvb i="45"/>
        </ext>
      </extLst>
    </bk>
    <bk>
      <extLst>
        <ext uri="{3e2802c4-a4d2-4d8b-9148-e3be6c30e623}">
          <xlrd:rvb i="46"/>
        </ext>
      </extLst>
    </bk>
    <bk>
      <extLst>
        <ext uri="{3e2802c4-a4d2-4d8b-9148-e3be6c30e623}">
          <xlrd:rvb i="47"/>
        </ext>
      </extLst>
    </bk>
    <bk>
      <extLst>
        <ext uri="{3e2802c4-a4d2-4d8b-9148-e3be6c30e623}">
          <xlrd:rvb i="48"/>
        </ext>
      </extLst>
    </bk>
    <bk>
      <extLst>
        <ext uri="{3e2802c4-a4d2-4d8b-9148-e3be6c30e623}">
          <xlrd:rvb i="49"/>
        </ext>
      </extLst>
    </bk>
    <bk>
      <extLst>
        <ext uri="{3e2802c4-a4d2-4d8b-9148-e3be6c30e623}">
          <xlrd:rvb i="50"/>
        </ext>
      </extLst>
    </bk>
    <bk>
      <extLst>
        <ext uri="{3e2802c4-a4d2-4d8b-9148-e3be6c30e623}">
          <xlrd:rvb i="51"/>
        </ext>
      </extLst>
    </bk>
    <bk>
      <extLst>
        <ext uri="{3e2802c4-a4d2-4d8b-9148-e3be6c30e623}">
          <xlrd:rvb i="52"/>
        </ext>
      </extLst>
    </bk>
    <bk>
      <extLst>
        <ext uri="{3e2802c4-a4d2-4d8b-9148-e3be6c30e623}">
          <xlrd:rvb i="53"/>
        </ext>
      </extLst>
    </bk>
    <bk>
      <extLst>
        <ext uri="{3e2802c4-a4d2-4d8b-9148-e3be6c30e623}">
          <xlrd:rvb i="54"/>
        </ext>
      </extLst>
    </bk>
    <bk>
      <extLst>
        <ext uri="{3e2802c4-a4d2-4d8b-9148-e3be6c30e623}">
          <xlrd:rvb i="55"/>
        </ext>
      </extLst>
    </bk>
    <bk>
      <extLst>
        <ext uri="{3e2802c4-a4d2-4d8b-9148-e3be6c30e623}">
          <xlrd:rvb i="56"/>
        </ext>
      </extLst>
    </bk>
    <bk>
      <extLst>
        <ext uri="{3e2802c4-a4d2-4d8b-9148-e3be6c30e623}">
          <xlrd:rvb i="57"/>
        </ext>
      </extLst>
    </bk>
    <bk>
      <extLst>
        <ext uri="{3e2802c4-a4d2-4d8b-9148-e3be6c30e623}">
          <xlrd:rvb i="58"/>
        </ext>
      </extLst>
    </bk>
    <bk>
      <extLst>
        <ext uri="{3e2802c4-a4d2-4d8b-9148-e3be6c30e623}">
          <xlrd:rvb i="59"/>
        </ext>
      </extLst>
    </bk>
    <bk>
      <extLst>
        <ext uri="{3e2802c4-a4d2-4d8b-9148-e3be6c30e623}">
          <xlrd:rvb i="60"/>
        </ext>
      </extLst>
    </bk>
    <bk>
      <extLst>
        <ext uri="{3e2802c4-a4d2-4d8b-9148-e3be6c30e623}">
          <xlrd:rvb i="61"/>
        </ext>
      </extLst>
    </bk>
  </futureMetadata>
  <valueMetadata count="62">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bk>
      <rc t="1" v="51"/>
    </bk>
    <bk>
      <rc t="1" v="52"/>
    </bk>
    <bk>
      <rc t="1" v="53"/>
    </bk>
    <bk>
      <rc t="1" v="54"/>
    </bk>
    <bk>
      <rc t="1" v="55"/>
    </bk>
    <bk>
      <rc t="1" v="56"/>
    </bk>
    <bk>
      <rc t="1" v="57"/>
    </bk>
    <bk>
      <rc t="1" v="58"/>
    </bk>
    <bk>
      <rc t="1" v="59"/>
    </bk>
    <bk>
      <rc t="1" v="60"/>
    </bk>
    <bk>
      <rc t="1" v="61"/>
    </bk>
  </valueMetadata>
</metadata>
</file>

<file path=xl/sharedStrings.xml><?xml version="1.0" encoding="utf-8"?>
<sst xmlns="http://schemas.openxmlformats.org/spreadsheetml/2006/main" count="1458" uniqueCount="714">
  <si>
    <t>Company Name:</t>
  </si>
  <si>
    <t>Stand No:</t>
  </si>
  <si>
    <t>Tel No:</t>
  </si>
  <si>
    <t>Fax No:</t>
  </si>
  <si>
    <t>Email:</t>
  </si>
  <si>
    <t>Co VAT Number:</t>
  </si>
  <si>
    <t>Signature:</t>
  </si>
  <si>
    <t>Person Responsible for stand on site</t>
  </si>
  <si>
    <t>ALL PAYMENTS FOR SERVICES ARE REQUIRED IN ADVANCE OF THE EXHIBITION:</t>
  </si>
  <si>
    <t>BANKING DETAILS</t>
  </si>
  <si>
    <t>Method of payment</t>
  </si>
  <si>
    <t>Name of Account:</t>
  </si>
  <si>
    <t>Bank:</t>
  </si>
  <si>
    <t>Branch:</t>
  </si>
  <si>
    <t>Branch Code:</t>
  </si>
  <si>
    <t>Account No:</t>
  </si>
  <si>
    <t>Swift Code:</t>
  </si>
  <si>
    <t>FORM NO</t>
  </si>
  <si>
    <t>RETURN TO</t>
  </si>
  <si>
    <t>ADDITIONAL SERVICE</t>
  </si>
  <si>
    <t>Additional fascia name required (for corner stands)</t>
  </si>
  <si>
    <t>GL Events</t>
  </si>
  <si>
    <t xml:space="preserve">Description of Fabric Banner </t>
  </si>
  <si>
    <t xml:space="preserve">GL Events </t>
  </si>
  <si>
    <t>Summary Furniture Hire</t>
  </si>
  <si>
    <t>Order Total (Excl Vat)</t>
  </si>
  <si>
    <t>15% VAT</t>
  </si>
  <si>
    <t>TOTAL (Incl Vat)</t>
  </si>
  <si>
    <t>n/a</t>
  </si>
  <si>
    <t>Surcharge</t>
  </si>
  <si>
    <t>DEADLINE DATE:</t>
  </si>
  <si>
    <t>Surcharge applicable on all orders received after this date</t>
  </si>
  <si>
    <t>Yes</t>
  </si>
  <si>
    <t>Order Date</t>
  </si>
  <si>
    <t>BILLING DETAILS</t>
  </si>
  <si>
    <t>Hall / Level:</t>
  </si>
  <si>
    <t>Onsite contact Mobile No:</t>
  </si>
  <si>
    <t>Contact Name:</t>
  </si>
  <si>
    <t>Postal Address 1:</t>
  </si>
  <si>
    <t>Postal Address 2:</t>
  </si>
  <si>
    <t>Postal Address 3:</t>
  </si>
  <si>
    <r>
      <rPr>
        <b/>
        <sz val="11"/>
        <color theme="1"/>
        <rFont val="Verdana"/>
        <family val="2"/>
      </rPr>
      <t xml:space="preserve">Please Note: </t>
    </r>
    <r>
      <rPr>
        <sz val="11"/>
        <color theme="1"/>
        <rFont val="Verdana"/>
        <family val="2"/>
      </rPr>
      <t xml:space="preserve">
The invoice you will receive from GL Events will serve as confirmation of your order.</t>
    </r>
  </si>
  <si>
    <t xml:space="preserve">For all enquiries contact Adri Pentz </t>
  </si>
  <si>
    <t xml:space="preserve">                +27 11 210 2563 </t>
  </si>
  <si>
    <t xml:space="preserve">                adri.pentz@gl-events.com </t>
  </si>
  <si>
    <t xml:space="preserve"> </t>
  </si>
  <si>
    <t>FASCIA NAME</t>
  </si>
  <si>
    <t xml:space="preserve">Description  </t>
  </si>
  <si>
    <t>Additional Fascia Letterig</t>
  </si>
  <si>
    <t>Quantity</t>
  </si>
  <si>
    <t>Unit price</t>
  </si>
  <si>
    <t>Total</t>
  </si>
  <si>
    <r>
      <rPr>
        <b/>
        <sz val="11"/>
        <color theme="1"/>
        <rFont val="Century Gothic"/>
        <family val="2"/>
      </rPr>
      <t>COMPLETE THIS SECTION ONLY IF ADDITIONAL FASCIA LETTERING IS REQUIRED</t>
    </r>
    <r>
      <rPr>
        <sz val="11"/>
        <color theme="1"/>
        <rFont val="Century Gothic"/>
        <family val="2"/>
      </rPr>
      <t xml:space="preserve">
</t>
    </r>
    <r>
      <rPr>
        <sz val="11"/>
        <color rgb="FFFF0000"/>
        <rFont val="Century Gothic"/>
        <family val="2"/>
      </rPr>
      <t xml:space="preserve"> (PLEASE NOTE THAT THIS COST IS FOR THE FULL NAME) </t>
    </r>
  </si>
  <si>
    <t xml:space="preserve">ALL FORMS TO REACH GL Events ON OR BEFORE THE </t>
  </si>
  <si>
    <t>Full Graphic Fabric Print: 3mtr x 2.5mtr</t>
  </si>
  <si>
    <t>Unit price
/ Banner</t>
  </si>
  <si>
    <t>Unit price
/Name</t>
  </si>
  <si>
    <t>A FEW POINTERS ON THE FABRIC BANNER</t>
  </si>
  <si>
    <t>The Fabric Banner is one of the best options to choose from, when considering graphics on your stand. Here are a few reasons why…</t>
  </si>
  <si>
    <r>
      <t>1</t>
    </r>
    <r>
      <rPr>
        <vertAlign val="superscript"/>
        <sz val="15"/>
        <color theme="1"/>
        <rFont val="Century Gothic"/>
        <family val="2"/>
      </rPr>
      <t>st</t>
    </r>
    <r>
      <rPr>
        <sz val="15"/>
        <color theme="1"/>
        <rFont val="Century Gothic"/>
        <family val="2"/>
      </rPr>
      <t xml:space="preserve"> Colour 
Choice</t>
    </r>
  </si>
  <si>
    <r>
      <t>2</t>
    </r>
    <r>
      <rPr>
        <vertAlign val="superscript"/>
        <sz val="15"/>
        <color theme="1"/>
        <rFont val="Century Gothic"/>
        <family val="2"/>
      </rPr>
      <t>nd</t>
    </r>
    <r>
      <rPr>
        <sz val="15"/>
        <color theme="1"/>
        <rFont val="Century Gothic"/>
        <family val="2"/>
      </rPr>
      <t xml:space="preserve"> Colour 
Choice   </t>
    </r>
  </si>
  <si>
    <t>GLM-1 Charcoal - Turkey</t>
  </si>
  <si>
    <t>GLM-2 Grey - Storm</t>
  </si>
  <si>
    <t>GLM-3 Blue - Sapphire</t>
  </si>
  <si>
    <t>GLM-4 Red - Garnet</t>
  </si>
  <si>
    <t>GLM-5 Green - Shamrock</t>
  </si>
  <si>
    <t>Code</t>
  </si>
  <si>
    <t>Item</t>
  </si>
  <si>
    <t>Description</t>
  </si>
  <si>
    <t>H01b</t>
  </si>
  <si>
    <t>H02</t>
  </si>
  <si>
    <t>H02a</t>
  </si>
  <si>
    <t>H03</t>
  </si>
  <si>
    <t>H07</t>
  </si>
  <si>
    <t>H10</t>
  </si>
  <si>
    <t>U19</t>
  </si>
  <si>
    <t>H11</t>
  </si>
  <si>
    <t>H12</t>
  </si>
  <si>
    <t>H13</t>
  </si>
  <si>
    <t>H18</t>
  </si>
  <si>
    <t>H20</t>
  </si>
  <si>
    <t>H20a</t>
  </si>
  <si>
    <t>H21</t>
  </si>
  <si>
    <t>H27</t>
  </si>
  <si>
    <t>H29</t>
  </si>
  <si>
    <t>H30</t>
  </si>
  <si>
    <t>H32</t>
  </si>
  <si>
    <t>H33</t>
  </si>
  <si>
    <t>H34</t>
  </si>
  <si>
    <t>H35</t>
  </si>
  <si>
    <t>H40</t>
  </si>
  <si>
    <t>H41</t>
  </si>
  <si>
    <t>Carlton Office Chair</t>
  </si>
  <si>
    <t>Black</t>
  </si>
  <si>
    <t>Komora Chair</t>
  </si>
  <si>
    <t>Black Leather &amp; Chrome</t>
  </si>
  <si>
    <t>White Leather &amp; Chrome</t>
  </si>
  <si>
    <t xml:space="preserve">Milano Chair </t>
  </si>
  <si>
    <t xml:space="preserve">White </t>
  </si>
  <si>
    <t>White</t>
  </si>
  <si>
    <t>Deli Chair</t>
  </si>
  <si>
    <t xml:space="preserve">Wicker Single Seat Chair </t>
  </si>
  <si>
    <t>Frog Barstool</t>
  </si>
  <si>
    <t>Red/Beige/Green/Yellow</t>
  </si>
  <si>
    <t xml:space="preserve">Aluminium Chair </t>
  </si>
  <si>
    <t>Silver</t>
  </si>
  <si>
    <t>Kalahari Chair</t>
  </si>
  <si>
    <t>Green &amp; Beige</t>
  </si>
  <si>
    <t>Zebrano Chair</t>
  </si>
  <si>
    <t>Woodgrain</t>
  </si>
  <si>
    <t>White Square &amp; Chrome Bar</t>
  </si>
  <si>
    <t>White &amp; Chrome</t>
  </si>
  <si>
    <t>Ivory</t>
  </si>
  <si>
    <t>Waterfall Barstool</t>
  </si>
  <si>
    <t>Divo Barstool</t>
  </si>
  <si>
    <t>Komora Barstool</t>
  </si>
  <si>
    <t>Gelati Barstool</t>
  </si>
  <si>
    <t>White &amp; Red</t>
  </si>
  <si>
    <t>White &amp; Brown</t>
  </si>
  <si>
    <t>Chrome Cocktail Table</t>
  </si>
  <si>
    <t>Beechwood Bistro Table</t>
  </si>
  <si>
    <t>Beechwood</t>
  </si>
  <si>
    <t>Beechwood Café Table</t>
  </si>
  <si>
    <t xml:space="preserve">H746mm D800mm </t>
  </si>
  <si>
    <t>Chrome Café Table</t>
  </si>
  <si>
    <t xml:space="preserve">H690mm D600mm </t>
  </si>
  <si>
    <t>H42a</t>
  </si>
  <si>
    <t>Round Table on Milan Base</t>
  </si>
  <si>
    <t>H750mm D900mm</t>
  </si>
  <si>
    <t>H42b</t>
  </si>
  <si>
    <t>Square Table on Milan Base</t>
  </si>
  <si>
    <t xml:space="preserve">H750mm W800mm D800mm </t>
  </si>
  <si>
    <t>H43a</t>
  </si>
  <si>
    <t>Square Table 4 seat</t>
  </si>
  <si>
    <t>H750mm W800mm D900</t>
  </si>
  <si>
    <t>H43b</t>
  </si>
  <si>
    <t xml:space="preserve">Rectangular Table – 6Seater </t>
  </si>
  <si>
    <t xml:space="preserve">H720mm W1605mm D805mm </t>
  </si>
  <si>
    <t>H43c</t>
  </si>
  <si>
    <t xml:space="preserve">Rectangular Table – 10Seater </t>
  </si>
  <si>
    <t xml:space="preserve">H720mm W2400mm D900mm </t>
  </si>
  <si>
    <t>H46b</t>
  </si>
  <si>
    <t>Chrome &amp; Glass Coffee Table</t>
  </si>
  <si>
    <t>Executive</t>
  </si>
  <si>
    <t>H46c</t>
  </si>
  <si>
    <t xml:space="preserve">H465mm W1170mm D695mm </t>
  </si>
  <si>
    <t>H47</t>
  </si>
  <si>
    <t>Chrome &amp; Glass side Table</t>
  </si>
  <si>
    <t xml:space="preserve">H450mm W685mm D685mm </t>
  </si>
  <si>
    <t>H53</t>
  </si>
  <si>
    <t>Tub Chair - Black</t>
  </si>
  <si>
    <t>H720mm L550mm D700mm</t>
  </si>
  <si>
    <t>H54</t>
  </si>
  <si>
    <t xml:space="preserve">Layla Chair </t>
  </si>
  <si>
    <t>Red, Blue, White</t>
  </si>
  <si>
    <t>H61a</t>
  </si>
  <si>
    <t>Nikky Single Seat Couch</t>
  </si>
  <si>
    <t>H61b</t>
  </si>
  <si>
    <t>H61c</t>
  </si>
  <si>
    <t>H62a</t>
  </si>
  <si>
    <t>Nikky Double Seat Couch</t>
  </si>
  <si>
    <t>H62b</t>
  </si>
  <si>
    <t>H62c</t>
  </si>
  <si>
    <t>H63</t>
  </si>
  <si>
    <t>Maxima Curved Bar Counter</t>
  </si>
  <si>
    <t>H116mm W1010mm D500mm</t>
  </si>
  <si>
    <t>H64</t>
  </si>
  <si>
    <t>Octanorm Bar Counter</t>
  </si>
  <si>
    <t>H900mm W1010mm D500mm</t>
  </si>
  <si>
    <t>H68</t>
  </si>
  <si>
    <t>Zig Zag Brochure Holder</t>
  </si>
  <si>
    <t>H68a</t>
  </si>
  <si>
    <t>Smart brochure Holder</t>
  </si>
  <si>
    <t>Silver and Perspex</t>
  </si>
  <si>
    <t>H68b</t>
  </si>
  <si>
    <t>Metal</t>
  </si>
  <si>
    <t>H69</t>
  </si>
  <si>
    <t>Coat Rack</t>
  </si>
  <si>
    <t>H71</t>
  </si>
  <si>
    <t>Clothing Rail</t>
  </si>
  <si>
    <t>H72b</t>
  </si>
  <si>
    <t>Beltrack Stanchions</t>
  </si>
  <si>
    <t>Red &amp; Black</t>
  </si>
  <si>
    <t>H73</t>
  </si>
  <si>
    <t>Water cooler with 20L water</t>
  </si>
  <si>
    <t xml:space="preserve">H1490mm W340mm D330mm </t>
  </si>
  <si>
    <t>H74</t>
  </si>
  <si>
    <t xml:space="preserve">Hexagonal Display Plinth </t>
  </si>
  <si>
    <t xml:space="preserve">H310mm Across Top – 252mm </t>
  </si>
  <si>
    <t>H75</t>
  </si>
  <si>
    <t>Pedestal Display Plinth</t>
  </si>
  <si>
    <t xml:space="preserve">H500mm W500mm D500mm </t>
  </si>
  <si>
    <t>H76</t>
  </si>
  <si>
    <t>Vertical Display Plinth</t>
  </si>
  <si>
    <t xml:space="preserve">H900mm W500mm D500mm </t>
  </si>
  <si>
    <t>H77</t>
  </si>
  <si>
    <t>Wastepaper Bin small</t>
  </si>
  <si>
    <t>H78</t>
  </si>
  <si>
    <t>Wastepaper Bin large</t>
  </si>
  <si>
    <t>Grey</t>
  </si>
  <si>
    <t>H81</t>
  </si>
  <si>
    <t>Perforated Stainless Steel Waste Bin</t>
  </si>
  <si>
    <t>Stainless Steel</t>
  </si>
  <si>
    <t>H83a</t>
  </si>
  <si>
    <t>Large Refrigerator 220lt</t>
  </si>
  <si>
    <t xml:space="preserve">H1450mm W585mm D595mm </t>
  </si>
  <si>
    <t>H83b</t>
  </si>
  <si>
    <t>Small Refrigerator 150lt</t>
  </si>
  <si>
    <t>H840mm W520mm D480mm</t>
  </si>
  <si>
    <t>H84</t>
  </si>
  <si>
    <t>Newline Cupboard</t>
  </si>
  <si>
    <t>H85</t>
  </si>
  <si>
    <t>Octanorm Cupboard</t>
  </si>
  <si>
    <t>H86</t>
  </si>
  <si>
    <t>Newline Glass Top Counter</t>
  </si>
  <si>
    <t xml:space="preserve">H900mm W1030mm D530mm </t>
  </si>
  <si>
    <t>H87</t>
  </si>
  <si>
    <t>Octanorm Glass Top Counter</t>
  </si>
  <si>
    <t>H88</t>
  </si>
  <si>
    <t>Newline Showcase Large</t>
  </si>
  <si>
    <t xml:space="preserve">H1980mm W1030mm D530mm </t>
  </si>
  <si>
    <t>H89</t>
  </si>
  <si>
    <t>Octanorm Showcase Large</t>
  </si>
  <si>
    <t>H2000mm W1030mm D530mm</t>
  </si>
  <si>
    <t>H90</t>
  </si>
  <si>
    <t>Newline Showcase Small</t>
  </si>
  <si>
    <t>H2000mm W530mm D530mm</t>
  </si>
  <si>
    <t>H91</t>
  </si>
  <si>
    <t>Octanorm Showcase Small</t>
  </si>
  <si>
    <t>H92</t>
  </si>
  <si>
    <t>Standing Shelf</t>
  </si>
  <si>
    <t>H1500mm W1040mm D540mm</t>
  </si>
  <si>
    <t>H93</t>
  </si>
  <si>
    <t>Oak Desk</t>
  </si>
  <si>
    <t xml:space="preserve">H750mm W1600mm D750mm </t>
  </si>
  <si>
    <t>H94</t>
  </si>
  <si>
    <t>Ottoman</t>
  </si>
  <si>
    <t xml:space="preserve">H101 </t>
  </si>
  <si>
    <t>H102</t>
  </si>
  <si>
    <t>H106</t>
  </si>
  <si>
    <t>H107a</t>
  </si>
  <si>
    <t>H133</t>
  </si>
  <si>
    <t>H115</t>
  </si>
  <si>
    <t>H121</t>
  </si>
  <si>
    <t>H125</t>
  </si>
  <si>
    <t>Beer Bench and Table</t>
  </si>
  <si>
    <t>Glass Table on Milan Base</t>
  </si>
  <si>
    <t>Plastic Chair</t>
  </si>
  <si>
    <t>Flat Shelves</t>
  </si>
  <si>
    <t>Stella Café Chair</t>
  </si>
  <si>
    <t>Trestle table</t>
  </si>
  <si>
    <t xml:space="preserve">H750mm W1800mm D740mm </t>
  </si>
  <si>
    <t>Locker Unit</t>
  </si>
  <si>
    <t>H1800mm W305mm D540mm</t>
  </si>
  <si>
    <t>Conference Table</t>
  </si>
  <si>
    <t xml:space="preserve">H780mm W1805mm D405mm </t>
  </si>
  <si>
    <r>
      <rPr>
        <b/>
        <sz val="11"/>
        <color theme="0" tint="-0.499984740745262"/>
        <rFont val="Century Gothic"/>
        <family val="2"/>
      </rPr>
      <t xml:space="preserve">(Select from Drop Down)          </t>
    </r>
    <r>
      <rPr>
        <b/>
        <sz val="11"/>
        <color theme="1"/>
        <rFont val="Century Gothic"/>
        <family val="2"/>
      </rPr>
      <t xml:space="preserve">                                                 EFT               </t>
    </r>
  </si>
  <si>
    <t xml:space="preserve"> Credit Card   </t>
  </si>
  <si>
    <t>Order Total (Excel Vat)</t>
  </si>
  <si>
    <t>GLM-6 Beige - Natural</t>
  </si>
  <si>
    <t>Bellissima Chair</t>
  </si>
  <si>
    <t>Asteroid Barstool Ivory</t>
  </si>
  <si>
    <t>Aluminium Barstool</t>
  </si>
  <si>
    <r>
      <t xml:space="preserve">•	The fabric banner is seam-less (basically it does not have the aluminium poles in between the image) – This ensures that 
  the image you want to appear on the stand is continuous and beautiful! 
•	The fabric banner is installed in our systems with the use of fabric extrusions. 
•	</t>
    </r>
    <r>
      <rPr>
        <sz val="15"/>
        <color rgb="FFFF0000"/>
        <rFont val="Century Gothic"/>
        <family val="2"/>
      </rPr>
      <t xml:space="preserve">Once the banner has been ordered through us and has been paid for, the fabric banner is entirely yours! 
</t>
    </r>
    <r>
      <rPr>
        <sz val="15"/>
        <rFont val="Century Gothic"/>
        <family val="2"/>
      </rPr>
      <t xml:space="preserve">
•	There is no need to stress about installing the banner yourselves – we take care of this before you even arrive at the stand. 
•	There is also no need to worry about removing it once the show has concluded, we do the “behind the scenes” work for you!
  Once the banner has been removed, you can take it along with you and re-use it at other shows you might be exhibiting at. 
•	The size of the fabric banner would depend on the size of the stand you have booked. We would need to be notified on the
   size you would like on the stand. </t>
    </r>
  </si>
  <si>
    <t>Standard Bank</t>
  </si>
  <si>
    <t>Southdale</t>
  </si>
  <si>
    <t>002787458</t>
  </si>
  <si>
    <t>006 405</t>
  </si>
  <si>
    <t>GL events South Africa (Pty) Ltd</t>
  </si>
  <si>
    <t>SBZA ZA JJ</t>
  </si>
  <si>
    <t>Onsite contact 
Mobile No:</t>
  </si>
  <si>
    <t>-</t>
  </si>
  <si>
    <t>X</t>
  </si>
  <si>
    <r>
      <t xml:space="preserve">Names should be as short as possible for easy identification by visitors </t>
    </r>
    <r>
      <rPr>
        <b/>
        <sz val="15"/>
        <rFont val="Century Gothic"/>
        <family val="2"/>
      </rPr>
      <t>(25 characters)</t>
    </r>
    <r>
      <rPr>
        <sz val="15"/>
        <rFont val="Century Gothic"/>
        <family val="2"/>
      </rPr>
      <t xml:space="preserve"> and (Pty) Ltd, CC, should not be included.</t>
    </r>
  </si>
  <si>
    <t>``</t>
  </si>
  <si>
    <r>
      <rPr>
        <b/>
        <u/>
        <sz val="15"/>
        <color theme="1"/>
        <rFont val="Century Gothic"/>
        <family val="2"/>
      </rPr>
      <t>FASCIA NAME</t>
    </r>
    <r>
      <rPr>
        <b/>
        <sz val="15"/>
        <color theme="1"/>
        <rFont val="Century Gothic"/>
        <family val="2"/>
      </rPr>
      <t>: PLEASE NOTE IF THIS FORM IS NOT RETURNED BY THIS DATE, THE NAME THAT APPEARS ON YOUR CONTRACT WITH THE ORGANISERS WILL DEFAULT AS YOUR FASCIA NAME</t>
    </r>
  </si>
  <si>
    <t>Carpet Colour Selection</t>
  </si>
  <si>
    <t>Carpet list</t>
  </si>
  <si>
    <t>001 Brown</t>
  </si>
  <si>
    <t>002 Irish Coffee</t>
  </si>
  <si>
    <t>003 Olive</t>
  </si>
  <si>
    <t>005 Dark Red</t>
  </si>
  <si>
    <t>006 Gold</t>
  </si>
  <si>
    <t>008 Forest Green</t>
  </si>
  <si>
    <t>009 Kingfisher</t>
  </si>
  <si>
    <t>010 Charcoal</t>
  </si>
  <si>
    <t>011 Grey</t>
  </si>
  <si>
    <t>012 Royal Blue</t>
  </si>
  <si>
    <t>013 Red</t>
  </si>
  <si>
    <t>015 Dark Green</t>
  </si>
  <si>
    <t>016 Amber</t>
  </si>
  <si>
    <t>017 Dark Brown</t>
  </si>
  <si>
    <t>018 Beige</t>
  </si>
  <si>
    <t>024 Light Blue</t>
  </si>
  <si>
    <t>025 Violet</t>
  </si>
  <si>
    <r>
      <t>Full Graphic Fabric Print: 3mtr x 2.5mtr</t>
    </r>
    <r>
      <rPr>
        <b/>
        <sz val="11"/>
        <color rgb="FFFF0000"/>
        <rFont val="Century Gothic"/>
        <family val="2"/>
      </rPr>
      <t xml:space="preserve">  (Client will own banner post show)</t>
    </r>
  </si>
  <si>
    <r>
      <t xml:space="preserve">Carpet on hire </t>
    </r>
    <r>
      <rPr>
        <sz val="15"/>
        <color theme="1"/>
        <rFont val="Century Gothic"/>
        <family val="2"/>
      </rPr>
      <t>(colour selection above)</t>
    </r>
    <r>
      <rPr>
        <b/>
        <sz val="15"/>
        <color theme="1"/>
        <rFont val="Century Gothic"/>
        <family val="2"/>
      </rPr>
      <t xml:space="preserve"> - Stand size in m²</t>
    </r>
  </si>
  <si>
    <t>H15</t>
  </si>
  <si>
    <t>Executive Chair</t>
  </si>
  <si>
    <t>H34a</t>
  </si>
  <si>
    <t xml:space="preserve">White Round Bistro Table </t>
  </si>
  <si>
    <t>H34b</t>
  </si>
  <si>
    <t>White Square Bistro Table</t>
  </si>
  <si>
    <t>H44</t>
  </si>
  <si>
    <t>Round Wooden Folding Table</t>
  </si>
  <si>
    <t>H46d</t>
  </si>
  <si>
    <t>H80</t>
  </si>
  <si>
    <t>Standing Ashtray &amp; Waste Bin</t>
  </si>
  <si>
    <t>H103</t>
  </si>
  <si>
    <t xml:space="preserve">Folding Counter </t>
  </si>
  <si>
    <t>H107b</t>
  </si>
  <si>
    <t>Sloping Shelves</t>
  </si>
  <si>
    <t>H117</t>
  </si>
  <si>
    <t>Purified Water (20Lt)</t>
  </si>
  <si>
    <t>H127</t>
  </si>
  <si>
    <t>Umbrella</t>
  </si>
  <si>
    <t>Red, Grey, Ivory &amp; Green</t>
  </si>
  <si>
    <t>White Coffee Table</t>
  </si>
  <si>
    <t>Dark wood Coffee Table</t>
  </si>
  <si>
    <t>Black or White</t>
  </si>
  <si>
    <t>Form : 4</t>
  </si>
  <si>
    <t>Form : 2</t>
  </si>
  <si>
    <r>
      <t xml:space="preserve"> </t>
    </r>
    <r>
      <rPr>
        <b/>
        <sz val="15"/>
        <color rgb="FFFFFFFF"/>
        <rFont val="Century Gothic"/>
        <family val="2"/>
      </rPr>
      <t xml:space="preserve">Fascia Form  - Exhibition Package                                                                                                                                                       </t>
    </r>
    <r>
      <rPr>
        <sz val="15"/>
        <color rgb="FFFFFFFF"/>
        <rFont val="Century Gothic"/>
        <family val="2"/>
      </rPr>
      <t xml:space="preserve">
(Compulsory for to be returned to GL Events)</t>
    </r>
  </si>
  <si>
    <t>Form : 2A</t>
  </si>
  <si>
    <t>Carpet Colour Selections Form                                                                                                                                                                  
(Compulsory form to be returned to GL Events)</t>
  </si>
  <si>
    <t>Form : 3</t>
  </si>
  <si>
    <r>
      <rPr>
        <b/>
        <sz val="15"/>
        <color rgb="FFFFFFFF"/>
        <rFont val="Century Gothic"/>
        <family val="2"/>
      </rPr>
      <t xml:space="preserve">Package Upgrade / Fabric Banner                                                                                                                                           </t>
    </r>
    <r>
      <rPr>
        <sz val="15"/>
        <color rgb="FFFFFFFF"/>
        <rFont val="Century Gothic"/>
        <family val="2"/>
      </rPr>
      <t xml:space="preserve">
</t>
    </r>
  </si>
  <si>
    <t>Form : 3a</t>
  </si>
  <si>
    <t>Form : 5a</t>
  </si>
  <si>
    <t xml:space="preserve">Furniture on Hire </t>
  </si>
  <si>
    <t>Storeroom and Special Panel Options</t>
  </si>
  <si>
    <t>Form : 6</t>
  </si>
  <si>
    <t>PLEASE INDICATE WITH A DRAWING THE ORIENTATION AND POSITION REQUIRED. If a drawing is not submitted the storeroom will be placed at the discretion of the contractor</t>
  </si>
  <si>
    <t>Storeroom</t>
  </si>
  <si>
    <r>
      <t>1m² (</t>
    </r>
    <r>
      <rPr>
        <sz val="11"/>
        <color theme="1"/>
        <rFont val="Century Gothic"/>
        <family val="2"/>
      </rPr>
      <t>1 White panel and 1 Door</t>
    </r>
    <r>
      <rPr>
        <b/>
        <sz val="11"/>
        <color theme="1"/>
        <rFont val="Century Gothic"/>
        <family val="2"/>
      </rPr>
      <t>)</t>
    </r>
  </si>
  <si>
    <r>
      <t>2m² (</t>
    </r>
    <r>
      <rPr>
        <sz val="11"/>
        <color theme="1"/>
        <rFont val="Century Gothic"/>
        <family val="2"/>
      </rPr>
      <t>2 White panel and 1 Door</t>
    </r>
    <r>
      <rPr>
        <b/>
        <sz val="11"/>
        <color theme="1"/>
        <rFont val="Century Gothic"/>
        <family val="2"/>
      </rPr>
      <t>)</t>
    </r>
  </si>
  <si>
    <r>
      <t>3m² (</t>
    </r>
    <r>
      <rPr>
        <sz val="11"/>
        <color theme="1"/>
        <rFont val="Century Gothic"/>
        <family val="2"/>
      </rPr>
      <t>3</t>
    </r>
    <r>
      <rPr>
        <b/>
        <sz val="11"/>
        <color theme="1"/>
        <rFont val="Century Gothic"/>
        <family val="2"/>
      </rPr>
      <t xml:space="preserve"> </t>
    </r>
    <r>
      <rPr>
        <sz val="11"/>
        <color theme="1"/>
        <rFont val="Century Gothic"/>
        <family val="2"/>
      </rPr>
      <t>White panel and 1 Door</t>
    </r>
    <r>
      <rPr>
        <b/>
        <sz val="11"/>
        <color theme="1"/>
        <rFont val="Century Gothic"/>
        <family val="2"/>
      </rPr>
      <t>)</t>
    </r>
  </si>
  <si>
    <t>Other Infrastructure</t>
  </si>
  <si>
    <t>Audio Visual</t>
  </si>
  <si>
    <t>Including Stand or Wall mount Bracket</t>
  </si>
  <si>
    <t>Marquee Specifications</t>
  </si>
  <si>
    <t>Form : 11</t>
  </si>
  <si>
    <t>QTY</t>
  </si>
  <si>
    <t>Doors</t>
  </si>
  <si>
    <t>Double Glass Door</t>
  </si>
  <si>
    <t>Flooring</t>
  </si>
  <si>
    <t>Wooden Cassette Floor - 75mm High - No Finish / m²</t>
  </si>
  <si>
    <t>Width</t>
  </si>
  <si>
    <t>Carpet Tiles - Complete Form 4</t>
  </si>
  <si>
    <t>Other</t>
  </si>
  <si>
    <t>White Picket Fencing - 1m High</t>
  </si>
  <si>
    <t>Structural Drawings:</t>
  </si>
  <si>
    <t>6m Marquee:</t>
  </si>
  <si>
    <t>10m Marquee:</t>
  </si>
  <si>
    <t>15m Marquee:</t>
  </si>
  <si>
    <t>20m Marquee:</t>
  </si>
  <si>
    <t>30m Marquee:</t>
  </si>
  <si>
    <t>It is compulsory to complete this form indicate the exact position orientation for the marquee required.</t>
  </si>
  <si>
    <t>Please indicate in box below position / orientation of your marquee. Indicate the back of your stand, the front of your stand landmarks etc, indicates critical measurements from stand perimeter.</t>
  </si>
  <si>
    <t>Marquee Orientation Form</t>
  </si>
  <si>
    <t>Form : 11a</t>
  </si>
  <si>
    <r>
      <t>Important notes</t>
    </r>
    <r>
      <rPr>
        <b/>
        <sz val="15"/>
        <color theme="1"/>
        <rFont val="Century Gothic"/>
        <family val="2"/>
      </rPr>
      <t>:</t>
    </r>
  </si>
  <si>
    <r>
      <t>Orientation</t>
    </r>
    <r>
      <rPr>
        <b/>
        <sz val="15"/>
        <color theme="1"/>
        <rFont val="Century Gothic"/>
        <family val="2"/>
      </rPr>
      <t>:</t>
    </r>
  </si>
  <si>
    <t>m²</t>
  </si>
  <si>
    <t>Wide 
Size (m)</t>
  </si>
  <si>
    <t>Deep
Size (m)</t>
  </si>
  <si>
    <t>Snow Peak White PVC roof and Side Walls</t>
  </si>
  <si>
    <r>
      <t xml:space="preserve">Marquee's 
  </t>
    </r>
    <r>
      <rPr>
        <b/>
        <sz val="13"/>
        <color rgb="FF0070C0"/>
        <rFont val="Century Gothic"/>
        <family val="2"/>
      </rPr>
      <t xml:space="preserve"> - Visual guide on next page
   - Complete Form 11a to indicate desired positioning</t>
    </r>
  </si>
  <si>
    <t>Length</t>
  </si>
  <si>
    <t>Artificial Grass / m²</t>
  </si>
  <si>
    <t>Order Total (Excl. Vat)</t>
  </si>
  <si>
    <r>
      <t>Clear Span White PVC roof and Side Walls (</t>
    </r>
    <r>
      <rPr>
        <b/>
        <sz val="12"/>
        <color theme="1"/>
        <rFont val="Century Gothic"/>
        <family val="2"/>
      </rPr>
      <t xml:space="preserve">3m </t>
    </r>
    <r>
      <rPr>
        <sz val="12"/>
        <color theme="1"/>
        <rFont val="Century Gothic"/>
        <family val="2"/>
      </rPr>
      <t>Increments)</t>
    </r>
  </si>
  <si>
    <r>
      <t>Clear Span White PVC roof and Side Walls (</t>
    </r>
    <r>
      <rPr>
        <b/>
        <sz val="12"/>
        <color theme="1"/>
        <rFont val="Century Gothic"/>
        <family val="2"/>
      </rPr>
      <t>5m</t>
    </r>
    <r>
      <rPr>
        <sz val="12"/>
        <color theme="1"/>
        <rFont val="Century Gothic"/>
        <family val="2"/>
      </rPr>
      <t xml:space="preserve"> Increments)</t>
    </r>
  </si>
  <si>
    <r>
      <t>Clear Span White PVC roof, Glass and Cassette (Hard Side Panels) (</t>
    </r>
    <r>
      <rPr>
        <b/>
        <sz val="12"/>
        <color theme="1"/>
        <rFont val="Century Gothic"/>
        <family val="2"/>
      </rPr>
      <t>5m</t>
    </r>
    <r>
      <rPr>
        <sz val="12"/>
        <color theme="1"/>
        <rFont val="Century Gothic"/>
        <family val="2"/>
      </rPr>
      <t xml:space="preserve"> Increments)</t>
    </r>
  </si>
  <si>
    <r>
      <t>Clear Span White PVC roof, Glass and Cassette (Hard Side Panels) (</t>
    </r>
    <r>
      <rPr>
        <b/>
        <sz val="12"/>
        <color theme="1"/>
        <rFont val="Century Gothic"/>
        <family val="2"/>
      </rPr>
      <t xml:space="preserve">5m </t>
    </r>
    <r>
      <rPr>
        <sz val="12"/>
        <color theme="1"/>
        <rFont val="Century Gothic"/>
        <family val="2"/>
      </rPr>
      <t>Increments)</t>
    </r>
  </si>
  <si>
    <t>Inv.No:</t>
  </si>
  <si>
    <t>0010</t>
  </si>
  <si>
    <t xml:space="preserve">
</t>
  </si>
  <si>
    <t>REMITTANCE ADVICE</t>
  </si>
  <si>
    <t>Form 3A</t>
  </si>
  <si>
    <t>Form 4</t>
  </si>
  <si>
    <t>Form 5a</t>
  </si>
  <si>
    <t>Remittance Advice</t>
  </si>
  <si>
    <t>Version No: 2024/01/18</t>
  </si>
  <si>
    <t>:</t>
  </si>
  <si>
    <t>;</t>
  </si>
  <si>
    <t>Form 11a</t>
  </si>
  <si>
    <t>Form 11</t>
  </si>
  <si>
    <t>Summary Stand Information</t>
  </si>
  <si>
    <t xml:space="preserve"> Summary Financial</t>
  </si>
  <si>
    <t>Form 2</t>
  </si>
  <si>
    <t>Form 2A</t>
  </si>
  <si>
    <t>H123</t>
  </si>
  <si>
    <t>E1</t>
  </si>
  <si>
    <t>E2</t>
  </si>
  <si>
    <t>E3</t>
  </si>
  <si>
    <t>E4</t>
  </si>
  <si>
    <t>E5</t>
  </si>
  <si>
    <t>E6</t>
  </si>
  <si>
    <t>E7</t>
  </si>
  <si>
    <t>E8</t>
  </si>
  <si>
    <t>E9</t>
  </si>
  <si>
    <t>E10</t>
  </si>
  <si>
    <t>E11</t>
  </si>
  <si>
    <t>E12</t>
  </si>
  <si>
    <t>E13</t>
  </si>
  <si>
    <t>E14</t>
  </si>
  <si>
    <t>E54</t>
  </si>
  <si>
    <t>E15</t>
  </si>
  <si>
    <t>E16</t>
  </si>
  <si>
    <t>E17</t>
  </si>
  <si>
    <t xml:space="preserve">E18 </t>
  </si>
  <si>
    <t>E19</t>
  </si>
  <si>
    <t>E20</t>
  </si>
  <si>
    <t>E21</t>
  </si>
  <si>
    <t>E22</t>
  </si>
  <si>
    <t>E23</t>
  </si>
  <si>
    <t>E24</t>
  </si>
  <si>
    <t>E26</t>
  </si>
  <si>
    <t>E27</t>
  </si>
  <si>
    <t>E28</t>
  </si>
  <si>
    <t>E29</t>
  </si>
  <si>
    <t>E31</t>
  </si>
  <si>
    <t>E32</t>
  </si>
  <si>
    <t>E33</t>
  </si>
  <si>
    <t>E52</t>
  </si>
  <si>
    <t>E41</t>
  </si>
  <si>
    <t>E42</t>
  </si>
  <si>
    <t>E43</t>
  </si>
  <si>
    <t>E44</t>
  </si>
  <si>
    <t>Company</t>
  </si>
  <si>
    <t>Hall</t>
  </si>
  <si>
    <t>Stand Nr</t>
  </si>
  <si>
    <t>Postal Address</t>
  </si>
  <si>
    <t>Contact</t>
  </si>
  <si>
    <t>Co_nr</t>
  </si>
  <si>
    <t>VAT</t>
  </si>
  <si>
    <t>Site Contact</t>
  </si>
  <si>
    <t>Contact Nr.</t>
  </si>
  <si>
    <t>Method Pay EFT</t>
  </si>
  <si>
    <t>Method Pay Credit Card</t>
  </si>
  <si>
    <t>Refrence:</t>
  </si>
  <si>
    <t>Total ex VAT</t>
  </si>
  <si>
    <t>Fascia Name</t>
  </si>
  <si>
    <t>1st Colour 
Choice</t>
  </si>
  <si>
    <t xml:space="preserve">2nd Colour 
Choice   </t>
  </si>
  <si>
    <t>50Watt Spot on Arm</t>
  </si>
  <si>
    <t>50Watt Spot on Arm-Maxima</t>
  </si>
  <si>
    <t>100Watt Spot on Arm</t>
  </si>
  <si>
    <t>50Watt Track Spot</t>
  </si>
  <si>
    <t>150Watt Spot</t>
  </si>
  <si>
    <t>150Watt Metal Halide Recessed</t>
  </si>
  <si>
    <t xml:space="preserve">150Watt Metal Halide </t>
  </si>
  <si>
    <t>1000Watt (Black/Silver) Par Can</t>
  </si>
  <si>
    <t>50Watt Birdie Par Can</t>
  </si>
  <si>
    <t>300Watt Short Par Can</t>
  </si>
  <si>
    <t>300Watt (Black/Silver) Par Can</t>
  </si>
  <si>
    <t>60 Amp DB Three Phase</t>
  </si>
  <si>
    <t>125 Amp DB Three Phase</t>
  </si>
  <si>
    <t>160 Amp DB Three Phase</t>
  </si>
  <si>
    <t>200 Amp DB Three Phase</t>
  </si>
  <si>
    <t>Certification of Compliance (price per show)</t>
  </si>
  <si>
    <t>Three Phase Connection (Up To 30amp)</t>
  </si>
  <si>
    <t>Three Phase Connection (60amp - 125amp)</t>
  </si>
  <si>
    <t xml:space="preserve">, </t>
  </si>
  <si>
    <r>
      <t xml:space="preserve">If this form is not received your marquee will be placed at the discretion of the contractors. Should this marquee have to be moved due to the wrong position, you as the exhibitor will incur an additional charge of </t>
    </r>
    <r>
      <rPr>
        <b/>
        <sz val="15"/>
        <color rgb="FFFF0000"/>
        <rFont val="Century Gothic"/>
        <family val="2"/>
      </rPr>
      <t>R194.00 / m²</t>
    </r>
    <r>
      <rPr>
        <sz val="15"/>
        <color theme="1"/>
        <rFont val="Century Gothic"/>
        <family val="2"/>
      </rPr>
      <t>.</t>
    </r>
  </si>
  <si>
    <t>Shelving Brackets</t>
  </si>
  <si>
    <t>150Watt Halo$g$en Spot on Arm</t>
  </si>
  <si>
    <t>100Watt Track Spotli$g$ht--Open</t>
  </si>
  <si>
    <t>100Watt Track Spotli$g$ht--Turbo</t>
  </si>
  <si>
    <t>50Watt Down li$g$hter</t>
  </si>
  <si>
    <t>50Watt Tilt Down li$g$hter</t>
  </si>
  <si>
    <t>Plu$g$ Point</t>
  </si>
  <si>
    <t>500Watt Halo$g$en Flood Li$g$ht</t>
  </si>
  <si>
    <t>International Plu$g$</t>
  </si>
  <si>
    <t>1500Watt Halo$g$en Flood Li$g$ht</t>
  </si>
  <si>
    <t>400Watt Metal Halide Flood Li$g$ht</t>
  </si>
  <si>
    <t>2000Watt Metal Halide Flood Li$g$ht</t>
  </si>
  <si>
    <t>2x36 Watt Ener$g$y Saver Floodli$g$ht</t>
  </si>
  <si>
    <t>Double Tube Fluorescent Li$g$htin$g$ 0,6</t>
  </si>
  <si>
    <t>Double Tube Fluorescent Li$g$htin$g$ 0.9</t>
  </si>
  <si>
    <t>Double Tube Fluorescent Li$g$htin$g$ 1,2m</t>
  </si>
  <si>
    <t>Double Tube Fluorescent Li$g$htin$g$ 1,5m</t>
  </si>
  <si>
    <t>Pendant Li$g$ht-Small Hi$g$h Bay</t>
  </si>
  <si>
    <t>Pendant Li$g$ht</t>
  </si>
  <si>
    <t>Wrou$g$ht Iron Chandelier</t>
  </si>
  <si>
    <t>Cone Pendent Li$g$ht</t>
  </si>
  <si>
    <t>30 Amp DB Sin$g$le Phase with 1 Plu$g$</t>
  </si>
  <si>
    <t>30 Amp DB Three Phase with 3 Plu$g$</t>
  </si>
  <si>
    <t>Exhibitors Connection (Li$g$hts supplied and Installed by Client)</t>
  </si>
  <si>
    <t>Additional Fascia Lettering</t>
  </si>
  <si>
    <t>Carpet Hire</t>
  </si>
  <si>
    <t>Form 3</t>
  </si>
  <si>
    <t>Form 2a</t>
  </si>
  <si>
    <t xml:space="preserve">Form 3 </t>
  </si>
  <si>
    <t>Form 6</t>
  </si>
  <si>
    <r>
      <t xml:space="preserve">All carpet tiles are on hire and any loss or damage incurred will be charged to the exhibitor at </t>
    </r>
    <r>
      <rPr>
        <b/>
        <sz val="15"/>
        <rFont val="Century Gothic"/>
        <family val="2"/>
      </rPr>
      <t>R305.00</t>
    </r>
    <r>
      <rPr>
        <sz val="15"/>
        <rFont val="Century Gothic"/>
        <family val="2"/>
      </rPr>
      <t xml:space="preserve"> per tile excluding VAT.</t>
    </r>
  </si>
  <si>
    <t>Form 10</t>
  </si>
  <si>
    <t>Form : 10</t>
  </si>
  <si>
    <t>Remittance 
Advice</t>
  </si>
  <si>
    <t xml:space="preserve">x </t>
  </si>
  <si>
    <t>Summary of Plant Hire</t>
  </si>
  <si>
    <t>Form 9</t>
  </si>
  <si>
    <t>Form : 9</t>
  </si>
  <si>
    <t>PLANT / POT OPTIONS</t>
  </si>
  <si>
    <t xml:space="preserve">Plants on Hire </t>
  </si>
  <si>
    <t>DEC01</t>
  </si>
  <si>
    <t>DEC02</t>
  </si>
  <si>
    <t>DEC05C</t>
  </si>
  <si>
    <t>DEC05B</t>
  </si>
  <si>
    <t>DEC06</t>
  </si>
  <si>
    <t>P1</t>
  </si>
  <si>
    <t>P4</t>
  </si>
  <si>
    <t>P7</t>
  </si>
  <si>
    <t>SSADD</t>
  </si>
  <si>
    <t>*Stainless Steel Pot Surcharge (P1 - P7)</t>
  </si>
  <si>
    <t>BAS02</t>
  </si>
  <si>
    <t>Basket Various - with medium plant</t>
  </si>
  <si>
    <t>Décor Cone with Bamboo Canes - black / white</t>
  </si>
  <si>
    <t>Décor Cone with Plant - approx 1.5m - black / white</t>
  </si>
  <si>
    <t>Décor Cone - Citrus Colours - with plant - Lime / Orange / Yellow (Ltd Qty)</t>
  </si>
  <si>
    <t>Décor Cone - Berry Colours - with plant - Red / Purple / Blue (Ltd Qty)</t>
  </si>
  <si>
    <t>Small Bonsai in Décor Cone (apprx 1.2m) - black / white</t>
  </si>
  <si>
    <t>Large Plant (1.5 - 1.8m high)  - charcoal / terracotta / stone</t>
  </si>
  <si>
    <t xml:space="preserve">Small Plant (approx. 1m high) - charcoal / terracotta / stone </t>
  </si>
  <si>
    <t>Standard / Lollipop Tree  - charcoal / terracotta / stone / white</t>
  </si>
  <si>
    <t>FLOWER OPTIONS</t>
  </si>
  <si>
    <t>FLO001</t>
  </si>
  <si>
    <t>FLO002</t>
  </si>
  <si>
    <t>FLO005</t>
  </si>
  <si>
    <t>FLOA</t>
  </si>
  <si>
    <t>FLOB</t>
  </si>
  <si>
    <t>Orchid (1 stem) in 15cm Glass Vase  - glass</t>
  </si>
  <si>
    <t>Orchid (1 stem) in 15cm White Pot - white</t>
  </si>
  <si>
    <t>Orchid (1 stem) in Décor Cone - white / black</t>
  </si>
  <si>
    <t>Coffee Table Arrangement 15cm Glass Vase - glass</t>
  </si>
  <si>
    <t>Reception Counter Arrangement - Tall Glass Vase</t>
  </si>
  <si>
    <t>TABLE TOP OPTIONS</t>
  </si>
  <si>
    <t>P9</t>
  </si>
  <si>
    <t>P10</t>
  </si>
  <si>
    <t>P10B</t>
  </si>
  <si>
    <t>P11</t>
  </si>
  <si>
    <t>P16</t>
  </si>
  <si>
    <t>Table Top Greenery Display- 30cm Width - black / white</t>
  </si>
  <si>
    <t>Table Top Cactus Display - 30cm Width - black / white</t>
  </si>
  <si>
    <t>Cactus in 15cm Glass Vase  - glass</t>
  </si>
  <si>
    <t>Table Top Bonsai -  30cm width - black / white</t>
  </si>
  <si>
    <t>Table Top Arrangement - Pot with Colour - black / white</t>
  </si>
  <si>
    <t>TROUGH OPTIONS</t>
  </si>
  <si>
    <t>P12</t>
  </si>
  <si>
    <t>P13</t>
  </si>
  <si>
    <t>750mm Trough with Greenery  - charcoal</t>
  </si>
  <si>
    <t xml:space="preserve">750mm Trough with Greenery and Colour - charcoal </t>
  </si>
  <si>
    <t>PLANTSCAPING</t>
  </si>
  <si>
    <t>P15</t>
  </si>
  <si>
    <t xml:space="preserve">Plant scaping - m² (1m x 1m or Multiples thereof) </t>
  </si>
  <si>
    <t>Form 7</t>
  </si>
  <si>
    <r>
      <rPr>
        <b/>
        <sz val="11"/>
        <color theme="1"/>
        <rFont val="Century Gothic"/>
        <family val="2"/>
      </rPr>
      <t>PRE-ORDERED 16mm White Chipboard panel</t>
    </r>
    <r>
      <rPr>
        <sz val="11"/>
        <color theme="1"/>
        <rFont val="Century Gothic"/>
        <family val="2"/>
      </rPr>
      <t xml:space="preserve"> in place of standard styrene white panel
  ordered with shell scheme package. 2400 (h) x 960mm (w) – visual size. </t>
    </r>
  </si>
  <si>
    <t xml:space="preserve">m x </t>
  </si>
  <si>
    <t>m)</t>
  </si>
  <si>
    <t xml:space="preserve"> x (</t>
  </si>
  <si>
    <r>
      <t>Clear Span White PVC roof, Glass and Cassette (Hard Side Panels) (</t>
    </r>
    <r>
      <rPr>
        <b/>
        <sz val="12"/>
        <color theme="1"/>
        <rFont val="Century Gothic"/>
        <family val="2"/>
      </rPr>
      <t>5m</t>
    </r>
    <r>
      <rPr>
        <sz val="12"/>
        <color theme="1"/>
        <rFont val="Century Gothic"/>
        <family val="2"/>
      </rPr>
      <t xml:space="preserve"> Increments) </t>
    </r>
    <r>
      <rPr>
        <b/>
        <sz val="12"/>
        <color theme="1"/>
        <rFont val="Century Gothic"/>
        <family val="2"/>
      </rPr>
      <t>6m Gable</t>
    </r>
  </si>
  <si>
    <r>
      <t>Clear Span White PVC roof and Side Walls (</t>
    </r>
    <r>
      <rPr>
        <b/>
        <sz val="12"/>
        <color theme="1"/>
        <rFont val="Century Gothic"/>
        <family val="2"/>
      </rPr>
      <t>5m</t>
    </r>
    <r>
      <rPr>
        <sz val="12"/>
        <color theme="1"/>
        <rFont val="Century Gothic"/>
        <family val="2"/>
      </rPr>
      <t xml:space="preserve"> Increments) </t>
    </r>
    <r>
      <rPr>
        <b/>
        <sz val="12"/>
        <color theme="1"/>
        <rFont val="Century Gothic"/>
        <family val="2"/>
      </rPr>
      <t>15m Gable</t>
    </r>
  </si>
  <si>
    <r>
      <t>Clear Span White PVC roof and Side Walls (</t>
    </r>
    <r>
      <rPr>
        <b/>
        <sz val="12"/>
        <color theme="1"/>
        <rFont val="Century Gothic"/>
        <family val="2"/>
      </rPr>
      <t>5m</t>
    </r>
    <r>
      <rPr>
        <sz val="12"/>
        <color theme="1"/>
        <rFont val="Century Gothic"/>
        <family val="2"/>
      </rPr>
      <t xml:space="preserve"> Increments) </t>
    </r>
    <r>
      <rPr>
        <b/>
        <sz val="12"/>
        <color theme="1"/>
        <rFont val="Century Gothic"/>
        <family val="2"/>
      </rPr>
      <t>10m Gable</t>
    </r>
  </si>
  <si>
    <r>
      <t>Clear Span White PVC roof and Side Walls (</t>
    </r>
    <r>
      <rPr>
        <b/>
        <sz val="12"/>
        <color theme="1"/>
        <rFont val="Century Gothic"/>
        <family val="2"/>
      </rPr>
      <t>5m</t>
    </r>
    <r>
      <rPr>
        <sz val="12"/>
        <color theme="1"/>
        <rFont val="Century Gothic"/>
        <family val="2"/>
      </rPr>
      <t xml:space="preserve"> Increments) </t>
    </r>
    <r>
      <rPr>
        <b/>
        <sz val="12"/>
        <color theme="1"/>
        <rFont val="Century Gothic"/>
        <family val="2"/>
      </rPr>
      <t>6m Gable</t>
    </r>
  </si>
  <si>
    <r>
      <t>Clear Span White PVC roof and Side Walls (</t>
    </r>
    <r>
      <rPr>
        <b/>
        <sz val="12"/>
        <color theme="1"/>
        <rFont val="Century Gothic"/>
        <family val="2"/>
      </rPr>
      <t xml:space="preserve">3m </t>
    </r>
    <r>
      <rPr>
        <sz val="12"/>
        <color theme="1"/>
        <rFont val="Century Gothic"/>
        <family val="2"/>
      </rPr>
      <t xml:space="preserve">Increments) </t>
    </r>
    <r>
      <rPr>
        <b/>
        <sz val="12"/>
        <color theme="1"/>
        <rFont val="Century Gothic"/>
        <family val="2"/>
      </rPr>
      <t>6m</t>
    </r>
    <r>
      <rPr>
        <sz val="12"/>
        <color theme="1"/>
        <rFont val="Century Gothic"/>
        <family val="2"/>
      </rPr>
      <t xml:space="preserve"> </t>
    </r>
    <r>
      <rPr>
        <b/>
        <sz val="12"/>
        <color theme="1"/>
        <rFont val="Century Gothic"/>
        <family val="2"/>
      </rPr>
      <t>Gable</t>
    </r>
  </si>
  <si>
    <r>
      <t>Clear Span White PVC roof, Glass and Cassette (Hard Side Panels) (</t>
    </r>
    <r>
      <rPr>
        <b/>
        <sz val="12"/>
        <color theme="1"/>
        <rFont val="Century Gothic"/>
        <family val="2"/>
      </rPr>
      <t xml:space="preserve">5m </t>
    </r>
    <r>
      <rPr>
        <sz val="12"/>
        <color theme="1"/>
        <rFont val="Century Gothic"/>
        <family val="2"/>
      </rPr>
      <t xml:space="preserve">Increments) </t>
    </r>
    <r>
      <rPr>
        <b/>
        <sz val="12"/>
        <color theme="1"/>
        <rFont val="Century Gothic"/>
        <family val="2"/>
      </rPr>
      <t>10m Gable</t>
    </r>
  </si>
  <si>
    <r>
      <t>Clear Span White PVC roof, Glass and Cassette (Hard Side Panels) (</t>
    </r>
    <r>
      <rPr>
        <b/>
        <sz val="12"/>
        <color theme="1"/>
        <rFont val="Century Gothic"/>
        <family val="2"/>
      </rPr>
      <t>5m</t>
    </r>
    <r>
      <rPr>
        <sz val="12"/>
        <color theme="1"/>
        <rFont val="Century Gothic"/>
        <family val="2"/>
      </rPr>
      <t xml:space="preserve"> Increments) </t>
    </r>
    <r>
      <rPr>
        <b/>
        <sz val="12"/>
        <color theme="1"/>
        <rFont val="Century Gothic"/>
        <family val="2"/>
      </rPr>
      <t>15m Gable</t>
    </r>
  </si>
  <si>
    <r>
      <t>Clear Span White PVC roof, Glass and Cassette (Hard Side Panels) (</t>
    </r>
    <r>
      <rPr>
        <b/>
        <sz val="12"/>
        <color theme="1"/>
        <rFont val="Century Gothic"/>
        <family val="2"/>
      </rPr>
      <t xml:space="preserve">5m </t>
    </r>
    <r>
      <rPr>
        <sz val="12"/>
        <color theme="1"/>
        <rFont val="Century Gothic"/>
        <family val="2"/>
      </rPr>
      <t xml:space="preserve">Increments) </t>
    </r>
    <r>
      <rPr>
        <b/>
        <sz val="12"/>
        <color theme="1"/>
        <rFont val="Century Gothic"/>
        <family val="2"/>
      </rPr>
      <t>30m Gable</t>
    </r>
  </si>
  <si>
    <r>
      <t>1m² (</t>
    </r>
    <r>
      <rPr>
        <sz val="13"/>
        <color theme="1"/>
        <rFont val="Century Gothic"/>
        <family val="2"/>
      </rPr>
      <t>1 White panel and 1 Door</t>
    </r>
    <r>
      <rPr>
        <b/>
        <sz val="13"/>
        <color theme="1"/>
        <rFont val="Century Gothic"/>
        <family val="2"/>
      </rPr>
      <t>)</t>
    </r>
  </si>
  <si>
    <r>
      <t>2m² (</t>
    </r>
    <r>
      <rPr>
        <sz val="13"/>
        <color theme="1"/>
        <rFont val="Century Gothic"/>
        <family val="2"/>
      </rPr>
      <t>2 White panel and 1 Door</t>
    </r>
    <r>
      <rPr>
        <b/>
        <sz val="13"/>
        <color theme="1"/>
        <rFont val="Century Gothic"/>
        <family val="2"/>
      </rPr>
      <t>)</t>
    </r>
  </si>
  <si>
    <r>
      <t>3m² (</t>
    </r>
    <r>
      <rPr>
        <sz val="13"/>
        <color theme="1"/>
        <rFont val="Century Gothic"/>
        <family val="2"/>
      </rPr>
      <t>3</t>
    </r>
    <r>
      <rPr>
        <b/>
        <sz val="13"/>
        <color theme="1"/>
        <rFont val="Century Gothic"/>
        <family val="2"/>
      </rPr>
      <t xml:space="preserve"> </t>
    </r>
    <r>
      <rPr>
        <sz val="13"/>
        <color theme="1"/>
        <rFont val="Century Gothic"/>
        <family val="2"/>
      </rPr>
      <t>White panel and 1 Door</t>
    </r>
    <r>
      <rPr>
        <b/>
        <sz val="13"/>
        <color theme="1"/>
        <rFont val="Century Gothic"/>
        <family val="2"/>
      </rPr>
      <t>)</t>
    </r>
  </si>
  <si>
    <r>
      <rPr>
        <b/>
        <sz val="13"/>
        <color theme="1"/>
        <rFont val="Century Gothic"/>
        <family val="2"/>
      </rPr>
      <t>PRE-ORDERED 16mm White Chipboard panel</t>
    </r>
    <r>
      <rPr>
        <sz val="11"/>
        <color theme="1"/>
        <rFont val="Century Gothic"/>
        <family val="2"/>
      </rPr>
      <t xml:space="preserve"> in place of standard styrene white panel
  ordered with shell scheme package. 2400 (h) x 960mm (w) – visual size. This panel can be
  painted at the expense of the exhibitor. Nails can be hammered into this panel. 
  This is in addition to an existing shell scheme package ordered through the organizers or
  through this exhibitor’s manual.</t>
    </r>
  </si>
  <si>
    <t>BILLING DETAILS
(Complete this section in the "Summary" tab)</t>
  </si>
  <si>
    <t>Exhibitors Service Manual</t>
  </si>
  <si>
    <r>
      <rPr>
        <sz val="13"/>
        <rFont val="Century Gothic"/>
        <family val="2"/>
      </rPr>
      <t xml:space="preserve">
FASCIA NAME: 
The name to appear on the fascia board (name board above stand) is as follows: (Please Print).
</t>
    </r>
    <r>
      <rPr>
        <b/>
        <sz val="13"/>
        <rFont val="Century Gothic"/>
        <family val="2"/>
      </rPr>
      <t xml:space="preserve">UPPERCASE ONLY. </t>
    </r>
    <r>
      <rPr>
        <sz val="13"/>
        <rFont val="Century Gothic"/>
        <family val="2"/>
      </rPr>
      <t xml:space="preserve">
</t>
    </r>
    <r>
      <rPr>
        <b/>
        <sz val="13"/>
        <color rgb="FF0070C0"/>
        <rFont val="Century Gothic"/>
        <family val="2"/>
      </rPr>
      <t xml:space="preserve">NB ALL CORNER STANDS HAVE ONE FASCIA NAME, HOWEVER ARE OPEN ON BOTH SIDES. AN ADDITIONAL FASCIA NAME MUST BE ORDERED SHOULD YOU REQUIRE A SECOND NAME.
</t>
    </r>
    <r>
      <rPr>
        <sz val="13"/>
        <rFont val="Century Gothic"/>
        <family val="2"/>
      </rPr>
      <t xml:space="preserve">  
</t>
    </r>
  </si>
  <si>
    <t xml:space="preserve">                +27 11 210 2500 </t>
  </si>
  <si>
    <t>STANDARD SHELL SCHEME PACKAGE BOOTHS BOOKED WITH THE ORGANISER INCLUDES THE FOLLOWING:
EXAMPLE OF A 3m X 1m</t>
  </si>
  <si>
    <r>
      <rPr>
        <b/>
        <sz val="18"/>
        <color theme="1"/>
        <rFont val="Calibri"/>
        <family val="2"/>
        <scheme val="minor"/>
      </rPr>
      <t>Booth Packages Includes:</t>
    </r>
    <r>
      <rPr>
        <sz val="15"/>
        <color theme="1"/>
        <rFont val="Calibri"/>
        <family val="2"/>
        <scheme val="minor"/>
      </rPr>
      <t xml:space="preserve">
       Shell Scheme Structure, Maxima
       Hanging Fascia Board with Company Name
      01 x 15 amp Plug Point
       02 x 150 watt Spot Lights
      </t>
    </r>
  </si>
  <si>
    <r>
      <t xml:space="preserve">Should you require carpets on your stand, please select colour below. If this form is not returned on or before </t>
    </r>
    <r>
      <rPr>
        <b/>
        <sz val="15"/>
        <color rgb="FFFF0000"/>
        <rFont val="Century Gothic"/>
        <family val="2"/>
      </rPr>
      <t>05 August 2024</t>
    </r>
    <r>
      <rPr>
        <b/>
        <sz val="15"/>
        <rFont val="Century Gothic"/>
        <family val="2"/>
      </rPr>
      <t xml:space="preserve"> </t>
    </r>
    <r>
      <rPr>
        <sz val="15"/>
        <rFont val="Century Gothic"/>
        <family val="2"/>
      </rPr>
      <t>with your colour preference the default colour will be laid.</t>
    </r>
  </si>
  <si>
    <t xml:space="preserve">Carpet on Hire </t>
  </si>
  <si>
    <t xml:space="preserve">Carpet on Hire For Stands                                                                                                                                                            </t>
  </si>
  <si>
    <t xml:space="preserve">                richard.NDLOVU@gl-events.com </t>
  </si>
  <si>
    <t xml:space="preserve">                +27 11 210 2500</t>
  </si>
  <si>
    <r>
      <t xml:space="preserve">All carpet tiles are on hire and any loss or damage incurred will be charged to the exhibitor at </t>
    </r>
    <r>
      <rPr>
        <b/>
        <sz val="15"/>
        <color rgb="FFFF0000"/>
        <rFont val="Century Gothic"/>
        <family val="2"/>
      </rPr>
      <t xml:space="preserve">R400.00 </t>
    </r>
    <r>
      <rPr>
        <sz val="15"/>
        <rFont val="Century Gothic"/>
        <family val="2"/>
      </rPr>
      <t>per tile excluding VAT.</t>
    </r>
  </si>
  <si>
    <t xml:space="preserve">Black </t>
  </si>
  <si>
    <t xml:space="preserve">Brown </t>
  </si>
  <si>
    <t>Brown</t>
  </si>
  <si>
    <t>Red</t>
  </si>
  <si>
    <t>Ottoman - Black</t>
  </si>
  <si>
    <t>Ottoman - White</t>
  </si>
  <si>
    <t>Ottoman - Red</t>
  </si>
  <si>
    <t>32" LED screen with Built in Speaker, USB and HDMI input - On Stand</t>
  </si>
  <si>
    <t>43" LED screen with Built in Speaker, USB and HDMI input - On Stand</t>
  </si>
  <si>
    <t>55" LED screen with Built in Speaker, USB and HDMI input - On Stand</t>
  </si>
  <si>
    <t>Chipboard Panel to mount TV on wall</t>
  </si>
  <si>
    <r>
      <t xml:space="preserve">PLEASE INDICATE WITH A DRAWING THE ORIENTATION AND POSITION REQUIRED. If a drawing is not submitted the storeroom will be placed at the discretion of the contractor
</t>
    </r>
    <r>
      <rPr>
        <b/>
        <sz val="15"/>
        <color rgb="FFFF0000"/>
        <rFont val="Century Gothic"/>
        <family val="2"/>
      </rPr>
      <t>If you would like your screen to be mounted kindly order a chipboard panel – this is only applicable on a shell scheme package stand. Please send sketch for exact position of chipboard panel.</t>
    </r>
  </si>
  <si>
    <t>BA01</t>
  </si>
  <si>
    <t>Décor Cone ( Black or White) with beaded Aloe</t>
  </si>
  <si>
    <t>30cm x 30cm Company Logo</t>
  </si>
  <si>
    <t>Individual Full Graphic Panel Print
(2420mm x 980mm)</t>
  </si>
  <si>
    <t>Summary of Graphics</t>
  </si>
  <si>
    <t xml:space="preserve">Graphics Order Form    </t>
  </si>
  <si>
    <t>For all enquiries contact Richard Ndhlovu</t>
  </si>
  <si>
    <t>Table Top with Succulents - 30cm Width - white</t>
  </si>
  <si>
    <t xml:space="preserve">Table Top with Indoor Greenery - 30cm Width - black </t>
  </si>
  <si>
    <t>04-07 September 2024</t>
  </si>
  <si>
    <t>UNIVERSITY OF JOHANNESBURG</t>
  </si>
  <si>
    <t>AZA 2024</t>
  </si>
  <si>
    <t>mpho.goehler@gl-events.com</t>
  </si>
  <si>
    <r>
      <t xml:space="preserve">Proof of payment to be emailed through to GL Events, for the attention of 
</t>
    </r>
    <r>
      <rPr>
        <u/>
        <sz val="12"/>
        <color rgb="FF0070C0"/>
        <rFont val="Calibri"/>
        <family val="2"/>
        <scheme val="minor"/>
      </rPr>
      <t>mpho.goehler@gl-events.com</t>
    </r>
    <r>
      <rPr>
        <sz val="12"/>
        <rFont val="Calibri"/>
        <family val="2"/>
        <scheme val="minor"/>
      </rPr>
      <t xml:space="preserve">  clearly indicating your company name, stand number and amount paid</t>
    </r>
  </si>
  <si>
    <t xml:space="preserve">                mpho.goehler@gl-events.com </t>
  </si>
  <si>
    <t xml:space="preserve">               mpho.goehler@gl-events.com</t>
  </si>
  <si>
    <t xml:space="preserve">                mpho.goehler@gl-events.com</t>
  </si>
  <si>
    <t>For all enquiries contact Mpho Goehler</t>
  </si>
  <si>
    <t xml:space="preserve">For all enquiries contact Mpho Goehler </t>
  </si>
  <si>
    <t>65" LED screen with Built in Speaker, USB and HDMI input - On Stand</t>
  </si>
  <si>
    <t>Quantity
/m²</t>
  </si>
  <si>
    <t>150Watt Halogen Spot on Arm</t>
  </si>
  <si>
    <t>100Watt Track Spotlight--Open</t>
  </si>
  <si>
    <t>100Watt Track Spotlight--Turbo</t>
  </si>
  <si>
    <t>50Watt Down lighter</t>
  </si>
  <si>
    <t>50Watt Tilt Down lighter</t>
  </si>
  <si>
    <t>Plug Point</t>
  </si>
  <si>
    <t>100 Watt LED Flood Light</t>
  </si>
  <si>
    <t>1500Watt Halogen Flood Light</t>
  </si>
  <si>
    <t>400Watt Metal Halide Flood Light</t>
  </si>
  <si>
    <t>2000Watt Metal Halide Flood Light</t>
  </si>
  <si>
    <t>2x36 Watt Energy Saver Floodlight</t>
  </si>
  <si>
    <t>Double Tube Fluorescent Lighting 0,6</t>
  </si>
  <si>
    <t>Double Tube Fluorescent Lighting 0.9</t>
  </si>
  <si>
    <t>Double Tube Fluorescent Lighting 1,2m</t>
  </si>
  <si>
    <t>Double Tube Fluorescent Lighting 1,5m</t>
  </si>
  <si>
    <t>Pendant Light-Small High Bay</t>
  </si>
  <si>
    <t>Pendant Light</t>
  </si>
  <si>
    <t>Wrought Iron Chandelier</t>
  </si>
  <si>
    <t>E34</t>
  </si>
  <si>
    <t>Glass Chandelier</t>
  </si>
  <si>
    <t>E35</t>
  </si>
  <si>
    <t>Emergency Exit Light</t>
  </si>
  <si>
    <t>E36</t>
  </si>
  <si>
    <t>Standing Fan</t>
  </si>
  <si>
    <t>E37</t>
  </si>
  <si>
    <t>Industrial Standing Fan</t>
  </si>
  <si>
    <t>E38</t>
  </si>
  <si>
    <t>Recessed Extractor Fans</t>
  </si>
  <si>
    <t>E40</t>
  </si>
  <si>
    <t>3 Phase Connection 30 Amp</t>
  </si>
  <si>
    <t>30 Amp DB Single Phase with 1 Plug</t>
  </si>
  <si>
    <t>30 Amp DB Three Phase with 3 Plug</t>
  </si>
  <si>
    <t>E48</t>
  </si>
  <si>
    <t>250 Amp Three Phase D/Board</t>
  </si>
  <si>
    <t>E50</t>
  </si>
  <si>
    <t>150-Watt Round Metal Halide Recessed</t>
  </si>
  <si>
    <t>E53</t>
  </si>
  <si>
    <t>Bird Nest Pendant Light</t>
  </si>
  <si>
    <t>Golf ball Pendants Light</t>
  </si>
  <si>
    <t>E55</t>
  </si>
  <si>
    <t>Perforated Pendant Light</t>
  </si>
  <si>
    <t>E56</t>
  </si>
  <si>
    <t>LED Strip Light Including Driver - RGB</t>
  </si>
  <si>
    <t>E57</t>
  </si>
  <si>
    <t>Bell Jar Smoke Light</t>
  </si>
  <si>
    <t>L1</t>
  </si>
  <si>
    <t>3/Phase 30amp D/Board Outdoor</t>
  </si>
  <si>
    <t>160 Amp Three Phase D/Board</t>
  </si>
  <si>
    <t>200 Amp Three Phase D/Board</t>
  </si>
  <si>
    <t>3 Way Multiplug</t>
  </si>
  <si>
    <t>5 Way Multiplug</t>
  </si>
  <si>
    <t>50w Showcase Light</t>
  </si>
  <si>
    <t>Exhibitors Connection</t>
  </si>
  <si>
    <t>International / 2 Pin Adaptor</t>
  </si>
  <si>
    <t>Light Switch</t>
  </si>
  <si>
    <t>Table Lamp</t>
  </si>
  <si>
    <t>Three Phase Connection (30 Amp)</t>
  </si>
  <si>
    <t>Three Phase Connection (60-125 Amp)</t>
  </si>
  <si>
    <t>Electrical Certificate of Compliance - Design Stand</t>
  </si>
  <si>
    <t>PLEASE SKETCH A PLAN OF YOUR STAND INDICATING THE POSITION OF THE PLUG POINT
WHERE POSITION IS CRITICAL, MEASUREMENTS MUST BE INCLUDED. PLEASE INDICATE RAISED FLOORS OR FLOORBOARDS WHERE APPLICABLE.
FAILURE TO RETURN THIS POSITIONING DIAGRAM FORM WILL RESULT IN THE ELECTRICAL CONTRACTORS PLACING THE FITTINGS YOU HAVE ORDERED AT THEIR OWN DISCRETION</t>
  </si>
  <si>
    <t>Key</t>
  </si>
  <si>
    <t>(Drag Icon and place in desired position on the provided grid layout)</t>
  </si>
  <si>
    <t>Aisle Left</t>
  </si>
  <si>
    <t>Aisle Right</t>
  </si>
  <si>
    <t>E13 - Plug Point</t>
  </si>
  <si>
    <t>E41 - Single Phase DB</t>
  </si>
  <si>
    <t>E42 - Three Phase DB</t>
  </si>
  <si>
    <t>E13 - Long Arm  Spotlight</t>
  </si>
  <si>
    <t>E10 - Spotlight</t>
  </si>
  <si>
    <t xml:space="preserve">        Scale: 1m x 1m</t>
  </si>
  <si>
    <t>IF YOU HAVE A CORNER STAND, PLEASE INDICATE WHICH SIDE IS THE AISLE</t>
  </si>
  <si>
    <t>011 210 2500</t>
  </si>
  <si>
    <t xml:space="preserve">Electrical on Hire                                                                                                                                                                      </t>
  </si>
  <si>
    <t xml:space="preserve">Summary Electrical on Hire </t>
  </si>
  <si>
    <t>For all enquiries contact Mpho Goehler.</t>
  </si>
  <si>
    <t xml:space="preserve">Electrical Fitting Plan                                                                                                    
</t>
  </si>
  <si>
    <t xml:space="preserve">Electrical Fitment Plan </t>
  </si>
  <si>
    <t>Form 7a</t>
  </si>
  <si>
    <r>
      <rPr>
        <sz val="14"/>
        <rFont val="Century Gothic"/>
        <family val="2"/>
      </rPr>
      <t xml:space="preserve">Please note that services will not be provided until payment has been received. 
Any forms received and processed after the </t>
    </r>
    <r>
      <rPr>
        <b/>
        <sz val="14"/>
        <color rgb="FFFF0000"/>
        <rFont val="Century Gothic"/>
        <family val="2"/>
      </rPr>
      <t>19 August 2024</t>
    </r>
    <r>
      <rPr>
        <sz val="14"/>
        <rFont val="Century Gothic"/>
        <family val="2"/>
      </rPr>
      <t xml:space="preserve"> will be subject to a 20% surcharge. 
Please see below Our banking details. To avoid disappointment kindly ensure that your orders reach us on or before the deadline date. 
</t>
    </r>
    <r>
      <rPr>
        <b/>
        <sz val="14"/>
        <rFont val="Century Gothic"/>
        <family val="2"/>
      </rPr>
      <t xml:space="preserve">
ELECTRONIC SUBMISSION : ONCE ALL REQUIRED FORMS ARE COMPLETED CLICK THE SUBMIT BUTTON BELOW.</t>
    </r>
  </si>
  <si>
    <t>AZA 
South African Institute of Architects National Convention  2024</t>
  </si>
  <si>
    <t>SOUTH AFRICA</t>
  </si>
  <si>
    <t xml:space="preserve"> Form : 7a</t>
  </si>
  <si>
    <t>Form : 7</t>
  </si>
  <si>
    <r>
      <rPr>
        <b/>
        <sz val="15"/>
        <rFont val="Century Gothic"/>
        <family val="2"/>
      </rPr>
      <t xml:space="preserve">FULL GRAPHIC PRINTS ONTO PANELS ARTWORK FORMATS TO BE SUPPLIED TO GL Events before the 19 August 2024
</t>
    </r>
    <r>
      <rPr>
        <sz val="15"/>
        <rFont val="Century Gothic"/>
        <family val="2"/>
      </rPr>
      <t xml:space="preserve">
All artwork needs to be supplied in one the following formats:
</t>
    </r>
    <r>
      <rPr>
        <sz val="15"/>
        <color rgb="FFFF0000"/>
        <rFont val="Century Gothic"/>
        <family val="2"/>
      </rPr>
      <t xml:space="preserve"> </t>
    </r>
    <r>
      <rPr>
        <sz val="12"/>
        <color rgb="FFFF0000"/>
        <rFont val="Century Gothic"/>
        <family val="2"/>
      </rPr>
      <t xml:space="preserve"> • Artwork must be provided in High resolution PDF or Jpeg.
  • 120 dpi at full size or 300 dpi high size
  • Allow for 10mm bleed
  • Strictly check final sizes and quantities on graphic legend
  • Label artwork accordingly
  • PLEASE NOTE: Artwork not to spec will delay build-up</t>
    </r>
  </si>
  <si>
    <t>ea.</t>
  </si>
  <si>
    <t>H115b</t>
  </si>
  <si>
    <t>Stretch Table Cloth</t>
  </si>
  <si>
    <t>Panel Full Chipboard PVA (Mounting Screen to wall)</t>
  </si>
  <si>
    <t>Individual panel 2.5(h) x 1 (w) - walling with frame</t>
  </si>
  <si>
    <t>Solid Lockable door to fit into shell scheme system</t>
  </si>
  <si>
    <t>Folding door to fit into shell scheme system</t>
  </si>
  <si>
    <t>Full Colour Graphic print / m²</t>
  </si>
  <si>
    <t>Full Graphic Print / m²</t>
  </si>
  <si>
    <t>Folding door to fit into shell</t>
  </si>
  <si>
    <t>2.5(h) x 1 (w) - walling with frame</t>
  </si>
  <si>
    <t>PVA (Mounting Screen to wall)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</si>
</sst>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4" formatCode="_(&quot;R&quot;* #,##0.00_);_(&quot;R&quot;* \(#,##0.00\);_(&quot;R&quot;* &quot;-&quot;??_);_(@_)"/>
    <numFmt numFmtId="164" formatCode="_-&quot;R&quot;* #,##0.00_-;\-&quot;R&quot;* #,##0.00_-;_-&quot;R&quot;* &quot;-&quot;??_-;_-@_-"/>
    <numFmt numFmtId="165" formatCode="&quot;R&quot;\ #,##0.00"/>
    <numFmt numFmtId="166" formatCode="_-[$R-1C09]* #,##0.00_-;\-[$R-1C09]* #,##0.00_-;_-[$R-1C09]* &quot;-&quot;??_-;_-@_-"/>
    <numFmt numFmtId="167" formatCode="[$-F800]dddd\,\ mmmm\ dd\,\ yyyy"/>
    <numFmt numFmtId="168" formatCode="&quot;R&quot;#,##0.00"/>
    <numFmt numFmtId="169" formatCode="[$-1C09]dd\ mmmm\ yyyy;@"/>
  </numFmts>
  <fonts count="110" x14ac:knownFonts="1">
    <font>
      <sz val="11"/>
      <color theme="1"/>
      <name val="Calibri"/>
      <family val="2"/>
      <scheme val="minor"/>
    </font>
    <font>
      <sz val="11"/>
      <color theme="0"/>
      <name val="Calibri"/>
      <family val="2"/>
      <scheme val="minor"/>
    </font>
    <font>
      <sz val="10"/>
      <color rgb="FFFFFFFF"/>
      <name val="Century Gothic"/>
      <family val="2"/>
    </font>
    <font>
      <sz val="10"/>
      <color theme="1"/>
      <name val="Trebuchet MS"/>
      <family val="2"/>
    </font>
    <font>
      <b/>
      <sz val="11"/>
      <color theme="1"/>
      <name val="Century Gothic"/>
      <family val="2"/>
    </font>
    <font>
      <b/>
      <sz val="11"/>
      <color theme="1"/>
      <name val="Trebuchet MS"/>
      <family val="2"/>
    </font>
    <font>
      <sz val="11"/>
      <color theme="1"/>
      <name val="Century Gothic"/>
      <family val="2"/>
    </font>
    <font>
      <b/>
      <sz val="11"/>
      <color rgb="FFFFFFFF"/>
      <name val="Century Gothic"/>
      <family val="2"/>
    </font>
    <font>
      <sz val="11"/>
      <color rgb="FFFFFFFF"/>
      <name val="Century Gothic"/>
      <family val="2"/>
    </font>
    <font>
      <u/>
      <sz val="11"/>
      <color theme="10"/>
      <name val="Calibri"/>
      <family val="2"/>
      <scheme val="minor"/>
    </font>
    <font>
      <b/>
      <sz val="10"/>
      <color theme="1"/>
      <name val="Calibri"/>
      <family val="2"/>
      <scheme val="minor"/>
    </font>
    <font>
      <b/>
      <sz val="10"/>
      <color rgb="FFFF0000"/>
      <name val="Calibri"/>
      <family val="2"/>
      <scheme val="minor"/>
    </font>
    <font>
      <b/>
      <sz val="10"/>
      <name val="Calibri"/>
      <family val="2"/>
      <scheme val="minor"/>
    </font>
    <font>
      <sz val="11"/>
      <name val="Calibri"/>
      <family val="2"/>
      <scheme val="minor"/>
    </font>
    <font>
      <sz val="10"/>
      <color theme="1"/>
      <name val="Calibri"/>
      <family val="2"/>
      <scheme val="minor"/>
    </font>
    <font>
      <b/>
      <sz val="11"/>
      <color rgb="FFFF0000"/>
      <name val="Calibri"/>
      <family val="2"/>
      <scheme val="minor"/>
    </font>
    <font>
      <b/>
      <sz val="13"/>
      <color rgb="FFFF0000"/>
      <name val="Calibri"/>
      <family val="2"/>
      <scheme val="minor"/>
    </font>
    <font>
      <sz val="10"/>
      <name val="Century Gothic"/>
      <family val="2"/>
    </font>
    <font>
      <b/>
      <sz val="12"/>
      <color theme="1"/>
      <name val="Calibri"/>
      <family val="2"/>
      <scheme val="minor"/>
    </font>
    <font>
      <sz val="12"/>
      <color theme="1"/>
      <name val="Calibri"/>
      <family val="2"/>
      <scheme val="minor"/>
    </font>
    <font>
      <b/>
      <sz val="12"/>
      <name val="Calibri"/>
      <family val="2"/>
      <scheme val="minor"/>
    </font>
    <font>
      <sz val="11"/>
      <color indexed="8"/>
      <name val="Calibri"/>
      <family val="2"/>
      <scheme val="minor"/>
    </font>
    <font>
      <b/>
      <sz val="10"/>
      <color theme="0"/>
      <name val="Tahoma"/>
      <family val="2"/>
    </font>
    <font>
      <b/>
      <sz val="11"/>
      <color theme="0" tint="-0.499984740745262"/>
      <name val="Century Gothic"/>
      <family val="2"/>
    </font>
    <font>
      <b/>
      <sz val="15"/>
      <color theme="1"/>
      <name val="Century Gothic"/>
      <family val="2"/>
    </font>
    <font>
      <sz val="12"/>
      <color theme="4"/>
      <name val="Century Gothic"/>
      <family val="2"/>
    </font>
    <font>
      <sz val="11"/>
      <color theme="1"/>
      <name val="Verdana"/>
      <family val="2"/>
    </font>
    <font>
      <b/>
      <sz val="11"/>
      <color theme="1"/>
      <name val="Verdana"/>
      <family val="2"/>
    </font>
    <font>
      <sz val="11"/>
      <color theme="1"/>
      <name val="Tahoma"/>
      <family val="2"/>
    </font>
    <font>
      <b/>
      <sz val="10"/>
      <color theme="1"/>
      <name val="Century Gothic"/>
      <family val="2"/>
    </font>
    <font>
      <b/>
      <sz val="11"/>
      <color rgb="FFFF0000"/>
      <name val="Century Gothic"/>
      <family val="2"/>
    </font>
    <font>
      <b/>
      <sz val="15"/>
      <color rgb="FFFFFFFF"/>
      <name val="Century Gothic"/>
      <family val="2"/>
    </font>
    <font>
      <sz val="15"/>
      <color theme="1"/>
      <name val="Calibri"/>
      <family val="2"/>
      <scheme val="minor"/>
    </font>
    <font>
      <b/>
      <sz val="11"/>
      <color theme="1"/>
      <name val="Calibri"/>
      <family val="2"/>
      <scheme val="minor"/>
    </font>
    <font>
      <b/>
      <u/>
      <sz val="15"/>
      <color theme="1"/>
      <name val="Century Gothic"/>
      <family val="2"/>
    </font>
    <font>
      <sz val="15"/>
      <color theme="4"/>
      <name val="Century Gothic"/>
      <family val="2"/>
    </font>
    <font>
      <sz val="15"/>
      <color rgb="FFFF0000"/>
      <name val="Century Gothic"/>
      <family val="2"/>
    </font>
    <font>
      <b/>
      <sz val="15"/>
      <color rgb="FFFF0000"/>
      <name val="Century Gothic"/>
      <family val="2"/>
    </font>
    <font>
      <sz val="11"/>
      <color rgb="FFFF0000"/>
      <name val="Century Gothic"/>
      <family val="2"/>
    </font>
    <font>
      <sz val="15"/>
      <color rgb="FFFFFFFF"/>
      <name val="Century Gothic"/>
      <family val="2"/>
    </font>
    <font>
      <sz val="15"/>
      <name val="Century Gothic"/>
      <family val="2"/>
    </font>
    <font>
      <b/>
      <sz val="15"/>
      <name val="Century Gothic"/>
      <family val="2"/>
    </font>
    <font>
      <u/>
      <sz val="15"/>
      <color rgb="FFFF0000"/>
      <name val="Century Gothic"/>
      <family val="2"/>
    </font>
    <font>
      <u/>
      <sz val="15"/>
      <color theme="4"/>
      <name val="Century Gothic"/>
      <family val="2"/>
    </font>
    <font>
      <sz val="15"/>
      <color theme="1"/>
      <name val="Century Gothic"/>
      <family val="2"/>
    </font>
    <font>
      <vertAlign val="superscript"/>
      <sz val="15"/>
      <color theme="1"/>
      <name val="Century Gothic"/>
      <family val="2"/>
    </font>
    <font>
      <sz val="18"/>
      <color theme="1"/>
      <name val="Calibri"/>
      <family val="2"/>
      <scheme val="minor"/>
    </font>
    <font>
      <b/>
      <sz val="30"/>
      <color theme="1"/>
      <name val="Calibri"/>
      <family val="2"/>
      <scheme val="minor"/>
    </font>
    <font>
      <sz val="25"/>
      <color theme="1"/>
      <name val="Calibri"/>
      <family val="2"/>
      <scheme val="minor"/>
    </font>
    <font>
      <sz val="14"/>
      <name val="Century Gothic"/>
      <family val="2"/>
    </font>
    <font>
      <b/>
      <sz val="14"/>
      <color rgb="FFFF0000"/>
      <name val="Century Gothic"/>
      <family val="2"/>
    </font>
    <font>
      <b/>
      <sz val="14"/>
      <name val="Century Gothic"/>
      <family val="2"/>
    </font>
    <font>
      <sz val="14"/>
      <color theme="4"/>
      <name val="Century Gothic"/>
      <family val="2"/>
    </font>
    <font>
      <sz val="12"/>
      <name val="Calibri"/>
      <family val="2"/>
      <scheme val="minor"/>
    </font>
    <font>
      <u/>
      <sz val="12"/>
      <color rgb="FF0070C0"/>
      <name val="Calibri"/>
      <family val="2"/>
      <scheme val="minor"/>
    </font>
    <font>
      <sz val="15"/>
      <color theme="1"/>
      <name val="Trebuchet MS"/>
      <family val="2"/>
    </font>
    <font>
      <b/>
      <sz val="18"/>
      <color theme="1"/>
      <name val="Calibri"/>
      <family val="2"/>
      <scheme val="minor"/>
    </font>
    <font>
      <sz val="11"/>
      <name val="Verdana"/>
      <family val="2"/>
    </font>
    <font>
      <u/>
      <sz val="18"/>
      <color theme="10"/>
      <name val="Calibri"/>
      <family val="2"/>
      <scheme val="minor"/>
    </font>
    <font>
      <b/>
      <sz val="20"/>
      <color rgb="FF000000"/>
      <name val="Calibri"/>
      <family val="2"/>
    </font>
    <font>
      <sz val="10"/>
      <color rgb="FF000000"/>
      <name val="Calibri"/>
      <family val="2"/>
    </font>
    <font>
      <b/>
      <sz val="15"/>
      <color theme="1"/>
      <name val="Calibri"/>
      <family val="2"/>
      <scheme val="minor"/>
    </font>
    <font>
      <b/>
      <sz val="20"/>
      <color theme="1"/>
      <name val="Century Gothic"/>
      <family val="2"/>
    </font>
    <font>
      <sz val="11"/>
      <color theme="0" tint="-0.34998626667073579"/>
      <name val="Calibri"/>
      <family val="2"/>
      <scheme val="minor"/>
    </font>
    <font>
      <b/>
      <sz val="25"/>
      <color rgb="FFFF0000"/>
      <name val="Century Gothic"/>
      <family val="2"/>
    </font>
    <font>
      <sz val="11"/>
      <color rgb="FFFF0000"/>
      <name val="Calibri"/>
      <family val="2"/>
      <scheme val="minor"/>
    </font>
    <font>
      <sz val="11"/>
      <color rgb="FFFF0000"/>
      <name val="Tahoma"/>
      <family val="2"/>
    </font>
    <font>
      <b/>
      <sz val="12"/>
      <color rgb="FFFF0000"/>
      <name val="Calibri"/>
      <family val="2"/>
      <scheme val="minor"/>
    </font>
    <font>
      <sz val="10"/>
      <color rgb="FFFF0000"/>
      <name val="Trebuchet MS"/>
      <family val="2"/>
    </font>
    <font>
      <sz val="11"/>
      <color rgb="FF000000"/>
      <name val="Century Gothic"/>
      <family val="2"/>
    </font>
    <font>
      <sz val="10"/>
      <color rgb="FF000000"/>
      <name val="Century Gothic"/>
      <family val="2"/>
    </font>
    <font>
      <sz val="12"/>
      <color theme="1"/>
      <name val="Century Gothic"/>
      <family val="2"/>
    </font>
    <font>
      <b/>
      <sz val="15"/>
      <color theme="1"/>
      <name val="Trebuchet MS"/>
      <family val="2"/>
    </font>
    <font>
      <b/>
      <sz val="13"/>
      <color rgb="FF0070C0"/>
      <name val="Century Gothic"/>
      <family val="2"/>
    </font>
    <font>
      <b/>
      <sz val="12"/>
      <color theme="1"/>
      <name val="Century Gothic"/>
      <family val="2"/>
    </font>
    <font>
      <sz val="6"/>
      <color theme="1"/>
      <name val="Calibri"/>
      <family val="2"/>
      <scheme val="minor"/>
    </font>
    <font>
      <sz val="10"/>
      <color theme="0"/>
      <name val="Century Gothic"/>
      <family val="2"/>
    </font>
    <font>
      <sz val="12"/>
      <name val="Century Gothic"/>
      <family val="2"/>
    </font>
    <font>
      <u/>
      <sz val="12"/>
      <name val="Century Gothic"/>
      <family val="2"/>
    </font>
    <font>
      <b/>
      <u/>
      <sz val="11"/>
      <color theme="1"/>
      <name val="Calibri"/>
      <family val="2"/>
      <scheme val="minor"/>
    </font>
    <font>
      <b/>
      <u/>
      <sz val="15"/>
      <name val="Calibri"/>
      <family val="2"/>
      <scheme val="minor"/>
    </font>
    <font>
      <sz val="8"/>
      <name val="Calibri"/>
      <family val="2"/>
      <scheme val="minor"/>
    </font>
    <font>
      <b/>
      <u/>
      <sz val="11"/>
      <name val="Calibri"/>
      <family val="2"/>
      <scheme val="minor"/>
    </font>
    <font>
      <b/>
      <sz val="11"/>
      <color theme="0"/>
      <name val="Century Gothic"/>
      <family val="2"/>
    </font>
    <font>
      <sz val="11"/>
      <color theme="0"/>
      <name val="Century Gothic"/>
      <family val="2"/>
    </font>
    <font>
      <b/>
      <sz val="18"/>
      <color rgb="FF002060"/>
      <name val="Century Gothic"/>
      <family val="2"/>
    </font>
    <font>
      <b/>
      <sz val="11"/>
      <name val="Arial"/>
      <family val="2"/>
    </font>
    <font>
      <b/>
      <sz val="12"/>
      <name val="Arial"/>
      <family val="2"/>
    </font>
    <font>
      <b/>
      <sz val="20"/>
      <color theme="1"/>
      <name val="Calibri"/>
      <family val="2"/>
      <scheme val="minor"/>
    </font>
    <font>
      <b/>
      <u/>
      <sz val="20"/>
      <color theme="1"/>
      <name val="Calibri"/>
      <family val="2"/>
      <scheme val="minor"/>
    </font>
    <font>
      <b/>
      <sz val="12"/>
      <color rgb="FFFFFFFF"/>
      <name val="Century Gothic"/>
      <family val="2"/>
    </font>
    <font>
      <sz val="12"/>
      <color rgb="FFFFFFFF"/>
      <name val="Century Gothic"/>
      <family val="2"/>
    </font>
    <font>
      <b/>
      <sz val="13"/>
      <color rgb="FFFFFFFF"/>
      <name val="Century Gothic"/>
      <family val="2"/>
    </font>
    <font>
      <sz val="13"/>
      <color rgb="FFFFFFFF"/>
      <name val="Century Gothic"/>
      <family val="2"/>
    </font>
    <font>
      <sz val="13"/>
      <color theme="1"/>
      <name val="Century Gothic"/>
      <family val="2"/>
    </font>
    <font>
      <sz val="13"/>
      <color rgb="FF000000"/>
      <name val="Century Gothic"/>
      <family val="2"/>
    </font>
    <font>
      <b/>
      <sz val="13"/>
      <color theme="1"/>
      <name val="Trebuchet MS"/>
      <family val="2"/>
    </font>
    <font>
      <sz val="13"/>
      <color theme="1"/>
      <name val="Trebuchet MS"/>
      <family val="2"/>
    </font>
    <font>
      <b/>
      <sz val="13"/>
      <color theme="1"/>
      <name val="Century Gothic"/>
      <family val="2"/>
    </font>
    <font>
      <b/>
      <sz val="13"/>
      <name val="Arial"/>
      <family val="2"/>
    </font>
    <font>
      <sz val="45"/>
      <color theme="1"/>
      <name val="Calibri"/>
      <family val="2"/>
      <scheme val="minor"/>
    </font>
    <font>
      <sz val="30"/>
      <color theme="1"/>
      <name val="Calibri"/>
      <family val="2"/>
      <scheme val="minor"/>
    </font>
    <font>
      <sz val="13"/>
      <color theme="4"/>
      <name val="Century Gothic"/>
      <family val="2"/>
    </font>
    <font>
      <sz val="13"/>
      <name val="Century Gothic"/>
      <family val="2"/>
    </font>
    <font>
      <b/>
      <sz val="13"/>
      <name val="Century Gothic"/>
      <family val="2"/>
    </font>
    <font>
      <sz val="12"/>
      <color rgb="FFFF0000"/>
      <name val="Century Gothic"/>
      <family val="2"/>
    </font>
    <font>
      <sz val="11"/>
      <name val="Tahoma"/>
      <family val="2"/>
    </font>
    <font>
      <u/>
      <sz val="11"/>
      <name val="Calibri"/>
      <family val="2"/>
      <scheme val="minor"/>
    </font>
    <font>
      <sz val="11"/>
      <color theme="1"/>
      <name val="Calibri"/>
      <family val="2"/>
    </font>
    <font>
      <b/>
      <sz val="50"/>
      <color theme="1"/>
      <name val="Calibri"/>
      <family val="2"/>
      <scheme val="minor"/>
    </font>
  </fonts>
  <fills count="17">
    <fill>
      <patternFill patternType="none"/>
    </fill>
    <fill>
      <patternFill patternType="gray125"/>
    </fill>
    <fill>
      <patternFill patternType="solid">
        <fgColor rgb="FF80808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theme="0" tint="-0.34998626667073579"/>
        <bgColor indexed="64"/>
      </patternFill>
    </fill>
    <fill>
      <patternFill patternType="solid">
        <fgColor rgb="FFFFFFFF"/>
        <bgColor indexed="64"/>
      </patternFill>
    </fill>
    <fill>
      <patternFill patternType="solid">
        <fgColor theme="0" tint="-4.9989318521683403E-2"/>
        <bgColor indexed="64"/>
      </patternFill>
    </fill>
    <fill>
      <patternFill patternType="solid">
        <fgColor theme="2" tint="-9.9978637043366805E-2"/>
        <bgColor indexed="64"/>
      </patternFill>
    </fill>
    <fill>
      <patternFill patternType="solid">
        <fgColor theme="5" tint="0.79998168889431442"/>
        <bgColor indexed="64"/>
      </patternFill>
    </fill>
    <fill>
      <patternFill patternType="solid">
        <fgColor theme="9" tint="0.79998168889431442"/>
        <bgColor indexed="64"/>
      </patternFill>
    </fill>
    <fill>
      <patternFill patternType="solid">
        <fgColor theme="7" tint="0.79998168889431442"/>
        <bgColor indexed="64"/>
      </patternFill>
    </fill>
    <fill>
      <patternFill patternType="solid">
        <fgColor theme="4" tint="0.79998168889431442"/>
        <bgColor indexed="64"/>
      </patternFill>
    </fill>
    <fill>
      <patternFill patternType="solid">
        <fgColor theme="4" tint="0.59999389629810485"/>
        <bgColor indexed="64"/>
      </patternFill>
    </fill>
    <fill>
      <patternFill patternType="solid">
        <fgColor theme="6" tint="0.79998168889431442"/>
        <bgColor indexed="64"/>
      </patternFill>
    </fill>
    <fill>
      <patternFill patternType="solid">
        <fgColor theme="8" tint="0.59999389629810485"/>
        <bgColor indexed="64"/>
      </patternFill>
    </fill>
    <fill>
      <patternFill patternType="solid">
        <fgColor theme="7" tint="0.59999389629810485"/>
        <bgColor indexed="64"/>
      </patternFill>
    </fill>
  </fills>
  <borders count="56">
    <border>
      <left/>
      <right/>
      <top/>
      <bottom/>
      <diagonal/>
    </border>
    <border>
      <left style="medium">
        <color indexed="64"/>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style="thin">
        <color indexed="64"/>
      </left>
      <right/>
      <top/>
      <bottom style="thin">
        <color indexed="64"/>
      </bottom>
      <diagonal/>
    </border>
    <border>
      <left style="thin">
        <color indexed="64"/>
      </left>
      <right/>
      <top/>
      <bottom/>
      <diagonal/>
    </border>
    <border>
      <left/>
      <right style="thin">
        <color indexed="64"/>
      </right>
      <top style="thin">
        <color indexed="64"/>
      </top>
      <bottom style="thin">
        <color indexed="64"/>
      </bottom>
      <diagonal/>
    </border>
    <border>
      <left/>
      <right style="thin">
        <color indexed="64"/>
      </right>
      <top/>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diagonal/>
    </border>
    <border>
      <left/>
      <right/>
      <top style="thin">
        <color indexed="64"/>
      </top>
      <bottom style="thin">
        <color indexed="64"/>
      </bottom>
      <diagonal/>
    </border>
    <border>
      <left style="medium">
        <color rgb="FFC00000"/>
      </left>
      <right/>
      <top style="medium">
        <color rgb="FFC00000"/>
      </top>
      <bottom/>
      <diagonal/>
    </border>
    <border>
      <left/>
      <right/>
      <top style="medium">
        <color rgb="FFC00000"/>
      </top>
      <bottom/>
      <diagonal/>
    </border>
    <border>
      <left/>
      <right style="medium">
        <color rgb="FFC00000"/>
      </right>
      <top style="medium">
        <color rgb="FFC00000"/>
      </top>
      <bottom/>
      <diagonal/>
    </border>
    <border>
      <left style="medium">
        <color rgb="FFC00000"/>
      </left>
      <right/>
      <top/>
      <bottom/>
      <diagonal/>
    </border>
    <border>
      <left/>
      <right style="medium">
        <color rgb="FFC00000"/>
      </right>
      <top/>
      <bottom/>
      <diagonal/>
    </border>
    <border>
      <left style="thin">
        <color indexed="64"/>
      </left>
      <right style="medium">
        <color rgb="FFC00000"/>
      </right>
      <top/>
      <bottom/>
      <diagonal/>
    </border>
    <border>
      <left style="medium">
        <color rgb="FFC00000"/>
      </left>
      <right/>
      <top/>
      <bottom style="medium">
        <color rgb="FFC00000"/>
      </bottom>
      <diagonal/>
    </border>
    <border>
      <left/>
      <right/>
      <top/>
      <bottom style="medium">
        <color rgb="FFC00000"/>
      </bottom>
      <diagonal/>
    </border>
    <border>
      <left/>
      <right style="medium">
        <color rgb="FFC00000"/>
      </right>
      <top/>
      <bottom style="medium">
        <color rgb="FFC00000"/>
      </bottom>
      <diagonal/>
    </border>
    <border>
      <left style="thin">
        <color indexed="64"/>
      </left>
      <right style="thin">
        <color indexed="64"/>
      </right>
      <top style="medium">
        <color indexed="64"/>
      </top>
      <bottom style="double">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bottom style="double">
        <color indexed="64"/>
      </bottom>
      <diagonal/>
    </border>
    <border>
      <left style="medium">
        <color rgb="FFC00000"/>
      </left>
      <right/>
      <top/>
      <bottom style="medium">
        <color rgb="FFFF0000"/>
      </bottom>
      <diagonal/>
    </border>
    <border>
      <left/>
      <right style="medium">
        <color rgb="FFC00000"/>
      </right>
      <top/>
      <bottom style="medium">
        <color rgb="FFFF0000"/>
      </bottom>
      <diagonal/>
    </border>
    <border>
      <left style="medium">
        <color rgb="FFC00000"/>
      </left>
      <right/>
      <top style="medium">
        <color rgb="FFFF0000"/>
      </top>
      <bottom/>
      <diagonal/>
    </border>
    <border>
      <left/>
      <right style="medium">
        <color rgb="FFC00000"/>
      </right>
      <top style="medium">
        <color rgb="FFFF0000"/>
      </top>
      <bottom/>
      <diagonal/>
    </border>
    <border>
      <left/>
      <right/>
      <top style="thin">
        <color indexed="64"/>
      </top>
      <bottom style="medium">
        <color rgb="FFC00000"/>
      </bottom>
      <diagonal/>
    </border>
    <border>
      <left/>
      <right/>
      <top style="medium">
        <color rgb="FFC00000"/>
      </top>
      <bottom style="thin">
        <color indexed="64"/>
      </bottom>
      <diagonal/>
    </border>
    <border>
      <left style="medium">
        <color rgb="FFC00000"/>
      </left>
      <right style="thin">
        <color indexed="64"/>
      </right>
      <top/>
      <bottom/>
      <diagonal/>
    </border>
    <border>
      <left style="thin">
        <color indexed="64"/>
      </left>
      <right style="dashed">
        <color indexed="64"/>
      </right>
      <top style="thin">
        <color indexed="64"/>
      </top>
      <bottom style="thin">
        <color indexed="64"/>
      </bottom>
      <diagonal/>
    </border>
    <border>
      <left style="dashed">
        <color indexed="64"/>
      </left>
      <right style="dashed">
        <color indexed="64"/>
      </right>
      <top style="thin">
        <color indexed="64"/>
      </top>
      <bottom style="thin">
        <color indexed="64"/>
      </bottom>
      <diagonal/>
    </border>
    <border>
      <left style="dashed">
        <color indexed="64"/>
      </left>
      <right style="thin">
        <color indexed="64"/>
      </right>
      <top/>
      <bottom style="thin">
        <color indexed="64"/>
      </bottom>
      <diagonal/>
    </border>
    <border>
      <left style="dashed">
        <color indexed="64"/>
      </left>
      <right style="dashed">
        <color indexed="64"/>
      </right>
      <top/>
      <bottom style="thin">
        <color indexed="64"/>
      </bottom>
      <diagonal/>
    </border>
    <border>
      <left style="medium">
        <color rgb="FFFF0000"/>
      </left>
      <right/>
      <top/>
      <bottom style="medium">
        <color rgb="FFFF0000"/>
      </bottom>
      <diagonal/>
    </border>
    <border>
      <left/>
      <right/>
      <top style="thin">
        <color indexed="64"/>
      </top>
      <bottom style="medium">
        <color rgb="FFFF0000"/>
      </bottom>
      <diagonal/>
    </border>
    <border>
      <left/>
      <right/>
      <top/>
      <bottom style="medium">
        <color rgb="FFFF0000"/>
      </bottom>
      <diagonal/>
    </border>
    <border>
      <left/>
      <right style="medium">
        <color rgb="FFFF0000"/>
      </right>
      <top/>
      <bottom style="medium">
        <color rgb="FFFF0000"/>
      </bottom>
      <diagonal/>
    </border>
    <border>
      <left style="medium">
        <color rgb="FFFF0000"/>
      </left>
      <right/>
      <top style="medium">
        <color rgb="FFFF0000"/>
      </top>
      <bottom/>
      <diagonal/>
    </border>
    <border>
      <left/>
      <right/>
      <top style="medium">
        <color rgb="FFFF0000"/>
      </top>
      <bottom/>
      <diagonal/>
    </border>
    <border>
      <left/>
      <right style="medium">
        <color rgb="FFFF0000"/>
      </right>
      <top style="medium">
        <color rgb="FFFF0000"/>
      </top>
      <bottom/>
      <diagonal/>
    </border>
    <border>
      <left style="medium">
        <color indexed="64"/>
      </left>
      <right style="dashed">
        <color theme="0" tint="-0.24994659260841701"/>
      </right>
      <top style="medium">
        <color indexed="64"/>
      </top>
      <bottom style="dashed">
        <color theme="0" tint="-0.24994659260841701"/>
      </bottom>
      <diagonal/>
    </border>
    <border>
      <left style="dashed">
        <color theme="0" tint="-0.24994659260841701"/>
      </left>
      <right style="dashed">
        <color theme="0" tint="-0.24994659260841701"/>
      </right>
      <top style="medium">
        <color indexed="64"/>
      </top>
      <bottom style="dashed">
        <color theme="0" tint="-0.24994659260841701"/>
      </bottom>
      <diagonal/>
    </border>
    <border>
      <left style="dashed">
        <color theme="0" tint="-0.24994659260841701"/>
      </left>
      <right style="medium">
        <color indexed="64"/>
      </right>
      <top style="medium">
        <color indexed="64"/>
      </top>
      <bottom style="dashed">
        <color theme="0" tint="-0.24994659260841701"/>
      </bottom>
      <diagonal/>
    </border>
    <border>
      <left style="medium">
        <color indexed="64"/>
      </left>
      <right style="dashed">
        <color theme="0" tint="-0.24994659260841701"/>
      </right>
      <top style="dashed">
        <color theme="0" tint="-0.24994659260841701"/>
      </top>
      <bottom style="dashed">
        <color theme="0" tint="-0.24994659260841701"/>
      </bottom>
      <diagonal/>
    </border>
    <border>
      <left style="dashed">
        <color theme="0" tint="-0.24994659260841701"/>
      </left>
      <right style="dashed">
        <color theme="0" tint="-0.24994659260841701"/>
      </right>
      <top style="dashed">
        <color theme="0" tint="-0.24994659260841701"/>
      </top>
      <bottom style="dashed">
        <color theme="0" tint="-0.24994659260841701"/>
      </bottom>
      <diagonal/>
    </border>
    <border>
      <left style="dashed">
        <color theme="0" tint="-0.24994659260841701"/>
      </left>
      <right style="medium">
        <color indexed="64"/>
      </right>
      <top style="dashed">
        <color theme="0" tint="-0.24994659260841701"/>
      </top>
      <bottom style="dashed">
        <color theme="0" tint="-0.24994659260841701"/>
      </bottom>
      <diagonal/>
    </border>
    <border>
      <left style="medium">
        <color indexed="64"/>
      </left>
      <right style="dashed">
        <color theme="0" tint="-0.24994659260841701"/>
      </right>
      <top style="dashed">
        <color theme="0" tint="-0.24994659260841701"/>
      </top>
      <bottom style="medium">
        <color indexed="64"/>
      </bottom>
      <diagonal/>
    </border>
    <border>
      <left style="dashed">
        <color theme="0" tint="-0.24994659260841701"/>
      </left>
      <right style="dashed">
        <color theme="0" tint="-0.24994659260841701"/>
      </right>
      <top style="dashed">
        <color theme="0" tint="-0.24994659260841701"/>
      </top>
      <bottom style="medium">
        <color indexed="64"/>
      </bottom>
      <diagonal/>
    </border>
    <border>
      <left style="dashed">
        <color theme="0" tint="-0.24994659260841701"/>
      </left>
      <right style="medium">
        <color indexed="64"/>
      </right>
      <top style="dashed">
        <color theme="0" tint="-0.24994659260841701"/>
      </top>
      <bottom style="medium">
        <color indexed="64"/>
      </bottom>
      <diagonal/>
    </border>
  </borders>
  <cellStyleXfs count="2">
    <xf numFmtId="0" fontId="0" fillId="0" borderId="0"/>
    <xf numFmtId="0" fontId="9" fillId="0" borderId="0" applyNumberFormat="0" applyFill="0" applyBorder="0" applyAlignment="0" applyProtection="0"/>
  </cellStyleXfs>
  <cellXfs count="790">
    <xf numFmtId="0" fontId="0" fillId="0" borderId="0" xfId="0"/>
    <xf numFmtId="0" fontId="0" fillId="0" borderId="0" xfId="0" applyAlignment="1">
      <alignment vertical="top" wrapText="1"/>
    </xf>
    <xf numFmtId="0" fontId="4" fillId="0" borderId="2" xfId="0" applyFont="1" applyBorder="1" applyAlignment="1">
      <alignment vertical="center" wrapText="1"/>
    </xf>
    <xf numFmtId="0" fontId="4" fillId="0" borderId="2" xfId="0" applyFont="1" applyBorder="1" applyAlignment="1">
      <alignment horizontal="right" vertical="center" wrapText="1"/>
    </xf>
    <xf numFmtId="0" fontId="4" fillId="0" borderId="0" xfId="0" applyFont="1" applyAlignment="1">
      <alignment vertical="center" wrapText="1"/>
    </xf>
    <xf numFmtId="0" fontId="8" fillId="2" borderId="2" xfId="0" applyFont="1" applyFill="1" applyBorder="1" applyAlignment="1">
      <alignment vertical="center" wrapText="1"/>
    </xf>
    <xf numFmtId="0" fontId="6" fillId="0" borderId="0" xfId="0" applyFont="1" applyAlignment="1">
      <alignment vertical="center" wrapText="1"/>
    </xf>
    <xf numFmtId="0" fontId="4" fillId="0" borderId="2" xfId="0" applyFont="1" applyBorder="1" applyAlignment="1">
      <alignment horizontal="center" vertical="center" wrapText="1"/>
    </xf>
    <xf numFmtId="0" fontId="6" fillId="2" borderId="2" xfId="0" applyFont="1" applyFill="1" applyBorder="1" applyAlignment="1">
      <alignment vertical="center" wrapText="1"/>
    </xf>
    <xf numFmtId="0" fontId="14" fillId="0" borderId="0" xfId="0" applyFont="1" applyAlignment="1">
      <alignment vertical="center"/>
    </xf>
    <xf numFmtId="0" fontId="6" fillId="0" borderId="15" xfId="0" applyFont="1" applyBorder="1" applyAlignment="1">
      <alignment vertical="center" wrapText="1"/>
    </xf>
    <xf numFmtId="0" fontId="10" fillId="0" borderId="8" xfId="0" applyFont="1" applyBorder="1" applyAlignment="1">
      <alignment vertical="center"/>
    </xf>
    <xf numFmtId="0" fontId="4" fillId="0" borderId="15" xfId="0" applyFont="1" applyBorder="1" applyAlignment="1">
      <alignment horizontal="center" vertical="center" wrapText="1"/>
    </xf>
    <xf numFmtId="0" fontId="8" fillId="2" borderId="15" xfId="0" applyFont="1" applyFill="1" applyBorder="1" applyAlignment="1">
      <alignment vertical="center" wrapText="1"/>
    </xf>
    <xf numFmtId="0" fontId="4" fillId="0" borderId="8" xfId="0" applyFont="1" applyBorder="1" applyAlignment="1">
      <alignment horizontal="center" vertical="center" wrapText="1"/>
    </xf>
    <xf numFmtId="0" fontId="7" fillId="2" borderId="15" xfId="0" applyFont="1" applyFill="1" applyBorder="1" applyAlignment="1">
      <alignment vertical="center" wrapText="1"/>
    </xf>
    <xf numFmtId="0" fontId="10" fillId="0" borderId="0" xfId="0" applyFont="1" applyAlignment="1">
      <alignment horizontal="right" vertical="center"/>
    </xf>
    <xf numFmtId="0" fontId="10" fillId="0" borderId="0" xfId="0" applyFont="1" applyAlignment="1">
      <alignment vertical="center"/>
    </xf>
    <xf numFmtId="0" fontId="13" fillId="0" borderId="0" xfId="0" applyFont="1"/>
    <xf numFmtId="0" fontId="4" fillId="0" borderId="15" xfId="0" applyFont="1" applyBorder="1" applyAlignment="1">
      <alignment horizontal="right" vertical="center" wrapText="1"/>
    </xf>
    <xf numFmtId="0" fontId="5" fillId="0" borderId="15" xfId="0" applyFont="1" applyBorder="1" applyAlignment="1">
      <alignment vertical="center" wrapText="1"/>
    </xf>
    <xf numFmtId="0" fontId="4" fillId="0" borderId="11" xfId="0" applyFont="1" applyBorder="1" applyAlignment="1">
      <alignment horizontal="right" vertical="center" wrapText="1"/>
    </xf>
    <xf numFmtId="0" fontId="6" fillId="0" borderId="13" xfId="0" applyFont="1" applyBorder="1" applyAlignment="1">
      <alignment vertical="center" wrapText="1"/>
    </xf>
    <xf numFmtId="0" fontId="4" fillId="0" borderId="3" xfId="0" applyFont="1" applyBorder="1" applyAlignment="1">
      <alignment horizontal="right" vertical="center" wrapText="1"/>
    </xf>
    <xf numFmtId="0" fontId="5" fillId="0" borderId="11" xfId="0" applyFont="1" applyBorder="1" applyAlignment="1">
      <alignment vertical="center" wrapText="1"/>
    </xf>
    <xf numFmtId="0" fontId="3" fillId="0" borderId="11" xfId="0" applyFont="1" applyBorder="1" applyAlignment="1">
      <alignment horizontal="center" vertical="center" wrapText="1"/>
    </xf>
    <xf numFmtId="0" fontId="7" fillId="0" borderId="0" xfId="0" applyFont="1" applyAlignment="1">
      <alignment horizontal="left" vertical="center" wrapText="1" indent="2"/>
    </xf>
    <xf numFmtId="0" fontId="7" fillId="0" borderId="13" xfId="0" applyFont="1" applyBorder="1" applyAlignment="1">
      <alignment horizontal="left" vertical="center" wrapText="1" indent="2"/>
    </xf>
    <xf numFmtId="0" fontId="4" fillId="0" borderId="13" xfId="0" applyFont="1" applyBorder="1" applyAlignment="1">
      <alignment horizontal="right" vertical="center" wrapText="1"/>
    </xf>
    <xf numFmtId="0" fontId="5" fillId="0" borderId="13" xfId="0" applyFont="1" applyBorder="1" applyAlignment="1">
      <alignment vertical="center" wrapText="1"/>
    </xf>
    <xf numFmtId="0" fontId="3" fillId="0" borderId="13" xfId="0" applyFont="1" applyBorder="1" applyAlignment="1">
      <alignment horizontal="center" vertical="center" wrapText="1"/>
    </xf>
    <xf numFmtId="0" fontId="4" fillId="0" borderId="0" xfId="0" applyFont="1" applyAlignment="1">
      <alignment horizontal="right" vertical="center" wrapText="1"/>
    </xf>
    <xf numFmtId="0" fontId="0" fillId="0" borderId="17" xfId="0" applyBorder="1"/>
    <xf numFmtId="0" fontId="0" fillId="0" borderId="18" xfId="0" applyBorder="1"/>
    <xf numFmtId="0" fontId="0" fillId="0" borderId="19" xfId="0" applyBorder="1"/>
    <xf numFmtId="0" fontId="0" fillId="0" borderId="20" xfId="0" applyBorder="1"/>
    <xf numFmtId="0" fontId="2" fillId="0" borderId="21" xfId="0" applyFont="1" applyBorder="1" applyAlignment="1">
      <alignment horizontal="center" vertical="center" wrapText="1"/>
    </xf>
    <xf numFmtId="0" fontId="2" fillId="0" borderId="0" xfId="0" applyFont="1" applyAlignment="1">
      <alignment horizontal="center" vertical="center" wrapText="1"/>
    </xf>
    <xf numFmtId="0" fontId="17" fillId="0" borderId="0" xfId="0" applyFont="1" applyAlignment="1">
      <alignment horizontal="right" vertical="center" wrapText="1"/>
    </xf>
    <xf numFmtId="167" fontId="17" fillId="0" borderId="21" xfId="0" applyNumberFormat="1" applyFont="1" applyBorder="1" applyAlignment="1">
      <alignment horizontal="center" vertical="center" wrapText="1"/>
    </xf>
    <xf numFmtId="0" fontId="0" fillId="0" borderId="21" xfId="0" applyBorder="1"/>
    <xf numFmtId="0" fontId="5" fillId="0" borderId="0" xfId="0" applyFont="1" applyAlignment="1">
      <alignment vertical="center" wrapText="1"/>
    </xf>
    <xf numFmtId="0" fontId="3" fillId="0" borderId="21" xfId="0" applyFont="1" applyBorder="1" applyAlignment="1">
      <alignment horizontal="center" vertical="center" wrapText="1"/>
    </xf>
    <xf numFmtId="0" fontId="3" fillId="0" borderId="0" xfId="0" applyFont="1" applyAlignment="1">
      <alignment horizontal="justify" vertical="center"/>
    </xf>
    <xf numFmtId="0" fontId="4" fillId="0" borderId="21" xfId="0" applyFont="1" applyBorder="1" applyAlignment="1">
      <alignment horizontal="center" vertical="center" wrapText="1"/>
    </xf>
    <xf numFmtId="0" fontId="7" fillId="0" borderId="21" xfId="0" applyFont="1" applyBorder="1" applyAlignment="1">
      <alignment horizontal="left" vertical="center" wrapText="1" indent="2"/>
    </xf>
    <xf numFmtId="0" fontId="0" fillId="0" borderId="21" xfId="0" applyBorder="1" applyAlignment="1">
      <alignment horizontal="center" vertical="center"/>
    </xf>
    <xf numFmtId="0" fontId="6" fillId="0" borderId="21" xfId="0" applyFont="1" applyBorder="1" applyAlignment="1">
      <alignment vertical="center" wrapText="1"/>
    </xf>
    <xf numFmtId="0" fontId="9" fillId="0" borderId="21" xfId="1" applyBorder="1" applyAlignment="1">
      <alignment horizontal="center" vertical="center" wrapText="1"/>
    </xf>
    <xf numFmtId="0" fontId="0" fillId="0" borderId="21" xfId="0" applyBorder="1" applyAlignment="1">
      <alignment vertical="top" wrapText="1"/>
    </xf>
    <xf numFmtId="0" fontId="0" fillId="0" borderId="21" xfId="0" applyBorder="1" applyAlignment="1">
      <alignment horizontal="center" vertical="top" wrapText="1"/>
    </xf>
    <xf numFmtId="0" fontId="6" fillId="0" borderId="0" xfId="0" applyFont="1" applyAlignment="1">
      <alignment horizontal="left" vertical="center" wrapText="1"/>
    </xf>
    <xf numFmtId="0" fontId="0" fillId="3" borderId="0" xfId="0" applyFill="1" applyAlignment="1">
      <alignment vertical="top" wrapText="1"/>
    </xf>
    <xf numFmtId="9" fontId="0" fillId="0" borderId="21" xfId="0" applyNumberFormat="1" applyBorder="1" applyAlignment="1">
      <alignment horizontal="left"/>
    </xf>
    <xf numFmtId="0" fontId="4" fillId="0" borderId="0" xfId="0" applyFont="1" applyAlignment="1">
      <alignment horizontal="center" vertical="center" wrapText="1"/>
    </xf>
    <xf numFmtId="0" fontId="4" fillId="0" borderId="22" xfId="0" applyFont="1" applyBorder="1" applyAlignment="1">
      <alignment vertical="center" wrapText="1"/>
    </xf>
    <xf numFmtId="0" fontId="8" fillId="2" borderId="0" xfId="0" applyFont="1" applyFill="1" applyAlignment="1">
      <alignment vertical="center" wrapText="1"/>
    </xf>
    <xf numFmtId="0" fontId="6" fillId="0" borderId="22" xfId="0" applyFont="1" applyBorder="1" applyAlignment="1">
      <alignment vertical="center" wrapText="1"/>
    </xf>
    <xf numFmtId="0" fontId="6" fillId="0" borderId="0" xfId="0" applyFont="1" applyAlignment="1">
      <alignment horizontal="center" vertical="center" wrapText="1"/>
    </xf>
    <xf numFmtId="164" fontId="6" fillId="0" borderId="22" xfId="0" applyNumberFormat="1" applyFont="1" applyBorder="1" applyAlignment="1">
      <alignment horizontal="left" vertical="center" wrapText="1" indent="1"/>
    </xf>
    <xf numFmtId="164" fontId="6" fillId="0" borderId="22" xfId="0" applyNumberFormat="1" applyFont="1" applyBorder="1" applyAlignment="1">
      <alignment horizontal="right" vertical="center" wrapText="1" indent="4"/>
    </xf>
    <xf numFmtId="166" fontId="18" fillId="0" borderId="21" xfId="0" applyNumberFormat="1" applyFont="1" applyBorder="1" applyAlignment="1">
      <alignment horizontal="left" vertical="center" indent="1"/>
    </xf>
    <xf numFmtId="0" fontId="1" fillId="0" borderId="0" xfId="0" applyFont="1"/>
    <xf numFmtId="165" fontId="11" fillId="0" borderId="0" xfId="0" applyNumberFormat="1" applyFont="1" applyAlignment="1" applyProtection="1">
      <alignment horizontal="right" vertical="center"/>
      <protection locked="0"/>
    </xf>
    <xf numFmtId="166" fontId="19" fillId="0" borderId="21" xfId="0" applyNumberFormat="1" applyFont="1" applyBorder="1" applyAlignment="1">
      <alignment horizontal="left" indent="1"/>
    </xf>
    <xf numFmtId="0" fontId="3" fillId="0" borderId="0" xfId="0" applyFont="1" applyAlignment="1">
      <alignment horizontal="center" vertical="center" wrapText="1"/>
    </xf>
    <xf numFmtId="0" fontId="12" fillId="0" borderId="0" xfId="0" applyFont="1" applyAlignment="1">
      <alignment horizontal="right" vertical="center"/>
    </xf>
    <xf numFmtId="166" fontId="20" fillId="0" borderId="21" xfId="0" applyNumberFormat="1" applyFont="1" applyBorder="1" applyAlignment="1">
      <alignment horizontal="left" indent="1"/>
    </xf>
    <xf numFmtId="0" fontId="14" fillId="0" borderId="0" xfId="0" applyFont="1" applyAlignment="1">
      <alignment horizontal="right" vertical="center"/>
    </xf>
    <xf numFmtId="166" fontId="19" fillId="0" borderId="21" xfId="0" applyNumberFormat="1" applyFont="1" applyBorder="1" applyAlignment="1">
      <alignment horizontal="left" vertical="center" indent="1"/>
    </xf>
    <xf numFmtId="0" fontId="0" fillId="0" borderId="23" xfId="0" applyBorder="1"/>
    <xf numFmtId="0" fontId="6" fillId="0" borderId="25" xfId="0" applyFont="1" applyBorder="1" applyAlignment="1">
      <alignment horizontal="right" vertical="center" wrapText="1"/>
    </xf>
    <xf numFmtId="0" fontId="4" fillId="0" borderId="2" xfId="0" applyFont="1" applyBorder="1" applyAlignment="1">
      <alignment horizontal="right" vertical="center" wrapText="1" indent="1"/>
    </xf>
    <xf numFmtId="0" fontId="4" fillId="0" borderId="16" xfId="0" applyFont="1" applyBorder="1" applyAlignment="1">
      <alignment horizontal="right" vertical="center" wrapText="1" indent="1"/>
    </xf>
    <xf numFmtId="0" fontId="32" fillId="0" borderId="0" xfId="0" applyFont="1"/>
    <xf numFmtId="0" fontId="33" fillId="0" borderId="0" xfId="0" applyFont="1"/>
    <xf numFmtId="0" fontId="0" fillId="0" borderId="0" xfId="0" applyAlignment="1">
      <alignment vertical="center"/>
    </xf>
    <xf numFmtId="0" fontId="0" fillId="0" borderId="20" xfId="0" applyBorder="1" applyAlignment="1">
      <alignment vertical="center"/>
    </xf>
    <xf numFmtId="0" fontId="4" fillId="0" borderId="0" xfId="0" applyFont="1" applyAlignment="1">
      <alignment horizontal="right" vertical="center" wrapText="1" indent="1"/>
    </xf>
    <xf numFmtId="0" fontId="4" fillId="0" borderId="11" xfId="0" applyFont="1" applyBorder="1" applyAlignment="1">
      <alignment horizontal="right" vertical="center" wrapText="1" indent="1"/>
    </xf>
    <xf numFmtId="0" fontId="5" fillId="0" borderId="0" xfId="0" applyFont="1" applyAlignment="1">
      <alignment horizontal="left" vertical="center" wrapText="1" indent="1"/>
    </xf>
    <xf numFmtId="0" fontId="4" fillId="0" borderId="0" xfId="0" applyFont="1" applyAlignment="1">
      <alignment horizontal="left" vertical="center" wrapText="1" indent="1"/>
    </xf>
    <xf numFmtId="0" fontId="0" fillId="0" borderId="0" xfId="0" applyAlignment="1">
      <alignment horizontal="center" vertical="center"/>
    </xf>
    <xf numFmtId="0" fontId="3" fillId="0" borderId="0" xfId="0" applyFont="1" applyAlignment="1">
      <alignment horizontal="left" vertical="center" wrapText="1" indent="1"/>
    </xf>
    <xf numFmtId="0" fontId="4" fillId="0" borderId="8" xfId="0" applyFont="1" applyBorder="1" applyAlignment="1">
      <alignment horizontal="right" vertical="center" wrapText="1"/>
    </xf>
    <xf numFmtId="0" fontId="4" fillId="0" borderId="6" xfId="0" applyFont="1" applyBorder="1" applyAlignment="1">
      <alignment horizontal="right" vertical="center" wrapText="1"/>
    </xf>
    <xf numFmtId="169" fontId="4" fillId="0" borderId="0" xfId="0" applyNumberFormat="1" applyFont="1" applyAlignment="1">
      <alignment horizontal="left" vertical="center" wrapText="1" indent="1"/>
    </xf>
    <xf numFmtId="169" fontId="0" fillId="0" borderId="0" xfId="0" applyNumberFormat="1"/>
    <xf numFmtId="0" fontId="57" fillId="0" borderId="0" xfId="0" applyFont="1" applyAlignment="1" applyProtection="1">
      <alignment vertical="center"/>
      <protection hidden="1"/>
    </xf>
    <xf numFmtId="0" fontId="0" fillId="0" borderId="0" xfId="0" quotePrefix="1"/>
    <xf numFmtId="0" fontId="6" fillId="0" borderId="2" xfId="0" applyFont="1" applyBorder="1" applyAlignment="1">
      <alignment horizontal="left" vertical="center" wrapText="1" indent="1"/>
    </xf>
    <xf numFmtId="0" fontId="49" fillId="0" borderId="0" xfId="0" applyFont="1" applyAlignment="1">
      <alignment vertical="center" wrapText="1"/>
    </xf>
    <xf numFmtId="0" fontId="40" fillId="0" borderId="0" xfId="0" applyFont="1" applyAlignment="1">
      <alignment vertical="center" wrapText="1"/>
    </xf>
    <xf numFmtId="3" fontId="6" fillId="0" borderId="2" xfId="0" quotePrefix="1" applyNumberFormat="1" applyFont="1" applyBorder="1" applyAlignment="1">
      <alignment horizontal="left" vertical="center" wrapText="1" indent="1"/>
    </xf>
    <xf numFmtId="0" fontId="6" fillId="0" borderId="2" xfId="0" quotePrefix="1" applyFont="1" applyBorder="1" applyAlignment="1">
      <alignment horizontal="left" vertical="center" wrapText="1" indent="1"/>
    </xf>
    <xf numFmtId="0" fontId="13" fillId="3" borderId="0" xfId="0" applyFont="1" applyFill="1"/>
    <xf numFmtId="0" fontId="0" fillId="3" borderId="0" xfId="0" applyFill="1"/>
    <xf numFmtId="0" fontId="9" fillId="3" borderId="0" xfId="1" applyFill="1"/>
    <xf numFmtId="0" fontId="7" fillId="3" borderId="0" xfId="0" applyFont="1" applyFill="1" applyAlignment="1">
      <alignment vertical="center" wrapText="1"/>
    </xf>
    <xf numFmtId="15" fontId="0" fillId="3" borderId="0" xfId="0" applyNumberFormat="1" applyFill="1"/>
    <xf numFmtId="0" fontId="4" fillId="3" borderId="0" xfId="0" applyFont="1" applyFill="1" applyAlignment="1">
      <alignment vertical="center" wrapText="1"/>
    </xf>
    <xf numFmtId="0" fontId="6" fillId="3" borderId="0" xfId="0" applyFont="1" applyFill="1" applyAlignment="1">
      <alignment vertical="center" wrapText="1"/>
    </xf>
    <xf numFmtId="14" fontId="6" fillId="3" borderId="0" xfId="0" applyNumberFormat="1" applyFont="1" applyFill="1" applyAlignment="1">
      <alignment vertical="center" wrapText="1"/>
    </xf>
    <xf numFmtId="0" fontId="9" fillId="3" borderId="0" xfId="1" applyFill="1" applyAlignment="1">
      <alignment vertical="center" wrapText="1"/>
    </xf>
    <xf numFmtId="0" fontId="10" fillId="3" borderId="0" xfId="0" applyFont="1" applyFill="1" applyAlignment="1">
      <alignment vertical="center"/>
    </xf>
    <xf numFmtId="165" fontId="11" fillId="3" borderId="0" xfId="0" applyNumberFormat="1" applyFont="1" applyFill="1" applyProtection="1">
      <protection locked="0"/>
    </xf>
    <xf numFmtId="0" fontId="12" fillId="3" borderId="0" xfId="0" applyFont="1" applyFill="1" applyAlignment="1">
      <alignment vertical="center"/>
    </xf>
    <xf numFmtId="0" fontId="14" fillId="3" borderId="0" xfId="0" applyFont="1" applyFill="1" applyAlignment="1">
      <alignment vertical="center"/>
    </xf>
    <xf numFmtId="0" fontId="10" fillId="3" borderId="0" xfId="0" applyFont="1" applyFill="1" applyAlignment="1">
      <alignment horizontal="right" vertical="center"/>
    </xf>
    <xf numFmtId="0" fontId="61" fillId="0" borderId="0" xfId="0" applyFont="1" applyAlignment="1">
      <alignment horizontal="center" vertical="center"/>
    </xf>
    <xf numFmtId="0" fontId="0" fillId="5" borderId="0" xfId="0" applyFill="1"/>
    <xf numFmtId="0" fontId="21" fillId="5" borderId="0" xfId="0" applyFont="1" applyFill="1"/>
    <xf numFmtId="0" fontId="7" fillId="5" borderId="0" xfId="0" applyFont="1" applyFill="1" applyAlignment="1">
      <alignment vertical="center" wrapText="1"/>
    </xf>
    <xf numFmtId="15" fontId="0" fillId="5" borderId="0" xfId="0" applyNumberFormat="1" applyFill="1"/>
    <xf numFmtId="0" fontId="6" fillId="5" borderId="0" xfId="0" applyFont="1" applyFill="1" applyAlignment="1">
      <alignment vertical="center" wrapText="1"/>
    </xf>
    <xf numFmtId="14" fontId="6" fillId="5" borderId="0" xfId="0" applyNumberFormat="1" applyFont="1" applyFill="1" applyAlignment="1">
      <alignment vertical="center" wrapText="1"/>
    </xf>
    <xf numFmtId="0" fontId="9" fillId="5" borderId="0" xfId="1" applyFill="1" applyAlignment="1">
      <alignment vertical="center" wrapText="1"/>
    </xf>
    <xf numFmtId="0" fontId="0" fillId="5" borderId="0" xfId="0" applyFill="1" applyAlignment="1">
      <alignment vertical="top" wrapText="1"/>
    </xf>
    <xf numFmtId="0" fontId="4" fillId="5" borderId="0" xfId="0" applyFont="1" applyFill="1" applyAlignment="1">
      <alignment vertical="center" wrapText="1"/>
    </xf>
    <xf numFmtId="0" fontId="10" fillId="5" borderId="0" xfId="0" applyFont="1" applyFill="1" applyAlignment="1">
      <alignment horizontal="right" vertical="center"/>
    </xf>
    <xf numFmtId="0" fontId="6" fillId="0" borderId="2" xfId="0" applyFont="1" applyBorder="1" applyAlignment="1" applyProtection="1">
      <alignment horizontal="center" vertical="center" wrapText="1"/>
      <protection locked="0"/>
    </xf>
    <xf numFmtId="0" fontId="63" fillId="5" borderId="0" xfId="0" applyFont="1" applyFill="1"/>
    <xf numFmtId="0" fontId="0" fillId="5" borderId="0" xfId="0" applyFill="1" applyAlignment="1">
      <alignment vertical="center"/>
    </xf>
    <xf numFmtId="0" fontId="46" fillId="5" borderId="0" xfId="0" applyFont="1" applyFill="1"/>
    <xf numFmtId="0" fontId="0" fillId="0" borderId="2" xfId="0" applyBorder="1"/>
    <xf numFmtId="0" fontId="0" fillId="0" borderId="0" xfId="0" applyAlignment="1">
      <alignment horizontal="left" indent="1"/>
    </xf>
    <xf numFmtId="166" fontId="18" fillId="0" borderId="26" xfId="0" applyNumberFormat="1" applyFont="1" applyBorder="1" applyAlignment="1" applyProtection="1">
      <alignment horizontal="left" vertical="center" indent="1"/>
      <protection hidden="1"/>
    </xf>
    <xf numFmtId="168" fontId="6" fillId="0" borderId="2" xfId="0" applyNumberFormat="1" applyFont="1" applyBorder="1" applyAlignment="1" applyProtection="1">
      <alignment horizontal="right" vertical="center" wrapText="1" indent="1"/>
      <protection hidden="1"/>
    </xf>
    <xf numFmtId="0" fontId="6" fillId="0" borderId="15" xfId="0" applyFont="1" applyBorder="1" applyAlignment="1" applyProtection="1">
      <alignment vertical="center" wrapText="1"/>
      <protection hidden="1"/>
    </xf>
    <xf numFmtId="164" fontId="6" fillId="0" borderId="2" xfId="0" applyNumberFormat="1" applyFont="1" applyBorder="1" applyAlignment="1" applyProtection="1">
      <alignment horizontal="left" vertical="center" wrapText="1" indent="1"/>
      <protection hidden="1"/>
    </xf>
    <xf numFmtId="0" fontId="3" fillId="0" borderId="11" xfId="0" applyFont="1" applyBorder="1" applyAlignment="1" applyProtection="1">
      <alignment horizontal="center" vertical="center" wrapText="1"/>
      <protection hidden="1"/>
    </xf>
    <xf numFmtId="0" fontId="3" fillId="0" borderId="16" xfId="0" applyFont="1" applyBorder="1" applyAlignment="1" applyProtection="1">
      <alignment horizontal="center" vertical="center" wrapText="1"/>
      <protection hidden="1"/>
    </xf>
    <xf numFmtId="0" fontId="10" fillId="0" borderId="0" xfId="0" applyFont="1" applyAlignment="1" applyProtection="1">
      <alignment horizontal="right" vertical="center"/>
      <protection hidden="1"/>
    </xf>
    <xf numFmtId="0" fontId="10" fillId="0" borderId="8" xfId="0" applyFont="1" applyBorder="1" applyAlignment="1" applyProtection="1">
      <alignment vertical="center"/>
      <protection hidden="1"/>
    </xf>
    <xf numFmtId="166" fontId="18" fillId="0" borderId="2" xfId="0" applyNumberFormat="1" applyFont="1" applyBorder="1" applyAlignment="1" applyProtection="1">
      <alignment horizontal="left" vertical="center" indent="1"/>
      <protection hidden="1"/>
    </xf>
    <xf numFmtId="165" fontId="11" fillId="0" borderId="0" xfId="0" applyNumberFormat="1" applyFont="1" applyAlignment="1" applyProtection="1">
      <alignment horizontal="right" vertical="center"/>
      <protection hidden="1"/>
    </xf>
    <xf numFmtId="0" fontId="0" fillId="0" borderId="0" xfId="0" applyProtection="1">
      <protection hidden="1"/>
    </xf>
    <xf numFmtId="166" fontId="19" fillId="0" borderId="2" xfId="0" applyNumberFormat="1" applyFont="1" applyBorder="1" applyAlignment="1" applyProtection="1">
      <alignment horizontal="left" vertical="center" indent="1"/>
      <protection hidden="1"/>
    </xf>
    <xf numFmtId="0" fontId="3" fillId="0" borderId="0" xfId="0" applyFont="1" applyAlignment="1" applyProtection="1">
      <alignment horizontal="center" vertical="center" wrapText="1"/>
      <protection hidden="1"/>
    </xf>
    <xf numFmtId="0" fontId="12" fillId="0" borderId="0" xfId="0" applyFont="1" applyAlignment="1" applyProtection="1">
      <alignment horizontal="right" vertical="center"/>
      <protection hidden="1"/>
    </xf>
    <xf numFmtId="0" fontId="13" fillId="0" borderId="0" xfId="0" applyFont="1" applyProtection="1">
      <protection hidden="1"/>
    </xf>
    <xf numFmtId="166" fontId="20" fillId="0" borderId="2" xfId="0" applyNumberFormat="1" applyFont="1" applyBorder="1" applyAlignment="1" applyProtection="1">
      <alignment horizontal="left" vertical="center" indent="1"/>
      <protection hidden="1"/>
    </xf>
    <xf numFmtId="0" fontId="14" fillId="0" borderId="0" xfId="0" applyFont="1" applyAlignment="1" applyProtection="1">
      <alignment horizontal="right" vertical="center"/>
      <protection hidden="1"/>
    </xf>
    <xf numFmtId="0" fontId="14" fillId="0" borderId="0" xfId="0" applyFont="1" applyAlignment="1" applyProtection="1">
      <alignment vertical="center"/>
      <protection hidden="1"/>
    </xf>
    <xf numFmtId="166" fontId="19" fillId="0" borderId="9" xfId="0" applyNumberFormat="1" applyFont="1" applyBorder="1" applyAlignment="1" applyProtection="1">
      <alignment horizontal="left" vertical="center" indent="1"/>
      <protection hidden="1"/>
    </xf>
    <xf numFmtId="0" fontId="10" fillId="0" borderId="0" xfId="0" applyFont="1" applyAlignment="1" applyProtection="1">
      <alignment vertical="center"/>
      <protection hidden="1"/>
    </xf>
    <xf numFmtId="164" fontId="6" fillId="0" borderId="2" xfId="0" applyNumberFormat="1" applyFont="1" applyBorder="1" applyAlignment="1" applyProtection="1">
      <alignment horizontal="right" vertical="center" wrapText="1" indent="4"/>
      <protection hidden="1"/>
    </xf>
    <xf numFmtId="169" fontId="16" fillId="3" borderId="6" xfId="0" applyNumberFormat="1" applyFont="1" applyFill="1" applyBorder="1" applyAlignment="1" applyProtection="1">
      <alignment horizontal="right" vertical="top" wrapText="1"/>
      <protection hidden="1"/>
    </xf>
    <xf numFmtId="0" fontId="0" fillId="3" borderId="0" xfId="0" applyFill="1" applyAlignment="1" applyProtection="1">
      <alignment vertical="top" wrapText="1"/>
      <protection hidden="1"/>
    </xf>
    <xf numFmtId="9" fontId="15" fillId="3" borderId="8" xfId="0" applyNumberFormat="1" applyFont="1" applyFill="1" applyBorder="1" applyAlignment="1" applyProtection="1">
      <alignment horizontal="left" vertical="center" indent="6"/>
      <protection hidden="1"/>
    </xf>
    <xf numFmtId="0" fontId="6" fillId="0" borderId="2" xfId="0" applyFont="1" applyBorder="1" applyAlignment="1" applyProtection="1">
      <alignment horizontal="center" vertical="center" wrapText="1"/>
      <protection hidden="1"/>
    </xf>
    <xf numFmtId="0" fontId="6" fillId="0" borderId="0" xfId="0" applyFont="1" applyAlignment="1" applyProtection="1">
      <alignment horizontal="center" vertical="center" wrapText="1"/>
      <protection hidden="1"/>
    </xf>
    <xf numFmtId="0" fontId="6" fillId="0" borderId="2" xfId="0" applyFont="1" applyBorder="1" applyAlignment="1" applyProtection="1">
      <alignment horizontal="left" vertical="center" wrapText="1" indent="1"/>
      <protection hidden="1"/>
    </xf>
    <xf numFmtId="0" fontId="27" fillId="0" borderId="0" xfId="0" applyFont="1" applyAlignment="1" applyProtection="1">
      <alignment horizontal="right" vertical="center" wrapText="1"/>
      <protection hidden="1"/>
    </xf>
    <xf numFmtId="0" fontId="27" fillId="0" borderId="0" xfId="0" applyFont="1" applyAlignment="1" applyProtection="1">
      <alignment vertical="center" wrapText="1"/>
      <protection hidden="1"/>
    </xf>
    <xf numFmtId="0" fontId="26" fillId="0" borderId="0" xfId="0" applyFont="1" applyAlignment="1" applyProtection="1">
      <alignment horizontal="left" vertical="center" indent="1"/>
      <protection hidden="1"/>
    </xf>
    <xf numFmtId="0" fontId="26" fillId="0" borderId="0" xfId="0" applyFont="1" applyAlignment="1" applyProtection="1">
      <alignment vertical="center"/>
      <protection hidden="1"/>
    </xf>
    <xf numFmtId="0" fontId="26" fillId="0" borderId="0" xfId="0" applyFont="1" applyProtection="1">
      <protection hidden="1"/>
    </xf>
    <xf numFmtId="0" fontId="28" fillId="0" borderId="0" xfId="0" applyFont="1" applyAlignment="1" applyProtection="1">
      <alignment horizontal="left" vertical="center" indent="2"/>
      <protection hidden="1"/>
    </xf>
    <xf numFmtId="0" fontId="28" fillId="0" borderId="0" xfId="0" quotePrefix="1" applyFont="1" applyAlignment="1" applyProtection="1">
      <alignment horizontal="left" vertical="center"/>
      <protection hidden="1"/>
    </xf>
    <xf numFmtId="0" fontId="9" fillId="0" borderId="0" xfId="1" applyAlignment="1" applyProtection="1">
      <alignment horizontal="left" vertical="center" indent="2"/>
      <protection hidden="1"/>
    </xf>
    <xf numFmtId="0" fontId="9" fillId="0" borderId="0" xfId="1" applyAlignment="1" applyProtection="1">
      <alignment horizontal="left" vertical="center" indent="1"/>
      <protection hidden="1"/>
    </xf>
    <xf numFmtId="0" fontId="0" fillId="0" borderId="0" xfId="0" applyAlignment="1" applyProtection="1">
      <alignment horizontal="left"/>
      <protection hidden="1"/>
    </xf>
    <xf numFmtId="0" fontId="35" fillId="0" borderId="0" xfId="0" applyFont="1" applyAlignment="1" applyProtection="1">
      <alignment horizontal="left" vertical="center" wrapText="1" indent="5"/>
      <protection hidden="1"/>
    </xf>
    <xf numFmtId="0" fontId="4" fillId="0" borderId="0" xfId="0" applyFont="1" applyAlignment="1" applyProtection="1">
      <alignment horizontal="right" vertical="center" wrapText="1"/>
      <protection hidden="1"/>
    </xf>
    <xf numFmtId="0" fontId="6" fillId="0" borderId="0" xfId="0" applyFont="1" applyAlignment="1" applyProtection="1">
      <alignment vertical="center" wrapText="1"/>
      <protection hidden="1"/>
    </xf>
    <xf numFmtId="0" fontId="0" fillId="0" borderId="0" xfId="0" applyAlignment="1" applyProtection="1">
      <alignment vertical="top" wrapText="1"/>
      <protection hidden="1"/>
    </xf>
    <xf numFmtId="0" fontId="5" fillId="0" borderId="0" xfId="0" applyFont="1" applyAlignment="1" applyProtection="1">
      <alignment vertical="center" wrapText="1"/>
      <protection hidden="1"/>
    </xf>
    <xf numFmtId="0" fontId="4" fillId="0" borderId="0" xfId="0" applyFont="1" applyAlignment="1" applyProtection="1">
      <alignment horizontal="center" vertical="center" wrapText="1"/>
      <protection hidden="1"/>
    </xf>
    <xf numFmtId="0" fontId="4" fillId="0" borderId="8" xfId="0" applyFont="1" applyBorder="1" applyAlignment="1" applyProtection="1">
      <alignment horizontal="center" vertical="center" wrapText="1"/>
      <protection hidden="1"/>
    </xf>
    <xf numFmtId="0" fontId="27" fillId="0" borderId="0" xfId="0" applyFont="1" applyAlignment="1" applyProtection="1">
      <alignment horizontal="right" vertical="center" wrapText="1" indent="1"/>
      <protection hidden="1"/>
    </xf>
    <xf numFmtId="0" fontId="26" fillId="0" borderId="0" xfId="0" applyFont="1" applyAlignment="1" applyProtection="1">
      <alignment vertical="center" wrapText="1"/>
      <protection hidden="1"/>
    </xf>
    <xf numFmtId="0" fontId="26" fillId="0" borderId="0" xfId="0" applyFont="1" applyAlignment="1" applyProtection="1">
      <alignment horizontal="left" vertical="center" indent="2"/>
      <protection hidden="1"/>
    </xf>
    <xf numFmtId="0" fontId="26" fillId="0" borderId="0" xfId="0" applyFont="1" applyAlignment="1" applyProtection="1">
      <alignment horizontal="left" vertical="center"/>
      <protection hidden="1"/>
    </xf>
    <xf numFmtId="0" fontId="26" fillId="0" borderId="0" xfId="0" applyFont="1" applyAlignment="1" applyProtection="1">
      <alignment horizontal="left" indent="1"/>
      <protection hidden="1"/>
    </xf>
    <xf numFmtId="0" fontId="2" fillId="0" borderId="0" xfId="0" applyFont="1" applyAlignment="1" applyProtection="1">
      <alignment horizontal="center" vertical="center" wrapText="1"/>
      <protection hidden="1"/>
    </xf>
    <xf numFmtId="0" fontId="17" fillId="0" borderId="0" xfId="0" applyFont="1" applyAlignment="1" applyProtection="1">
      <alignment horizontal="right" vertical="center" wrapText="1"/>
      <protection hidden="1"/>
    </xf>
    <xf numFmtId="167" fontId="17" fillId="0" borderId="0" xfId="0" applyNumberFormat="1" applyFont="1" applyAlignment="1" applyProtection="1">
      <alignment horizontal="center" vertical="center" wrapText="1"/>
      <protection hidden="1"/>
    </xf>
    <xf numFmtId="0" fontId="5" fillId="0" borderId="6" xfId="0" applyFont="1" applyBorder="1" applyAlignment="1" applyProtection="1">
      <alignment horizontal="left" vertical="center" wrapText="1" indent="1"/>
      <protection hidden="1"/>
    </xf>
    <xf numFmtId="0" fontId="4" fillId="0" borderId="0" xfId="0" applyFont="1" applyAlignment="1" applyProtection="1">
      <alignment horizontal="right" vertical="center" wrapText="1" indent="2"/>
      <protection hidden="1"/>
    </xf>
    <xf numFmtId="0" fontId="4" fillId="0" borderId="0" xfId="0" applyFont="1" applyAlignment="1" applyProtection="1">
      <alignment horizontal="right" vertical="center" wrapText="1" indent="1"/>
      <protection hidden="1"/>
    </xf>
    <xf numFmtId="0" fontId="5" fillId="0" borderId="0" xfId="0" applyFont="1" applyAlignment="1" applyProtection="1">
      <alignment horizontal="right" vertical="center" wrapText="1" indent="1"/>
      <protection hidden="1"/>
    </xf>
    <xf numFmtId="0" fontId="5" fillId="0" borderId="0" xfId="0" applyFont="1" applyAlignment="1" applyProtection="1">
      <alignment horizontal="left" vertical="center" wrapText="1" indent="1"/>
      <protection hidden="1"/>
    </xf>
    <xf numFmtId="0" fontId="4" fillId="0" borderId="0" xfId="0" applyFont="1" applyAlignment="1" applyProtection="1">
      <alignment horizontal="left" vertical="center" wrapText="1" indent="2"/>
      <protection hidden="1"/>
    </xf>
    <xf numFmtId="0" fontId="4" fillId="0" borderId="0" xfId="0" applyFont="1" applyAlignment="1" applyProtection="1">
      <alignment horizontal="left" vertical="center" wrapText="1" indent="1"/>
      <protection hidden="1"/>
    </xf>
    <xf numFmtId="0" fontId="3" fillId="0" borderId="0" xfId="0" applyFont="1" applyAlignment="1" applyProtection="1">
      <alignment horizontal="left" vertical="center" wrapText="1" indent="1"/>
      <protection hidden="1"/>
    </xf>
    <xf numFmtId="0" fontId="3" fillId="0" borderId="0" xfId="0" applyFont="1" applyAlignment="1" applyProtection="1">
      <alignment horizontal="justify" vertical="center"/>
      <protection hidden="1"/>
    </xf>
    <xf numFmtId="0" fontId="55" fillId="0" borderId="0" xfId="0" applyFont="1" applyAlignment="1" applyProtection="1">
      <alignment vertical="center"/>
      <protection hidden="1"/>
    </xf>
    <xf numFmtId="0" fontId="24" fillId="0" borderId="0" xfId="0" applyFont="1" applyAlignment="1" applyProtection="1">
      <alignment vertical="center" wrapText="1"/>
      <protection hidden="1"/>
    </xf>
    <xf numFmtId="169" fontId="24" fillId="0" borderId="0" xfId="0" applyNumberFormat="1" applyFont="1" applyAlignment="1" applyProtection="1">
      <alignment horizontal="center" vertical="center" wrapText="1"/>
      <protection hidden="1"/>
    </xf>
    <xf numFmtId="0" fontId="48" fillId="0" borderId="0" xfId="0" applyFont="1" applyAlignment="1" applyProtection="1">
      <alignment vertical="center" wrapText="1"/>
      <protection hidden="1"/>
    </xf>
    <xf numFmtId="0" fontId="31" fillId="2" borderId="0" xfId="0" applyFont="1" applyFill="1" applyAlignment="1" applyProtection="1">
      <alignment horizontal="right" vertical="center" wrapText="1" indent="1"/>
      <protection hidden="1"/>
    </xf>
    <xf numFmtId="0" fontId="4" fillId="0" borderId="16" xfId="0" applyFont="1" applyBorder="1" applyAlignment="1" applyProtection="1">
      <alignment horizontal="right" vertical="center" wrapText="1"/>
      <protection hidden="1"/>
    </xf>
    <xf numFmtId="0" fontId="5" fillId="0" borderId="16" xfId="0" applyFont="1" applyBorder="1" applyAlignment="1" applyProtection="1">
      <alignment vertical="center" wrapText="1"/>
      <protection hidden="1"/>
    </xf>
    <xf numFmtId="0" fontId="4" fillId="0" borderId="2" xfId="0" applyFont="1" applyBorder="1" applyAlignment="1" applyProtection="1">
      <alignment horizontal="right" vertical="center" wrapText="1" indent="1"/>
      <protection hidden="1"/>
    </xf>
    <xf numFmtId="0" fontId="4" fillId="0" borderId="15" xfId="0" applyFont="1" applyBorder="1" applyAlignment="1" applyProtection="1">
      <alignment horizontal="right" vertical="center" wrapText="1"/>
      <protection hidden="1"/>
    </xf>
    <xf numFmtId="0" fontId="5" fillId="0" borderId="2" xfId="0" applyFont="1" applyBorder="1" applyAlignment="1" applyProtection="1">
      <alignment horizontal="left" vertical="center" wrapText="1" indent="1"/>
      <protection hidden="1"/>
    </xf>
    <xf numFmtId="0" fontId="5" fillId="0" borderId="15" xfId="0" applyFont="1" applyBorder="1" applyAlignment="1" applyProtection="1">
      <alignment vertical="center" wrapText="1"/>
      <protection hidden="1"/>
    </xf>
    <xf numFmtId="0" fontId="4" fillId="0" borderId="16" xfId="0" applyFont="1" applyBorder="1" applyAlignment="1" applyProtection="1">
      <alignment horizontal="right" vertical="center" wrapText="1" indent="1"/>
      <protection hidden="1"/>
    </xf>
    <xf numFmtId="0" fontId="4" fillId="0" borderId="21" xfId="0" applyFont="1" applyBorder="1" applyAlignment="1" applyProtection="1">
      <alignment horizontal="center" vertical="center" wrapText="1"/>
      <protection hidden="1"/>
    </xf>
    <xf numFmtId="0" fontId="3" fillId="0" borderId="21" xfId="0" applyFont="1" applyBorder="1" applyAlignment="1" applyProtection="1">
      <alignment horizontal="center" vertical="center" wrapText="1"/>
      <protection hidden="1"/>
    </xf>
    <xf numFmtId="0" fontId="44" fillId="0" borderId="0" xfId="0" applyFont="1" applyAlignment="1" applyProtection="1">
      <alignment horizontal="center" vertical="center" wrapText="1"/>
      <protection hidden="1"/>
    </xf>
    <xf numFmtId="0" fontId="0" fillId="0" borderId="0" xfId="0" applyAlignment="1" applyProtection="1">
      <alignment vertical="center"/>
      <protection hidden="1"/>
    </xf>
    <xf numFmtId="166" fontId="20" fillId="0" borderId="21" xfId="0" applyNumberFormat="1" applyFont="1" applyBorder="1" applyAlignment="1" applyProtection="1">
      <alignment horizontal="left" vertical="center"/>
      <protection hidden="1"/>
    </xf>
    <xf numFmtId="0" fontId="0" fillId="0" borderId="21" xfId="0" applyBorder="1" applyAlignment="1" applyProtection="1">
      <alignment horizontal="center" vertical="top" wrapText="1"/>
      <protection hidden="1"/>
    </xf>
    <xf numFmtId="0" fontId="6" fillId="0" borderId="0" xfId="0" applyFont="1" applyAlignment="1" applyProtection="1">
      <alignment horizontal="left" vertical="center" wrapText="1"/>
      <protection hidden="1"/>
    </xf>
    <xf numFmtId="14" fontId="16" fillId="3" borderId="6" xfId="0" applyNumberFormat="1" applyFont="1" applyFill="1" applyBorder="1" applyAlignment="1" applyProtection="1">
      <alignment horizontal="right" vertical="top" wrapText="1"/>
      <protection hidden="1"/>
    </xf>
    <xf numFmtId="9" fontId="0" fillId="0" borderId="21" xfId="0" applyNumberFormat="1" applyBorder="1" applyAlignment="1" applyProtection="1">
      <alignment horizontal="left"/>
      <protection hidden="1"/>
    </xf>
    <xf numFmtId="0" fontId="4" fillId="0" borderId="13" xfId="0" applyFont="1" applyBorder="1" applyAlignment="1" applyProtection="1">
      <alignment horizontal="right" vertical="center" wrapText="1"/>
      <protection hidden="1"/>
    </xf>
    <xf numFmtId="0" fontId="3" fillId="0" borderId="13" xfId="0" applyFont="1" applyBorder="1" applyAlignment="1" applyProtection="1">
      <alignment horizontal="center" vertical="center" wrapText="1"/>
      <protection hidden="1"/>
    </xf>
    <xf numFmtId="0" fontId="4" fillId="0" borderId="2" xfId="0" applyFont="1" applyBorder="1" applyAlignment="1" applyProtection="1">
      <alignment horizontal="center" vertical="center" wrapText="1"/>
      <protection hidden="1"/>
    </xf>
    <xf numFmtId="0" fontId="4" fillId="0" borderId="15" xfId="0" applyFont="1" applyBorder="1" applyAlignment="1" applyProtection="1">
      <alignment horizontal="center" vertical="center" wrapText="1"/>
      <protection hidden="1"/>
    </xf>
    <xf numFmtId="0" fontId="4" fillId="0" borderId="22" xfId="0" applyFont="1" applyBorder="1" applyAlignment="1" applyProtection="1">
      <alignment vertical="center" wrapText="1"/>
      <protection hidden="1"/>
    </xf>
    <xf numFmtId="0" fontId="7" fillId="2" borderId="15" xfId="0" applyFont="1" applyFill="1" applyBorder="1" applyAlignment="1" applyProtection="1">
      <alignment vertical="center" wrapText="1"/>
      <protection hidden="1"/>
    </xf>
    <xf numFmtId="0" fontId="8" fillId="2" borderId="2" xfId="0" applyFont="1" applyFill="1" applyBorder="1" applyAlignment="1" applyProtection="1">
      <alignment vertical="center" wrapText="1"/>
      <protection hidden="1"/>
    </xf>
    <xf numFmtId="0" fontId="8" fillId="2" borderId="0" xfId="0" applyFont="1" applyFill="1" applyAlignment="1" applyProtection="1">
      <alignment vertical="center" wrapText="1"/>
      <protection hidden="1"/>
    </xf>
    <xf numFmtId="0" fontId="8" fillId="2" borderId="15" xfId="0" applyFont="1" applyFill="1" applyBorder="1" applyAlignment="1" applyProtection="1">
      <alignment vertical="center" wrapText="1"/>
      <protection hidden="1"/>
    </xf>
    <xf numFmtId="0" fontId="6" fillId="2" borderId="2" xfId="0" applyFont="1" applyFill="1" applyBorder="1" applyAlignment="1" applyProtection="1">
      <alignment vertical="center" wrapText="1"/>
      <protection hidden="1"/>
    </xf>
    <xf numFmtId="0" fontId="6" fillId="0" borderId="22" xfId="0" applyFont="1" applyBorder="1" applyAlignment="1" applyProtection="1">
      <alignment vertical="center" wrapText="1"/>
      <protection hidden="1"/>
    </xf>
    <xf numFmtId="164" fontId="6" fillId="0" borderId="22" xfId="0" applyNumberFormat="1" applyFont="1" applyBorder="1" applyAlignment="1" applyProtection="1">
      <alignment horizontal="left" vertical="center" wrapText="1" indent="1"/>
      <protection hidden="1"/>
    </xf>
    <xf numFmtId="0" fontId="4" fillId="0" borderId="11" xfId="0" applyFont="1" applyBorder="1" applyAlignment="1" applyProtection="1">
      <alignment horizontal="right" vertical="center" wrapText="1"/>
      <protection hidden="1"/>
    </xf>
    <xf numFmtId="0" fontId="5" fillId="0" borderId="11" xfId="0" applyFont="1" applyBorder="1" applyAlignment="1" applyProtection="1">
      <alignment vertical="center" wrapText="1"/>
      <protection hidden="1"/>
    </xf>
    <xf numFmtId="166" fontId="18" fillId="0" borderId="0" xfId="0" applyNumberFormat="1" applyFont="1" applyAlignment="1" applyProtection="1">
      <alignment horizontal="left" vertical="center" indent="1"/>
      <protection hidden="1"/>
    </xf>
    <xf numFmtId="166" fontId="18" fillId="0" borderId="21" xfId="0" applyNumberFormat="1" applyFont="1" applyBorder="1" applyAlignment="1" applyProtection="1">
      <alignment horizontal="left" vertical="center" indent="1"/>
      <protection hidden="1"/>
    </xf>
    <xf numFmtId="0" fontId="41" fillId="0" borderId="0" xfId="0" applyFont="1" applyAlignment="1" applyProtection="1">
      <alignment horizontal="left" vertical="center" wrapText="1" indent="2"/>
      <protection hidden="1"/>
    </xf>
    <xf numFmtId="166" fontId="19" fillId="0" borderId="0" xfId="0" applyNumberFormat="1" applyFont="1" applyAlignment="1" applyProtection="1">
      <alignment horizontal="left" vertical="center" indent="1"/>
      <protection hidden="1"/>
    </xf>
    <xf numFmtId="166" fontId="19" fillId="0" borderId="21" xfId="0" applyNumberFormat="1" applyFont="1" applyBorder="1" applyAlignment="1" applyProtection="1">
      <alignment horizontal="left" vertical="center" indent="1"/>
      <protection hidden="1"/>
    </xf>
    <xf numFmtId="0" fontId="6" fillId="0" borderId="25" xfId="0" applyFont="1" applyBorder="1" applyAlignment="1" applyProtection="1">
      <alignment horizontal="right" vertical="center" wrapText="1"/>
      <protection hidden="1"/>
    </xf>
    <xf numFmtId="0" fontId="0" fillId="5" borderId="0" xfId="0" applyFill="1" applyProtection="1">
      <protection hidden="1"/>
    </xf>
    <xf numFmtId="0" fontId="0" fillId="0" borderId="17" xfId="0" applyBorder="1" applyProtection="1">
      <protection hidden="1"/>
    </xf>
    <xf numFmtId="0" fontId="0" fillId="0" borderId="18" xfId="0" applyBorder="1" applyProtection="1">
      <protection hidden="1"/>
    </xf>
    <xf numFmtId="0" fontId="0" fillId="0" borderId="20" xfId="0" applyBorder="1" applyProtection="1">
      <protection hidden="1"/>
    </xf>
    <xf numFmtId="0" fontId="5" fillId="0" borderId="13" xfId="0" applyFont="1" applyBorder="1" applyAlignment="1" applyProtection="1">
      <alignment vertical="center" wrapText="1"/>
      <protection hidden="1"/>
    </xf>
    <xf numFmtId="0" fontId="4" fillId="0" borderId="6" xfId="0" applyFont="1" applyBorder="1" applyAlignment="1" applyProtection="1">
      <alignment horizontal="right" vertical="center" wrapText="1" indent="1"/>
      <protection hidden="1"/>
    </xf>
    <xf numFmtId="0" fontId="4" fillId="0" borderId="8" xfId="0" applyFont="1" applyBorder="1" applyAlignment="1" applyProtection="1">
      <alignment horizontal="right" vertical="center" wrapText="1"/>
      <protection hidden="1"/>
    </xf>
    <xf numFmtId="14" fontId="24" fillId="0" borderId="0" xfId="0" applyNumberFormat="1" applyFont="1" applyAlignment="1" applyProtection="1">
      <alignment horizontal="left" vertical="center" wrapText="1" indent="4"/>
      <protection hidden="1"/>
    </xf>
    <xf numFmtId="0" fontId="1" fillId="0" borderId="0" xfId="0" applyFont="1" applyProtection="1">
      <protection hidden="1"/>
    </xf>
    <xf numFmtId="0" fontId="0" fillId="0" borderId="23" xfId="0" applyBorder="1" applyProtection="1">
      <protection hidden="1"/>
    </xf>
    <xf numFmtId="0" fontId="0" fillId="0" borderId="19" xfId="0" applyBorder="1" applyProtection="1">
      <protection hidden="1"/>
    </xf>
    <xf numFmtId="0" fontId="0" fillId="0" borderId="21" xfId="0" applyBorder="1" applyProtection="1">
      <protection hidden="1"/>
    </xf>
    <xf numFmtId="0" fontId="2" fillId="0" borderId="21" xfId="0" applyFont="1" applyBorder="1" applyAlignment="1" applyProtection="1">
      <alignment horizontal="center" vertical="center" wrapText="1"/>
      <protection hidden="1"/>
    </xf>
    <xf numFmtId="167" fontId="17" fillId="0" borderId="21" xfId="0" applyNumberFormat="1" applyFont="1" applyBorder="1" applyAlignment="1" applyProtection="1">
      <alignment horizontal="center" vertical="center" wrapText="1"/>
      <protection hidden="1"/>
    </xf>
    <xf numFmtId="0" fontId="7" fillId="0" borderId="0" xfId="0" applyFont="1" applyAlignment="1" applyProtection="1">
      <alignment horizontal="left" vertical="center" wrapText="1" indent="2"/>
      <protection hidden="1"/>
    </xf>
    <xf numFmtId="0" fontId="7" fillId="0" borderId="21" xfId="0" applyFont="1" applyBorder="1" applyAlignment="1" applyProtection="1">
      <alignment horizontal="left" vertical="center" wrapText="1" indent="2"/>
      <protection hidden="1"/>
    </xf>
    <xf numFmtId="0" fontId="4" fillId="0" borderId="21" xfId="0" applyFont="1" applyBorder="1" applyAlignment="1" applyProtection="1">
      <alignment vertical="center" wrapText="1"/>
      <protection hidden="1"/>
    </xf>
    <xf numFmtId="0" fontId="7" fillId="2" borderId="6" xfId="0" applyFont="1" applyFill="1" applyBorder="1" applyAlignment="1" applyProtection="1">
      <alignment vertical="center" wrapText="1"/>
      <protection hidden="1"/>
    </xf>
    <xf numFmtId="0" fontId="6" fillId="2" borderId="0" xfId="0" applyFont="1" applyFill="1" applyAlignment="1" applyProtection="1">
      <alignment vertical="center" wrapText="1"/>
      <protection hidden="1"/>
    </xf>
    <xf numFmtId="0" fontId="6" fillId="0" borderId="21" xfId="0" applyFont="1" applyBorder="1" applyAlignment="1" applyProtection="1">
      <alignment vertical="center" wrapText="1"/>
      <protection hidden="1"/>
    </xf>
    <xf numFmtId="0" fontId="6" fillId="0" borderId="6" xfId="0" applyFont="1" applyBorder="1" applyAlignment="1" applyProtection="1">
      <alignment vertical="center" wrapText="1"/>
      <protection hidden="1"/>
    </xf>
    <xf numFmtId="168" fontId="6" fillId="0" borderId="0" xfId="0" applyNumberFormat="1" applyFont="1" applyAlignment="1" applyProtection="1">
      <alignment horizontal="right" vertical="center" wrapText="1" indent="1"/>
      <protection hidden="1"/>
    </xf>
    <xf numFmtId="164" fontId="6" fillId="0" borderId="0" xfId="0" applyNumberFormat="1" applyFont="1" applyAlignment="1" applyProtection="1">
      <alignment horizontal="left" vertical="center" wrapText="1" indent="1"/>
      <protection hidden="1"/>
    </xf>
    <xf numFmtId="164" fontId="6" fillId="0" borderId="21" xfId="0" applyNumberFormat="1" applyFont="1" applyBorder="1" applyAlignment="1" applyProtection="1">
      <alignment horizontal="left" vertical="center" wrapText="1" indent="1"/>
      <protection hidden="1"/>
    </xf>
    <xf numFmtId="14" fontId="29" fillId="0" borderId="0" xfId="0" applyNumberFormat="1" applyFont="1" applyAlignment="1" applyProtection="1">
      <alignment horizontal="left" vertical="center" wrapText="1" indent="2"/>
      <protection hidden="1"/>
    </xf>
    <xf numFmtId="166" fontId="19" fillId="0" borderId="21" xfId="0" applyNumberFormat="1" applyFont="1" applyBorder="1" applyAlignment="1" applyProtection="1">
      <alignment horizontal="left" indent="1"/>
      <protection hidden="1"/>
    </xf>
    <xf numFmtId="166" fontId="20" fillId="0" borderId="0" xfId="0" applyNumberFormat="1" applyFont="1" applyAlignment="1" applyProtection="1">
      <alignment horizontal="left" vertical="center" indent="1"/>
      <protection hidden="1"/>
    </xf>
    <xf numFmtId="166" fontId="20" fillId="0" borderId="21" xfId="0" applyNumberFormat="1" applyFont="1" applyBorder="1" applyAlignment="1" applyProtection="1">
      <alignment horizontal="left" indent="1"/>
      <protection hidden="1"/>
    </xf>
    <xf numFmtId="0" fontId="2" fillId="0" borderId="19" xfId="0" applyFont="1" applyBorder="1" applyAlignment="1" applyProtection="1">
      <alignment horizontal="center" vertical="center" wrapText="1"/>
      <protection hidden="1"/>
    </xf>
    <xf numFmtId="0" fontId="0" fillId="0" borderId="20" xfId="0" applyBorder="1" applyAlignment="1" applyProtection="1">
      <alignment vertical="center"/>
      <protection hidden="1"/>
    </xf>
    <xf numFmtId="0" fontId="6" fillId="5" borderId="0" xfId="0" applyFont="1" applyFill="1" applyAlignment="1" applyProtection="1">
      <alignment vertical="center" wrapText="1"/>
      <protection hidden="1"/>
    </xf>
    <xf numFmtId="0" fontId="0" fillId="5" borderId="0" xfId="0" applyFill="1" applyAlignment="1" applyProtection="1">
      <alignment vertical="center"/>
      <protection hidden="1"/>
    </xf>
    <xf numFmtId="0" fontId="10" fillId="5" borderId="0" xfId="0" applyFont="1" applyFill="1" applyAlignment="1" applyProtection="1">
      <alignment horizontal="right" vertical="center"/>
      <protection hidden="1"/>
    </xf>
    <xf numFmtId="0" fontId="0" fillId="5" borderId="0" xfId="0" applyFill="1" applyAlignment="1" applyProtection="1">
      <alignment vertical="top" wrapText="1"/>
      <protection hidden="1"/>
    </xf>
    <xf numFmtId="14" fontId="6" fillId="5" borderId="0" xfId="0" applyNumberFormat="1" applyFont="1" applyFill="1" applyAlignment="1" applyProtection="1">
      <alignment vertical="center" wrapText="1"/>
      <protection hidden="1"/>
    </xf>
    <xf numFmtId="0" fontId="4" fillId="5" borderId="0" xfId="0" applyFont="1" applyFill="1" applyAlignment="1" applyProtection="1">
      <alignment vertical="center" wrapText="1"/>
      <protection hidden="1"/>
    </xf>
    <xf numFmtId="0" fontId="65" fillId="0" borderId="20" xfId="0" applyFont="1" applyBorder="1" applyProtection="1">
      <protection hidden="1"/>
    </xf>
    <xf numFmtId="0" fontId="66" fillId="0" borderId="0" xfId="0" applyFont="1" applyAlignment="1" applyProtection="1">
      <alignment horizontal="left" vertical="center" indent="2"/>
      <protection hidden="1"/>
    </xf>
    <xf numFmtId="0" fontId="65" fillId="0" borderId="0" xfId="0" applyFont="1" applyProtection="1">
      <protection hidden="1"/>
    </xf>
    <xf numFmtId="0" fontId="38" fillId="0" borderId="0" xfId="0" applyFont="1" applyAlignment="1" applyProtection="1">
      <alignment horizontal="center" vertical="center" wrapText="1"/>
      <protection hidden="1"/>
    </xf>
    <xf numFmtId="0" fontId="11" fillId="0" borderId="0" xfId="0" applyFont="1" applyAlignment="1" applyProtection="1">
      <alignment horizontal="right" vertical="center"/>
      <protection hidden="1"/>
    </xf>
    <xf numFmtId="0" fontId="11" fillId="0" borderId="0" xfId="0" applyFont="1" applyAlignment="1" applyProtection="1">
      <alignment vertical="center"/>
      <protection hidden="1"/>
    </xf>
    <xf numFmtId="166" fontId="67" fillId="0" borderId="26" xfId="0" applyNumberFormat="1" applyFont="1" applyBorder="1" applyAlignment="1" applyProtection="1">
      <alignment horizontal="left" vertical="center" indent="1"/>
      <protection hidden="1"/>
    </xf>
    <xf numFmtId="0" fontId="68" fillId="0" borderId="21" xfId="0" applyFont="1" applyBorder="1" applyAlignment="1" applyProtection="1">
      <alignment horizontal="center" vertical="center" wrapText="1"/>
      <protection hidden="1"/>
    </xf>
    <xf numFmtId="0" fontId="65" fillId="0" borderId="21" xfId="0" applyFont="1" applyBorder="1" applyProtection="1">
      <protection hidden="1"/>
    </xf>
    <xf numFmtId="0" fontId="65" fillId="0" borderId="23" xfId="0" applyFont="1" applyBorder="1" applyProtection="1">
      <protection hidden="1"/>
    </xf>
    <xf numFmtId="0" fontId="65" fillId="0" borderId="24" xfId="0" applyFont="1" applyBorder="1" applyProtection="1">
      <protection hidden="1"/>
    </xf>
    <xf numFmtId="0" fontId="65" fillId="0" borderId="25" xfId="0" applyFont="1" applyBorder="1" applyProtection="1">
      <protection hidden="1"/>
    </xf>
    <xf numFmtId="0" fontId="0" fillId="4" borderId="0" xfId="0" applyFill="1" applyProtection="1">
      <protection hidden="1"/>
    </xf>
    <xf numFmtId="0" fontId="4" fillId="0" borderId="0" xfId="0" applyFont="1" applyAlignment="1" applyProtection="1">
      <alignment horizontal="right" vertical="center" wrapText="1" indent="5"/>
      <protection hidden="1"/>
    </xf>
    <xf numFmtId="0" fontId="4" fillId="0" borderId="0" xfId="0" applyFont="1" applyAlignment="1" applyProtection="1">
      <alignment horizontal="right" vertical="center" wrapText="1" indent="4"/>
      <protection hidden="1"/>
    </xf>
    <xf numFmtId="0" fontId="0" fillId="0" borderId="11" xfId="0" applyBorder="1" applyProtection="1">
      <protection hidden="1"/>
    </xf>
    <xf numFmtId="0" fontId="4" fillId="4" borderId="0" xfId="0" applyFont="1" applyFill="1" applyAlignment="1" applyProtection="1">
      <alignment vertical="center" wrapText="1"/>
      <protection hidden="1"/>
    </xf>
    <xf numFmtId="0" fontId="7" fillId="2" borderId="2" xfId="0" applyFont="1" applyFill="1" applyBorder="1" applyAlignment="1" applyProtection="1">
      <alignment horizontal="left" vertical="center" wrapText="1" indent="1"/>
      <protection hidden="1"/>
    </xf>
    <xf numFmtId="0" fontId="6" fillId="4" borderId="0" xfId="0" applyFont="1" applyFill="1" applyAlignment="1" applyProtection="1">
      <alignment vertical="center" wrapText="1"/>
      <protection hidden="1"/>
    </xf>
    <xf numFmtId="0" fontId="0" fillId="0" borderId="29" xfId="0" applyBorder="1" applyProtection="1">
      <protection hidden="1"/>
    </xf>
    <xf numFmtId="164" fontId="6" fillId="0" borderId="30" xfId="0" applyNumberFormat="1" applyFont="1" applyBorder="1" applyAlignment="1" applyProtection="1">
      <alignment horizontal="left" vertical="center" wrapText="1" indent="1"/>
      <protection hidden="1"/>
    </xf>
    <xf numFmtId="0" fontId="0" fillId="0" borderId="31" xfId="0" applyBorder="1" applyProtection="1">
      <protection hidden="1"/>
    </xf>
    <xf numFmtId="164" fontId="6" fillId="0" borderId="32" xfId="0" applyNumberFormat="1" applyFont="1" applyBorder="1" applyAlignment="1" applyProtection="1">
      <alignment horizontal="left" vertical="center" wrapText="1" indent="1"/>
      <protection hidden="1"/>
    </xf>
    <xf numFmtId="164" fontId="6" fillId="0" borderId="25" xfId="0" applyNumberFormat="1" applyFont="1" applyBorder="1" applyAlignment="1" applyProtection="1">
      <alignment horizontal="left" vertical="center" wrapText="1" indent="1"/>
      <protection hidden="1"/>
    </xf>
    <xf numFmtId="164" fontId="6" fillId="0" borderId="19" xfId="0" applyNumberFormat="1" applyFont="1" applyBorder="1" applyAlignment="1" applyProtection="1">
      <alignment horizontal="left" vertical="center" wrapText="1" indent="1"/>
      <protection hidden="1"/>
    </xf>
    <xf numFmtId="0" fontId="0" fillId="0" borderId="35" xfId="0" applyBorder="1" applyProtection="1">
      <protection hidden="1"/>
    </xf>
    <xf numFmtId="169" fontId="29" fillId="0" borderId="2" xfId="0" applyNumberFormat="1" applyFont="1" applyBorder="1" applyAlignment="1" applyProtection="1">
      <alignment horizontal="right" vertical="center" wrapText="1" indent="1"/>
      <protection hidden="1"/>
    </xf>
    <xf numFmtId="166" fontId="19" fillId="0" borderId="25" xfId="0" applyNumberFormat="1" applyFont="1" applyBorder="1" applyAlignment="1" applyProtection="1">
      <alignment horizontal="left" vertical="center" indent="1"/>
      <protection hidden="1"/>
    </xf>
    <xf numFmtId="0" fontId="21" fillId="4" borderId="0" xfId="0" applyFont="1" applyFill="1" applyProtection="1">
      <protection hidden="1"/>
    </xf>
    <xf numFmtId="0" fontId="6" fillId="0" borderId="0" xfId="0" applyFont="1" applyAlignment="1" applyProtection="1">
      <alignment vertical="center"/>
      <protection hidden="1"/>
    </xf>
    <xf numFmtId="0" fontId="18" fillId="3" borderId="10" xfId="0" applyFont="1" applyFill="1" applyBorder="1" applyAlignment="1" applyProtection="1">
      <alignment vertical="center" wrapText="1"/>
      <protection hidden="1"/>
    </xf>
    <xf numFmtId="0" fontId="18" fillId="3" borderId="11" xfId="0" applyFont="1" applyFill="1" applyBorder="1" applyAlignment="1" applyProtection="1">
      <alignment vertical="center" wrapText="1"/>
      <protection hidden="1"/>
    </xf>
    <xf numFmtId="0" fontId="18" fillId="3" borderId="12" xfId="0" applyFont="1" applyFill="1" applyBorder="1" applyAlignment="1" applyProtection="1">
      <alignment vertical="center" wrapText="1"/>
      <protection hidden="1"/>
    </xf>
    <xf numFmtId="0" fontId="21" fillId="3" borderId="0" xfId="0" applyFont="1" applyFill="1"/>
    <xf numFmtId="0" fontId="0" fillId="3" borderId="0" xfId="0" applyFill="1" applyProtection="1">
      <protection hidden="1"/>
    </xf>
    <xf numFmtId="0" fontId="7" fillId="3" borderId="0" xfId="0" applyFont="1" applyFill="1" applyAlignment="1" applyProtection="1">
      <alignment vertical="center" wrapText="1"/>
      <protection hidden="1"/>
    </xf>
    <xf numFmtId="15" fontId="0" fillId="3" borderId="0" xfId="0" applyNumberFormat="1" applyFill="1" applyProtection="1">
      <protection hidden="1"/>
    </xf>
    <xf numFmtId="14" fontId="6" fillId="3" borderId="0" xfId="0" applyNumberFormat="1" applyFont="1" applyFill="1" applyAlignment="1" applyProtection="1">
      <alignment vertical="center" wrapText="1"/>
      <protection hidden="1"/>
    </xf>
    <xf numFmtId="0" fontId="4" fillId="3" borderId="0" xfId="0" applyFont="1" applyFill="1" applyAlignment="1" applyProtection="1">
      <alignment vertical="center" wrapText="1"/>
      <protection hidden="1"/>
    </xf>
    <xf numFmtId="0" fontId="6" fillId="3" borderId="0" xfId="0" applyFont="1" applyFill="1" applyAlignment="1" applyProtection="1">
      <alignment vertical="center" wrapText="1"/>
      <protection hidden="1"/>
    </xf>
    <xf numFmtId="0" fontId="10" fillId="3" borderId="0" xfId="0" applyFont="1" applyFill="1" applyAlignment="1" applyProtection="1">
      <alignment horizontal="right" vertical="center"/>
      <protection hidden="1"/>
    </xf>
    <xf numFmtId="0" fontId="21" fillId="3" borderId="0" xfId="0" applyFont="1" applyFill="1" applyProtection="1">
      <protection hidden="1"/>
    </xf>
    <xf numFmtId="0" fontId="47" fillId="0" borderId="2" xfId="0" applyFont="1" applyBorder="1" applyAlignment="1" applyProtection="1">
      <alignment horizontal="center" vertical="center"/>
      <protection locked="0"/>
    </xf>
    <xf numFmtId="0" fontId="6" fillId="7" borderId="2" xfId="0" quotePrefix="1" applyFont="1" applyFill="1" applyBorder="1" applyAlignment="1" applyProtection="1">
      <alignment horizontal="center" vertical="center" wrapText="1"/>
      <protection hidden="1"/>
    </xf>
    <xf numFmtId="0" fontId="3" fillId="0" borderId="0" xfId="0" applyFont="1" applyAlignment="1" applyProtection="1">
      <alignment vertical="center" wrapText="1"/>
      <protection hidden="1"/>
    </xf>
    <xf numFmtId="0" fontId="4" fillId="0" borderId="0" xfId="0" applyFont="1" applyAlignment="1" applyProtection="1">
      <alignment horizontal="right" vertical="center" wrapText="1" indent="3"/>
      <protection hidden="1"/>
    </xf>
    <xf numFmtId="0" fontId="21" fillId="0" borderId="0" xfId="0" applyFont="1" applyProtection="1">
      <protection hidden="1"/>
    </xf>
    <xf numFmtId="0" fontId="6" fillId="0" borderId="0" xfId="0" applyFont="1" applyAlignment="1" applyProtection="1">
      <alignment horizontal="justify" vertical="center"/>
      <protection hidden="1"/>
    </xf>
    <xf numFmtId="0" fontId="34" fillId="0" borderId="0" xfId="0" applyFont="1" applyAlignment="1">
      <alignment vertical="center"/>
    </xf>
    <xf numFmtId="0" fontId="24" fillId="0" borderId="0" xfId="0" applyFont="1" applyAlignment="1" applyProtection="1">
      <alignment horizontal="right" vertical="center" wrapText="1"/>
      <protection hidden="1"/>
    </xf>
    <xf numFmtId="0" fontId="72" fillId="0" borderId="0" xfId="0" applyFont="1" applyAlignment="1" applyProtection="1">
      <alignment vertical="center" wrapText="1"/>
      <protection hidden="1"/>
    </xf>
    <xf numFmtId="0" fontId="55" fillId="0" borderId="0" xfId="0" applyFont="1" applyAlignment="1" applyProtection="1">
      <alignment horizontal="center" vertical="center" wrapText="1"/>
      <protection hidden="1"/>
    </xf>
    <xf numFmtId="0" fontId="6" fillId="0" borderId="2" xfId="0" applyFont="1" applyBorder="1" applyAlignment="1" applyProtection="1">
      <alignment horizontal="center" vertical="center" wrapText="1"/>
      <protection locked="0" hidden="1"/>
    </xf>
    <xf numFmtId="0" fontId="0" fillId="3" borderId="20" xfId="0" applyFill="1" applyBorder="1" applyProtection="1">
      <protection hidden="1"/>
    </xf>
    <xf numFmtId="0" fontId="0" fillId="0" borderId="20" xfId="0" applyBorder="1" applyProtection="1">
      <protection locked="0" hidden="1"/>
    </xf>
    <xf numFmtId="0" fontId="4" fillId="0" borderId="0" xfId="0" applyFont="1" applyAlignment="1" applyProtection="1">
      <alignment horizontal="right" vertical="center" wrapText="1"/>
      <protection locked="0" hidden="1"/>
    </xf>
    <xf numFmtId="0" fontId="5" fillId="0" borderId="0" xfId="0" applyFont="1" applyAlignment="1" applyProtection="1">
      <alignment vertical="center" wrapText="1"/>
      <protection locked="0" hidden="1"/>
    </xf>
    <xf numFmtId="0" fontId="3" fillId="0" borderId="0" xfId="0" applyFont="1" applyAlignment="1" applyProtection="1">
      <alignment horizontal="center" vertical="center" wrapText="1"/>
      <protection locked="0" hidden="1"/>
    </xf>
    <xf numFmtId="0" fontId="4" fillId="0" borderId="0" xfId="0" applyFont="1" applyAlignment="1" applyProtection="1">
      <alignment vertical="center" wrapText="1"/>
      <protection locked="0" hidden="1"/>
    </xf>
    <xf numFmtId="0" fontId="0" fillId="0" borderId="24" xfId="0" applyBorder="1" applyProtection="1">
      <protection hidden="1"/>
    </xf>
    <xf numFmtId="0" fontId="0" fillId="0" borderId="25" xfId="0" applyBorder="1" applyProtection="1">
      <protection hidden="1"/>
    </xf>
    <xf numFmtId="0" fontId="75" fillId="0" borderId="0" xfId="0" applyFont="1" applyProtection="1">
      <protection hidden="1"/>
    </xf>
    <xf numFmtId="167" fontId="76" fillId="0" borderId="0" xfId="0" quotePrefix="1" applyNumberFormat="1" applyFont="1" applyAlignment="1">
      <alignment horizontal="center" vertical="center" wrapText="1"/>
    </xf>
    <xf numFmtId="0" fontId="77" fillId="0" borderId="0" xfId="0" applyFont="1" applyAlignment="1">
      <alignment horizontal="center" vertical="center" wrapText="1"/>
    </xf>
    <xf numFmtId="169" fontId="6" fillId="4" borderId="0" xfId="0" applyNumberFormat="1" applyFont="1" applyFill="1" applyAlignment="1" applyProtection="1">
      <alignment vertical="center" wrapText="1"/>
      <protection hidden="1"/>
    </xf>
    <xf numFmtId="14" fontId="17" fillId="0" borderId="0" xfId="0" applyNumberFormat="1" applyFont="1" applyAlignment="1" applyProtection="1">
      <alignment vertical="center" wrapText="1"/>
      <protection hidden="1"/>
    </xf>
    <xf numFmtId="0" fontId="17" fillId="0" borderId="0" xfId="0" applyFont="1" applyAlignment="1" applyProtection="1">
      <alignment vertical="center" wrapText="1"/>
      <protection hidden="1"/>
    </xf>
    <xf numFmtId="0" fontId="24" fillId="0" borderId="2" xfId="0" applyFont="1" applyBorder="1" applyAlignment="1" applyProtection="1">
      <alignment horizontal="left" vertical="center" indent="2"/>
      <protection locked="0"/>
    </xf>
    <xf numFmtId="169" fontId="40" fillId="0" borderId="2" xfId="0" applyNumberFormat="1" applyFont="1" applyBorder="1" applyAlignment="1" applyProtection="1">
      <alignment horizontal="center" vertical="center" wrapText="1"/>
      <protection hidden="1"/>
    </xf>
    <xf numFmtId="0" fontId="6" fillId="9" borderId="2" xfId="0" applyFont="1" applyFill="1" applyBorder="1" applyAlignment="1" applyProtection="1">
      <alignment horizontal="center" vertical="center" wrapText="1"/>
      <protection hidden="1"/>
    </xf>
    <xf numFmtId="0" fontId="69" fillId="9" borderId="2" xfId="0" applyFont="1" applyFill="1" applyBorder="1" applyAlignment="1" applyProtection="1">
      <alignment horizontal="center" vertical="center"/>
      <protection hidden="1"/>
    </xf>
    <xf numFmtId="0" fontId="6" fillId="11" borderId="3" xfId="0" applyFont="1" applyFill="1" applyBorder="1" applyAlignment="1">
      <alignment horizontal="center" vertical="center" wrapText="1"/>
    </xf>
    <xf numFmtId="0" fontId="6" fillId="11" borderId="3" xfId="0" applyFont="1" applyFill="1" applyBorder="1" applyAlignment="1">
      <alignment horizontal="left" vertical="center" wrapText="1" indent="1"/>
    </xf>
    <xf numFmtId="0" fontId="0" fillId="0" borderId="36" xfId="0" applyBorder="1" applyAlignment="1">
      <alignment horizontal="center" vertical="center" wrapText="1"/>
    </xf>
    <xf numFmtId="0" fontId="0" fillId="0" borderId="37" xfId="0" applyBorder="1" applyAlignment="1">
      <alignment horizontal="center" vertical="center" wrapText="1"/>
    </xf>
    <xf numFmtId="168" fontId="0" fillId="0" borderId="37" xfId="0" applyNumberFormat="1" applyBorder="1" applyAlignment="1">
      <alignment horizontal="center" vertical="center" wrapText="1"/>
    </xf>
    <xf numFmtId="0" fontId="0" fillId="0" borderId="0" xfId="0" applyAlignment="1">
      <alignment horizontal="center" vertical="center" wrapText="1"/>
    </xf>
    <xf numFmtId="0" fontId="0" fillId="0" borderId="0" xfId="0" applyAlignment="1">
      <alignment wrapText="1"/>
    </xf>
    <xf numFmtId="0" fontId="80" fillId="0" borderId="2" xfId="1" applyFont="1" applyBorder="1" applyAlignment="1" applyProtection="1">
      <alignment horizontal="center" vertical="center" wrapText="1"/>
      <protection locked="0" hidden="1"/>
    </xf>
    <xf numFmtId="0" fontId="79" fillId="7" borderId="16" xfId="0" applyFont="1" applyFill="1" applyBorder="1" applyAlignment="1">
      <alignment horizontal="center" vertical="center"/>
    </xf>
    <xf numFmtId="169" fontId="29" fillId="0" borderId="2" xfId="0" applyNumberFormat="1" applyFont="1" applyBorder="1" applyAlignment="1" applyProtection="1">
      <alignment horizontal="center" vertical="center" wrapText="1"/>
      <protection hidden="1"/>
    </xf>
    <xf numFmtId="169" fontId="4" fillId="0" borderId="2" xfId="0" applyNumberFormat="1" applyFont="1" applyBorder="1" applyAlignment="1" applyProtection="1">
      <alignment horizontal="center" vertical="center" wrapText="1"/>
      <protection hidden="1"/>
    </xf>
    <xf numFmtId="0" fontId="82" fillId="8" borderId="0" xfId="1" applyFont="1" applyFill="1" applyBorder="1" applyAlignment="1" applyProtection="1">
      <alignment horizontal="center" vertical="center" wrapText="1"/>
      <protection locked="0" hidden="1"/>
    </xf>
    <xf numFmtId="0" fontId="80" fillId="0" borderId="2" xfId="1" applyFont="1" applyBorder="1" applyAlignment="1" applyProtection="1">
      <alignment horizontal="center" vertical="center" wrapText="1"/>
      <protection hidden="1"/>
    </xf>
    <xf numFmtId="0" fontId="83" fillId="0" borderId="0" xfId="0" applyFont="1" applyAlignment="1" applyProtection="1">
      <alignment vertical="center" wrapText="1"/>
      <protection hidden="1"/>
    </xf>
    <xf numFmtId="0" fontId="84" fillId="0" borderId="0" xfId="0" applyFont="1" applyAlignment="1" applyProtection="1">
      <alignment vertical="center" wrapText="1"/>
      <protection hidden="1"/>
    </xf>
    <xf numFmtId="0" fontId="82" fillId="8" borderId="0" xfId="1" applyFont="1" applyFill="1" applyBorder="1" applyAlignment="1" applyProtection="1">
      <alignment horizontal="center" vertical="center"/>
      <protection locked="0" hidden="1"/>
    </xf>
    <xf numFmtId="169" fontId="4" fillId="0" borderId="2" xfId="0" applyNumberFormat="1" applyFont="1" applyBorder="1" applyAlignment="1" applyProtection="1">
      <alignment horizontal="right" vertical="center" wrapText="1" indent="1"/>
      <protection hidden="1"/>
    </xf>
    <xf numFmtId="0" fontId="6" fillId="14" borderId="4" xfId="0" applyFont="1" applyFill="1" applyBorder="1" applyAlignment="1" applyProtection="1">
      <alignment horizontal="center" vertical="center" wrapText="1"/>
      <protection hidden="1"/>
    </xf>
    <xf numFmtId="0" fontId="6" fillId="15" borderId="2" xfId="0" applyFont="1" applyFill="1" applyBorder="1" applyAlignment="1" applyProtection="1">
      <alignment horizontal="center" vertical="center" textRotation="90" wrapText="1"/>
      <protection hidden="1"/>
    </xf>
    <xf numFmtId="0" fontId="6" fillId="16" borderId="2" xfId="0" applyFont="1" applyFill="1" applyBorder="1" applyAlignment="1" applyProtection="1">
      <alignment horizontal="center" vertical="center" textRotation="90" wrapText="1"/>
      <protection hidden="1"/>
    </xf>
    <xf numFmtId="0" fontId="6" fillId="3" borderId="2" xfId="0" applyFont="1" applyFill="1" applyBorder="1" applyAlignment="1" applyProtection="1">
      <alignment horizontal="center" vertical="center" textRotation="90" wrapText="1"/>
      <protection hidden="1"/>
    </xf>
    <xf numFmtId="0" fontId="88" fillId="0" borderId="0" xfId="0" applyFont="1"/>
    <xf numFmtId="0" fontId="88" fillId="0" borderId="0" xfId="0" applyFont="1" applyAlignment="1">
      <alignment wrapText="1"/>
    </xf>
    <xf numFmtId="0" fontId="88" fillId="0" borderId="0" xfId="0" applyFont="1" applyAlignment="1">
      <alignment horizontal="left" indent="1"/>
    </xf>
    <xf numFmtId="0" fontId="89" fillId="16" borderId="0" xfId="0" applyFont="1" applyFill="1" applyAlignment="1">
      <alignment horizontal="left" vertical="center"/>
    </xf>
    <xf numFmtId="0" fontId="1" fillId="0" borderId="0" xfId="0" applyFont="1" applyAlignment="1">
      <alignment wrapText="1"/>
    </xf>
    <xf numFmtId="0" fontId="1" fillId="0" borderId="0" xfId="0" applyFont="1" applyAlignment="1">
      <alignment horizontal="center"/>
    </xf>
    <xf numFmtId="0" fontId="0" fillId="0" borderId="2" xfId="0" applyBorder="1" applyAlignment="1">
      <alignment horizontal="center" vertical="center" wrapText="1"/>
    </xf>
    <xf numFmtId="0" fontId="0" fillId="0" borderId="2" xfId="0" applyBorder="1" applyAlignment="1">
      <alignment horizontal="center" textRotation="90" wrapText="1"/>
    </xf>
    <xf numFmtId="0" fontId="0" fillId="0" borderId="0" xfId="0" applyAlignment="1">
      <alignment horizontal="center" textRotation="90" wrapText="1"/>
    </xf>
    <xf numFmtId="0" fontId="6" fillId="0" borderId="2" xfId="0" applyFont="1" applyBorder="1" applyAlignment="1" applyProtection="1">
      <alignment horizontal="center" textRotation="90" wrapText="1"/>
      <protection hidden="1"/>
    </xf>
    <xf numFmtId="0" fontId="71" fillId="0" borderId="2" xfId="0" applyFont="1" applyBorder="1" applyAlignment="1" applyProtection="1">
      <alignment horizontal="center" textRotation="90" wrapText="1"/>
      <protection hidden="1"/>
    </xf>
    <xf numFmtId="0" fontId="77" fillId="0" borderId="2" xfId="0" applyFont="1" applyBorder="1" applyAlignment="1" applyProtection="1">
      <alignment horizontal="center" textRotation="90" wrapText="1"/>
      <protection hidden="1"/>
    </xf>
    <xf numFmtId="0" fontId="0" fillId="0" borderId="0" xfId="0" applyAlignment="1">
      <alignment horizontal="center" textRotation="90"/>
    </xf>
    <xf numFmtId="0" fontId="0" fillId="0" borderId="0" xfId="0" applyAlignment="1">
      <alignment horizontal="center" wrapText="1"/>
    </xf>
    <xf numFmtId="0" fontId="33" fillId="0" borderId="37" xfId="0" applyFont="1" applyBorder="1" applyAlignment="1">
      <alignment horizontal="left" vertical="center" wrapText="1" indent="1"/>
    </xf>
    <xf numFmtId="0" fontId="74" fillId="0" borderId="0" xfId="0" applyFont="1" applyAlignment="1" applyProtection="1">
      <alignment horizontal="center" vertical="center" wrapText="1"/>
      <protection hidden="1"/>
    </xf>
    <xf numFmtId="0" fontId="74" fillId="0" borderId="8" xfId="0" applyFont="1" applyBorder="1" applyAlignment="1" applyProtection="1">
      <alignment horizontal="center" vertical="center" wrapText="1"/>
      <protection hidden="1"/>
    </xf>
    <xf numFmtId="0" fontId="90" fillId="2" borderId="15" xfId="0" applyFont="1" applyFill="1" applyBorder="1" applyAlignment="1" applyProtection="1">
      <alignment horizontal="left" vertical="center" wrapText="1" indent="1"/>
      <protection hidden="1"/>
    </xf>
    <xf numFmtId="0" fontId="90" fillId="2" borderId="8" xfId="0" applyFont="1" applyFill="1" applyBorder="1" applyAlignment="1" applyProtection="1">
      <alignment horizontal="left" vertical="center" wrapText="1" indent="1"/>
      <protection hidden="1"/>
    </xf>
    <xf numFmtId="0" fontId="90" fillId="2" borderId="8" xfId="0" applyFont="1" applyFill="1" applyBorder="1" applyAlignment="1" applyProtection="1">
      <alignment vertical="center" wrapText="1"/>
      <protection hidden="1"/>
    </xf>
    <xf numFmtId="0" fontId="71" fillId="0" borderId="15" xfId="0" applyFont="1" applyBorder="1" applyAlignment="1" applyProtection="1">
      <alignment horizontal="left" vertical="center" wrapText="1" indent="1"/>
      <protection hidden="1"/>
    </xf>
    <xf numFmtId="0" fontId="71" fillId="0" borderId="8" xfId="0" applyFont="1" applyBorder="1" applyAlignment="1" applyProtection="1">
      <alignment horizontal="left" vertical="center" wrapText="1" indent="1"/>
      <protection hidden="1"/>
    </xf>
    <xf numFmtId="0" fontId="71" fillId="0" borderId="8" xfId="0" applyFont="1" applyBorder="1" applyAlignment="1" applyProtection="1">
      <alignment vertical="center" wrapText="1"/>
      <protection hidden="1"/>
    </xf>
    <xf numFmtId="49" fontId="3" fillId="0" borderId="16" xfId="0" applyNumberFormat="1" applyFont="1" applyBorder="1" applyAlignment="1" applyProtection="1">
      <alignment horizontal="center" vertical="center" wrapText="1"/>
      <protection hidden="1"/>
    </xf>
    <xf numFmtId="49" fontId="5" fillId="0" borderId="2" xfId="0" applyNumberFormat="1" applyFont="1" applyBorder="1" applyAlignment="1" applyProtection="1">
      <alignment horizontal="left" vertical="center" wrapText="1" indent="1"/>
      <protection hidden="1"/>
    </xf>
    <xf numFmtId="0" fontId="92" fillId="2" borderId="2" xfId="0" applyFont="1" applyFill="1" applyBorder="1" applyAlignment="1" applyProtection="1">
      <alignment horizontal="left" vertical="center" wrapText="1" indent="1"/>
      <protection hidden="1"/>
    </xf>
    <xf numFmtId="0" fontId="92" fillId="2" borderId="15" xfId="0" applyFont="1" applyFill="1" applyBorder="1" applyAlignment="1" applyProtection="1">
      <alignment vertical="center" wrapText="1"/>
      <protection hidden="1"/>
    </xf>
    <xf numFmtId="0" fontId="93" fillId="2" borderId="2" xfId="0" applyFont="1" applyFill="1" applyBorder="1" applyAlignment="1" applyProtection="1">
      <alignment vertical="center" wrapText="1"/>
      <protection hidden="1"/>
    </xf>
    <xf numFmtId="0" fontId="93" fillId="2" borderId="0" xfId="0" applyFont="1" applyFill="1" applyAlignment="1" applyProtection="1">
      <alignment vertical="center" wrapText="1"/>
      <protection hidden="1"/>
    </xf>
    <xf numFmtId="0" fontId="93" fillId="2" borderId="15" xfId="0" applyFont="1" applyFill="1" applyBorder="1" applyAlignment="1" applyProtection="1">
      <alignment vertical="center" wrapText="1"/>
      <protection hidden="1"/>
    </xf>
    <xf numFmtId="0" fontId="94" fillId="2" borderId="2" xfId="0" applyFont="1" applyFill="1" applyBorder="1" applyAlignment="1" applyProtection="1">
      <alignment vertical="center" wrapText="1"/>
      <protection hidden="1"/>
    </xf>
    <xf numFmtId="0" fontId="94" fillId="0" borderId="2" xfId="0" applyFont="1" applyBorder="1" applyAlignment="1" applyProtection="1">
      <alignment horizontal="left" vertical="center" wrapText="1" indent="1"/>
      <protection hidden="1"/>
    </xf>
    <xf numFmtId="0" fontId="94" fillId="0" borderId="15" xfId="0" applyFont="1" applyBorder="1" applyAlignment="1" applyProtection="1">
      <alignment vertical="center" wrapText="1"/>
      <protection hidden="1"/>
    </xf>
    <xf numFmtId="0" fontId="94" fillId="0" borderId="2" xfId="0" applyFont="1" applyBorder="1" applyAlignment="1" applyProtection="1">
      <alignment horizontal="center" vertical="center" wrapText="1"/>
      <protection locked="0"/>
    </xf>
    <xf numFmtId="0" fontId="94" fillId="0" borderId="0" xfId="0" applyFont="1" applyAlignment="1" applyProtection="1">
      <alignment horizontal="center" vertical="center" wrapText="1"/>
      <protection hidden="1"/>
    </xf>
    <xf numFmtId="168" fontId="94" fillId="0" borderId="2" xfId="0" applyNumberFormat="1" applyFont="1" applyBorder="1" applyAlignment="1" applyProtection="1">
      <alignment horizontal="right" vertical="center" wrapText="1" indent="1"/>
      <protection hidden="1"/>
    </xf>
    <xf numFmtId="164" fontId="94" fillId="0" borderId="2" xfId="0" applyNumberFormat="1" applyFont="1" applyBorder="1" applyAlignment="1" applyProtection="1">
      <alignment horizontal="left" vertical="center" wrapText="1" indent="1"/>
      <protection hidden="1"/>
    </xf>
    <xf numFmtId="0" fontId="94" fillId="0" borderId="33" xfId="0" applyFont="1" applyBorder="1" applyAlignment="1" applyProtection="1">
      <alignment horizontal="left" vertical="center" wrapText="1" indent="1"/>
      <protection hidden="1"/>
    </xf>
    <xf numFmtId="0" fontId="94" fillId="0" borderId="24" xfId="0" applyFont="1" applyBorder="1" applyAlignment="1" applyProtection="1">
      <alignment vertical="center" wrapText="1"/>
      <protection hidden="1"/>
    </xf>
    <xf numFmtId="0" fontId="94" fillId="0" borderId="33" xfId="0" applyFont="1" applyBorder="1" applyAlignment="1" applyProtection="1">
      <alignment horizontal="center" vertical="center" wrapText="1"/>
      <protection locked="0"/>
    </xf>
    <xf numFmtId="0" fontId="94" fillId="0" borderId="24" xfId="0" applyFont="1" applyBorder="1" applyAlignment="1" applyProtection="1">
      <alignment horizontal="center" vertical="center" wrapText="1"/>
      <protection hidden="1"/>
    </xf>
    <xf numFmtId="168" fontId="94" fillId="0" borderId="33" xfId="0" applyNumberFormat="1" applyFont="1" applyBorder="1" applyAlignment="1" applyProtection="1">
      <alignment horizontal="right" vertical="center" wrapText="1" indent="1"/>
      <protection hidden="1"/>
    </xf>
    <xf numFmtId="164" fontId="94" fillId="0" borderId="33" xfId="0" applyNumberFormat="1" applyFont="1" applyBorder="1" applyAlignment="1" applyProtection="1">
      <alignment horizontal="left" vertical="center" wrapText="1" indent="1"/>
      <protection hidden="1"/>
    </xf>
    <xf numFmtId="0" fontId="94" fillId="0" borderId="34" xfId="0" applyFont="1" applyBorder="1" applyAlignment="1" applyProtection="1">
      <alignment horizontal="left" vertical="center" wrapText="1" indent="1"/>
      <protection hidden="1"/>
    </xf>
    <xf numFmtId="0" fontId="94" fillId="0" borderId="18" xfId="0" applyFont="1" applyBorder="1" applyAlignment="1" applyProtection="1">
      <alignment vertical="center" wrapText="1"/>
      <protection hidden="1"/>
    </xf>
    <xf numFmtId="0" fontId="94" fillId="0" borderId="34" xfId="0" applyFont="1" applyBorder="1" applyAlignment="1" applyProtection="1">
      <alignment horizontal="center" vertical="center" wrapText="1"/>
      <protection locked="0"/>
    </xf>
    <xf numFmtId="0" fontId="94" fillId="0" borderId="18" xfId="0" applyFont="1" applyBorder="1" applyAlignment="1" applyProtection="1">
      <alignment horizontal="center" vertical="center" wrapText="1"/>
      <protection hidden="1"/>
    </xf>
    <xf numFmtId="168" fontId="94" fillId="0" borderId="34" xfId="0" applyNumberFormat="1" applyFont="1" applyBorder="1" applyAlignment="1" applyProtection="1">
      <alignment horizontal="right" vertical="center" wrapText="1" indent="1"/>
      <protection hidden="1"/>
    </xf>
    <xf numFmtId="164" fontId="94" fillId="0" borderId="34" xfId="0" applyNumberFormat="1" applyFont="1" applyBorder="1" applyAlignment="1" applyProtection="1">
      <alignment horizontal="left" vertical="center" wrapText="1" indent="1"/>
      <protection hidden="1"/>
    </xf>
    <xf numFmtId="0" fontId="94" fillId="0" borderId="2" xfId="0" applyFont="1" applyBorder="1" applyAlignment="1" applyProtection="1">
      <alignment horizontal="center" vertical="center" wrapText="1"/>
      <protection hidden="1"/>
    </xf>
    <xf numFmtId="0" fontId="94" fillId="0" borderId="8" xfId="0" applyFont="1" applyBorder="1" applyAlignment="1" applyProtection="1">
      <alignment vertical="center" wrapText="1"/>
      <protection hidden="1"/>
    </xf>
    <xf numFmtId="0" fontId="95" fillId="6" borderId="2" xfId="0" applyFont="1" applyFill="1" applyBorder="1" applyAlignment="1" applyProtection="1">
      <alignment horizontal="center" vertical="center"/>
      <protection hidden="1"/>
    </xf>
    <xf numFmtId="0" fontId="95" fillId="6" borderId="2" xfId="0" applyFont="1" applyFill="1" applyBorder="1" applyAlignment="1" applyProtection="1">
      <alignment horizontal="left" vertical="center" indent="1"/>
      <protection hidden="1"/>
    </xf>
    <xf numFmtId="0" fontId="96" fillId="0" borderId="2" xfId="0" applyFont="1" applyBorder="1" applyAlignment="1" applyProtection="1">
      <alignment horizontal="left" vertical="center" wrapText="1" indent="1"/>
      <protection locked="0"/>
    </xf>
    <xf numFmtId="0" fontId="96" fillId="0" borderId="16" xfId="0" applyFont="1" applyBorder="1" applyAlignment="1" applyProtection="1">
      <alignment horizontal="left" vertical="center" wrapText="1" indent="1"/>
      <protection locked="0"/>
    </xf>
    <xf numFmtId="49" fontId="96" fillId="0" borderId="2" xfId="0" applyNumberFormat="1" applyFont="1" applyBorder="1" applyAlignment="1" applyProtection="1">
      <alignment horizontal="left" vertical="center" wrapText="1" indent="1"/>
      <protection locked="0"/>
    </xf>
    <xf numFmtId="0" fontId="97" fillId="0" borderId="16" xfId="0" applyFont="1" applyBorder="1" applyAlignment="1" applyProtection="1">
      <alignment horizontal="left" vertical="center" wrapText="1" indent="1"/>
      <protection locked="0"/>
    </xf>
    <xf numFmtId="0" fontId="94" fillId="0" borderId="16" xfId="0" applyFont="1" applyBorder="1" applyAlignment="1" applyProtection="1">
      <alignment horizontal="left" vertical="center" wrapText="1" indent="1"/>
      <protection hidden="1"/>
    </xf>
    <xf numFmtId="0" fontId="94" fillId="0" borderId="16" xfId="0" applyFont="1" applyBorder="1" applyAlignment="1" applyProtection="1">
      <alignment horizontal="center" vertical="center" wrapText="1"/>
      <protection hidden="1"/>
    </xf>
    <xf numFmtId="0" fontId="94" fillId="0" borderId="0" xfId="0" applyFont="1" applyAlignment="1" applyProtection="1">
      <alignment vertical="center" wrapText="1"/>
      <protection hidden="1"/>
    </xf>
    <xf numFmtId="164" fontId="94" fillId="0" borderId="16" xfId="0" applyNumberFormat="1" applyFont="1" applyBorder="1" applyAlignment="1" applyProtection="1">
      <alignment horizontal="left" vertical="center" wrapText="1" indent="1"/>
      <protection hidden="1"/>
    </xf>
    <xf numFmtId="0" fontId="94" fillId="0" borderId="18" xfId="0" applyFont="1" applyBorder="1" applyAlignment="1" applyProtection="1">
      <alignment horizontal="left" vertical="center" wrapText="1" indent="1"/>
      <protection hidden="1"/>
    </xf>
    <xf numFmtId="164" fontId="94" fillId="0" borderId="18" xfId="0" applyNumberFormat="1" applyFont="1" applyBorder="1" applyAlignment="1" applyProtection="1">
      <alignment horizontal="left" vertical="center" wrapText="1" indent="1"/>
      <protection hidden="1"/>
    </xf>
    <xf numFmtId="0" fontId="94" fillId="0" borderId="13" xfId="0" applyFont="1" applyBorder="1" applyAlignment="1" applyProtection="1">
      <alignment horizontal="left" vertical="center" wrapText="1" indent="1"/>
      <protection hidden="1"/>
    </xf>
    <xf numFmtId="0" fontId="94" fillId="0" borderId="13" xfId="0" applyFont="1" applyBorder="1" applyAlignment="1" applyProtection="1">
      <alignment horizontal="center" vertical="center" wrapText="1"/>
      <protection hidden="1"/>
    </xf>
    <xf numFmtId="164" fontId="94" fillId="0" borderId="13" xfId="0" applyNumberFormat="1" applyFont="1" applyBorder="1" applyAlignment="1" applyProtection="1">
      <alignment horizontal="left" vertical="center" wrapText="1" indent="1"/>
      <protection hidden="1"/>
    </xf>
    <xf numFmtId="168" fontId="94" fillId="0" borderId="13" xfId="0" applyNumberFormat="1" applyFont="1" applyBorder="1" applyAlignment="1" applyProtection="1">
      <alignment horizontal="right" vertical="center" wrapText="1" indent="1"/>
      <protection hidden="1"/>
    </xf>
    <xf numFmtId="168" fontId="94" fillId="0" borderId="16" xfId="0" applyNumberFormat="1" applyFont="1" applyBorder="1" applyAlignment="1" applyProtection="1">
      <alignment horizontal="right" vertical="center" wrapText="1" indent="1"/>
      <protection hidden="1"/>
    </xf>
    <xf numFmtId="0" fontId="94" fillId="0" borderId="0" xfId="0" applyFont="1" applyAlignment="1" applyProtection="1">
      <alignment horizontal="left" vertical="center" wrapText="1" indent="1"/>
      <protection hidden="1"/>
    </xf>
    <xf numFmtId="164" fontId="94" fillId="0" borderId="0" xfId="0" applyNumberFormat="1" applyFont="1" applyAlignment="1" applyProtection="1">
      <alignment horizontal="left" vertical="center" wrapText="1" indent="1"/>
      <protection hidden="1"/>
    </xf>
    <xf numFmtId="0" fontId="94" fillId="0" borderId="24" xfId="0" applyFont="1" applyBorder="1" applyAlignment="1" applyProtection="1">
      <alignment horizontal="left" vertical="center" wrapText="1" indent="1"/>
      <protection hidden="1"/>
    </xf>
    <xf numFmtId="164" fontId="94" fillId="0" borderId="24" xfId="0" applyNumberFormat="1" applyFont="1" applyBorder="1" applyAlignment="1" applyProtection="1">
      <alignment horizontal="left" vertical="center" wrapText="1" indent="1"/>
      <protection hidden="1"/>
    </xf>
    <xf numFmtId="0" fontId="86" fillId="0" borderId="0" xfId="0" applyFont="1" applyAlignment="1">
      <alignment horizontal="center" vertical="center"/>
    </xf>
    <xf numFmtId="0" fontId="87" fillId="0" borderId="0" xfId="0" applyFont="1" applyAlignment="1">
      <alignment vertical="center"/>
    </xf>
    <xf numFmtId="0" fontId="6" fillId="0" borderId="2" xfId="0" applyFont="1" applyBorder="1" applyAlignment="1">
      <alignment horizontal="center" vertical="center" wrapText="1"/>
    </xf>
    <xf numFmtId="0" fontId="94" fillId="0" borderId="2" xfId="0" applyFont="1" applyBorder="1" applyAlignment="1">
      <alignment horizontal="center" vertical="center" wrapText="1"/>
    </xf>
    <xf numFmtId="168" fontId="94" fillId="0" borderId="2" xfId="0" applyNumberFormat="1" applyFont="1" applyBorder="1" applyAlignment="1">
      <alignment horizontal="center" vertical="center" wrapText="1"/>
    </xf>
    <xf numFmtId="0" fontId="94" fillId="0" borderId="16" xfId="0" applyFont="1" applyBorder="1" applyAlignment="1">
      <alignment horizontal="center" vertical="center" wrapText="1"/>
    </xf>
    <xf numFmtId="168" fontId="94" fillId="0" borderId="16" xfId="0" applyNumberFormat="1" applyFont="1" applyBorder="1" applyAlignment="1">
      <alignment horizontal="center" vertical="center" wrapText="1"/>
    </xf>
    <xf numFmtId="0" fontId="94" fillId="0" borderId="33" xfId="0" applyFont="1" applyBorder="1" applyAlignment="1">
      <alignment horizontal="center" vertical="center" wrapText="1"/>
    </xf>
    <xf numFmtId="168" fontId="94" fillId="0" borderId="33" xfId="0" applyNumberFormat="1" applyFont="1" applyBorder="1" applyAlignment="1">
      <alignment horizontal="center" vertical="center" wrapText="1"/>
    </xf>
    <xf numFmtId="0" fontId="94" fillId="0" borderId="34" xfId="0" applyFont="1" applyBorder="1" applyAlignment="1">
      <alignment horizontal="center" vertical="center" wrapText="1"/>
    </xf>
    <xf numFmtId="168" fontId="94" fillId="0" borderId="34" xfId="0" applyNumberFormat="1" applyFont="1" applyBorder="1" applyAlignment="1">
      <alignment horizontal="center" vertical="center" wrapText="1"/>
    </xf>
    <xf numFmtId="0" fontId="99" fillId="0" borderId="0" xfId="0" applyFont="1" applyAlignment="1">
      <alignment vertical="center"/>
    </xf>
    <xf numFmtId="0" fontId="99" fillId="0" borderId="2" xfId="0" applyFont="1" applyBorder="1" applyAlignment="1">
      <alignment vertical="center"/>
    </xf>
    <xf numFmtId="0" fontId="94" fillId="0" borderId="0" xfId="0" applyFont="1" applyAlignment="1">
      <alignment horizontal="center" vertical="center" wrapText="1"/>
    </xf>
    <xf numFmtId="168" fontId="94" fillId="0" borderId="0" xfId="0" applyNumberFormat="1" applyFont="1" applyAlignment="1">
      <alignment horizontal="center" vertical="center" wrapText="1"/>
    </xf>
    <xf numFmtId="0" fontId="94" fillId="0" borderId="24" xfId="0" applyFont="1" applyBorder="1" applyAlignment="1">
      <alignment horizontal="center" vertical="center" wrapText="1"/>
    </xf>
    <xf numFmtId="168" fontId="94" fillId="0" borderId="24" xfId="0" applyNumberFormat="1" applyFont="1" applyBorder="1" applyAlignment="1">
      <alignment horizontal="center" vertical="center" wrapText="1"/>
    </xf>
    <xf numFmtId="0" fontId="94" fillId="0" borderId="18" xfId="0" applyFont="1" applyBorder="1" applyAlignment="1">
      <alignment horizontal="center" vertical="center" wrapText="1"/>
    </xf>
    <xf numFmtId="168" fontId="94" fillId="0" borderId="18" xfId="0" applyNumberFormat="1" applyFont="1" applyBorder="1" applyAlignment="1">
      <alignment horizontal="center" vertical="center" wrapText="1"/>
    </xf>
    <xf numFmtId="0" fontId="94" fillId="0" borderId="13" xfId="0" applyFont="1" applyBorder="1" applyAlignment="1">
      <alignment horizontal="center" vertical="center" wrapText="1"/>
    </xf>
    <xf numFmtId="49" fontId="3" fillId="0" borderId="16" xfId="0" applyNumberFormat="1" applyFont="1" applyBorder="1" applyAlignment="1" applyProtection="1">
      <alignment horizontal="left" vertical="center" wrapText="1" indent="1"/>
      <protection hidden="1"/>
    </xf>
    <xf numFmtId="0" fontId="3" fillId="0" borderId="21" xfId="0" applyFont="1" applyBorder="1" applyAlignment="1" applyProtection="1">
      <alignment horizontal="center" vertical="center" wrapText="1"/>
      <protection locked="0" hidden="1"/>
    </xf>
    <xf numFmtId="0" fontId="0" fillId="3" borderId="20" xfId="0" applyFill="1" applyBorder="1" applyProtection="1">
      <protection locked="0" hidden="1"/>
    </xf>
    <xf numFmtId="0" fontId="0" fillId="3" borderId="0" xfId="0" applyFill="1" applyProtection="1">
      <protection locked="0" hidden="1"/>
    </xf>
    <xf numFmtId="0" fontId="0" fillId="0" borderId="0" xfId="0" applyProtection="1">
      <protection locked="0" hidden="1"/>
    </xf>
    <xf numFmtId="0" fontId="4" fillId="0" borderId="21" xfId="0" applyFont="1" applyBorder="1" applyAlignment="1" applyProtection="1">
      <alignment horizontal="center" vertical="center" wrapText="1"/>
      <protection locked="0" hidden="1"/>
    </xf>
    <xf numFmtId="0" fontId="7" fillId="0" borderId="21" xfId="0" applyFont="1" applyBorder="1" applyAlignment="1" applyProtection="1">
      <alignment horizontal="left" vertical="center" wrapText="1" indent="2"/>
      <protection locked="0" hidden="1"/>
    </xf>
    <xf numFmtId="0" fontId="7" fillId="3" borderId="0" xfId="0" applyFont="1" applyFill="1" applyAlignment="1" applyProtection="1">
      <alignment vertical="center" wrapText="1"/>
      <protection locked="0" hidden="1"/>
    </xf>
    <xf numFmtId="15" fontId="0" fillId="3" borderId="0" xfId="0" applyNumberFormat="1" applyFill="1" applyProtection="1">
      <protection locked="0" hidden="1"/>
    </xf>
    <xf numFmtId="166" fontId="19" fillId="0" borderId="21" xfId="0" applyNumberFormat="1" applyFont="1" applyBorder="1" applyAlignment="1" applyProtection="1">
      <alignment horizontal="left" indent="1"/>
      <protection locked="0" hidden="1"/>
    </xf>
    <xf numFmtId="0" fontId="6" fillId="3" borderId="0" xfId="0" applyFont="1" applyFill="1" applyAlignment="1" applyProtection="1">
      <alignment vertical="center" wrapText="1"/>
      <protection locked="0" hidden="1"/>
    </xf>
    <xf numFmtId="0" fontId="13" fillId="0" borderId="39" xfId="0" applyFont="1" applyBorder="1" applyAlignment="1">
      <alignment horizontal="center" vertical="center"/>
    </xf>
    <xf numFmtId="0" fontId="13" fillId="0" borderId="39" xfId="0" applyFont="1" applyBorder="1" applyAlignment="1">
      <alignment horizontal="center" vertical="center" wrapText="1"/>
    </xf>
    <xf numFmtId="0" fontId="13" fillId="0" borderId="38" xfId="0" applyFont="1" applyBorder="1" applyAlignment="1">
      <alignment horizontal="center" vertical="center"/>
    </xf>
    <xf numFmtId="0" fontId="6" fillId="0" borderId="24" xfId="0" applyFont="1" applyBorder="1" applyAlignment="1">
      <alignment horizontal="right" vertical="center" wrapText="1"/>
    </xf>
    <xf numFmtId="0" fontId="4" fillId="0" borderId="21" xfId="0" applyFont="1" applyBorder="1" applyAlignment="1">
      <alignment vertical="center" wrapText="1"/>
    </xf>
    <xf numFmtId="164" fontId="6" fillId="0" borderId="21" xfId="0" applyNumberFormat="1" applyFont="1" applyBorder="1" applyAlignment="1">
      <alignment horizontal="right" vertical="center" wrapText="1" indent="4"/>
    </xf>
    <xf numFmtId="0" fontId="48" fillId="0" borderId="0" xfId="0" applyFont="1" applyAlignment="1">
      <alignment vertical="top" wrapText="1"/>
    </xf>
    <xf numFmtId="0" fontId="48" fillId="0" borderId="0" xfId="0" applyFont="1" applyAlignment="1">
      <alignment horizontal="center" vertical="top" wrapText="1"/>
    </xf>
    <xf numFmtId="166" fontId="18" fillId="0" borderId="0" xfId="0" applyNumberFormat="1" applyFont="1" applyAlignment="1">
      <alignment horizontal="left" vertical="center" indent="1"/>
    </xf>
    <xf numFmtId="0" fontId="0" fillId="0" borderId="24" xfId="0" applyBorder="1"/>
    <xf numFmtId="16" fontId="0" fillId="0" borderId="0" xfId="0" applyNumberFormat="1"/>
    <xf numFmtId="0" fontId="4" fillId="0" borderId="6" xfId="0" applyFont="1" applyBorder="1" applyAlignment="1">
      <alignment horizontal="right" vertical="center" wrapText="1" indent="1"/>
    </xf>
    <xf numFmtId="0" fontId="48" fillId="0" borderId="0" xfId="0" applyFont="1" applyAlignment="1">
      <alignment vertical="center" wrapText="1"/>
    </xf>
    <xf numFmtId="0" fontId="48" fillId="0" borderId="0" xfId="0" applyFont="1" applyAlignment="1" applyProtection="1">
      <alignment horizontal="right" vertical="center" wrapText="1"/>
      <protection hidden="1"/>
    </xf>
    <xf numFmtId="0" fontId="5" fillId="0" borderId="8" xfId="0" applyFont="1" applyBorder="1" applyAlignment="1" applyProtection="1">
      <alignment vertical="center" wrapText="1"/>
      <protection hidden="1"/>
    </xf>
    <xf numFmtId="49" fontId="5" fillId="0" borderId="6" xfId="0" applyNumberFormat="1" applyFont="1" applyBorder="1" applyAlignment="1" applyProtection="1">
      <alignment horizontal="left" vertical="center" wrapText="1" indent="1"/>
      <protection hidden="1"/>
    </xf>
    <xf numFmtId="0" fontId="2" fillId="0" borderId="0" xfId="0" applyFont="1" applyAlignment="1" applyProtection="1">
      <alignment horizontal="right" vertical="center" wrapText="1"/>
      <protection hidden="1"/>
    </xf>
    <xf numFmtId="0" fontId="0" fillId="0" borderId="9" xfId="0" applyBorder="1" applyAlignment="1">
      <alignment horizontal="center" textRotation="90" wrapText="1"/>
    </xf>
    <xf numFmtId="0" fontId="4" fillId="0" borderId="9" xfId="0" applyFont="1" applyBorder="1" applyAlignment="1" applyProtection="1">
      <alignment horizontal="center" textRotation="90" wrapText="1"/>
      <protection hidden="1"/>
    </xf>
    <xf numFmtId="0" fontId="6" fillId="0" borderId="9" xfId="0" applyFont="1" applyBorder="1" applyAlignment="1" applyProtection="1">
      <alignment horizontal="center" textRotation="90" wrapText="1"/>
      <protection hidden="1"/>
    </xf>
    <xf numFmtId="0" fontId="6" fillId="0" borderId="11" xfId="0" applyFont="1" applyBorder="1" applyAlignment="1" applyProtection="1">
      <alignment horizontal="center" textRotation="90" wrapText="1"/>
      <protection hidden="1"/>
    </xf>
    <xf numFmtId="0" fontId="69" fillId="0" borderId="9" xfId="0" applyFont="1" applyBorder="1" applyAlignment="1" applyProtection="1">
      <alignment horizontal="center" textRotation="90" wrapText="1"/>
      <protection hidden="1"/>
    </xf>
    <xf numFmtId="0" fontId="6" fillId="0" borderId="10" xfId="0" applyFont="1" applyBorder="1" applyAlignment="1" applyProtection="1">
      <alignment horizontal="center" textRotation="90" wrapText="1"/>
      <protection hidden="1"/>
    </xf>
    <xf numFmtId="0" fontId="6" fillId="0" borderId="0" xfId="0" applyFont="1" applyAlignment="1" applyProtection="1">
      <alignment horizontal="center" textRotation="90" wrapText="1"/>
      <protection hidden="1"/>
    </xf>
    <xf numFmtId="0" fontId="70" fillId="0" borderId="9" xfId="0" applyFont="1" applyBorder="1" applyAlignment="1" applyProtection="1">
      <alignment horizontal="center" textRotation="90" wrapText="1"/>
      <protection hidden="1"/>
    </xf>
    <xf numFmtId="0" fontId="6" fillId="0" borderId="9" xfId="0" applyFont="1" applyBorder="1" applyAlignment="1">
      <alignment horizontal="center" textRotation="90" wrapText="1"/>
    </xf>
    <xf numFmtId="0" fontId="0" fillId="0" borderId="37" xfId="0" applyBorder="1" applyAlignment="1">
      <alignment horizontal="center" vertical="center"/>
    </xf>
    <xf numFmtId="0" fontId="13" fillId="0" borderId="37" xfId="0" applyFont="1" applyBorder="1" applyAlignment="1">
      <alignment horizontal="center" vertical="center"/>
    </xf>
    <xf numFmtId="0" fontId="89" fillId="10" borderId="5" xfId="0" applyFont="1" applyFill="1" applyBorder="1" applyAlignment="1">
      <alignment horizontal="left" vertical="center"/>
    </xf>
    <xf numFmtId="0" fontId="79" fillId="10" borderId="4" xfId="0" applyFont="1" applyFill="1" applyBorder="1" applyAlignment="1">
      <alignment horizontal="center" vertical="center"/>
    </xf>
    <xf numFmtId="0" fontId="4" fillId="0" borderId="0" xfId="0" applyFont="1" applyAlignment="1" applyProtection="1">
      <alignment vertical="center" wrapText="1"/>
      <protection hidden="1"/>
    </xf>
    <xf numFmtId="0" fontId="106" fillId="0" borderId="0" xfId="0" applyFont="1" applyAlignment="1" applyProtection="1">
      <alignment horizontal="left" vertical="center" indent="2"/>
      <protection hidden="1"/>
    </xf>
    <xf numFmtId="0" fontId="107" fillId="8" borderId="0" xfId="1" applyFont="1" applyFill="1" applyBorder="1" applyAlignment="1" applyProtection="1">
      <alignment horizontal="center" vertical="center" wrapText="1"/>
      <protection locked="0" hidden="1"/>
    </xf>
    <xf numFmtId="0" fontId="107" fillId="8" borderId="0" xfId="1" applyFont="1" applyFill="1" applyBorder="1" applyAlignment="1" applyProtection="1">
      <alignment horizontal="center" vertical="center" wrapText="1"/>
      <protection hidden="1"/>
    </xf>
    <xf numFmtId="0" fontId="71" fillId="0" borderId="9" xfId="0" applyFont="1" applyBorder="1" applyAlignment="1" applyProtection="1">
      <alignment horizontal="center" textRotation="90" wrapText="1"/>
      <protection hidden="1"/>
    </xf>
    <xf numFmtId="0" fontId="0" fillId="0" borderId="37" xfId="0" applyBorder="1"/>
    <xf numFmtId="167" fontId="101" fillId="0" borderId="0" xfId="0" applyNumberFormat="1" applyFont="1" applyAlignment="1">
      <alignment horizontal="center" vertical="center" wrapText="1"/>
    </xf>
    <xf numFmtId="0" fontId="7" fillId="2" borderId="2" xfId="0" applyFont="1" applyFill="1" applyBorder="1" applyAlignment="1">
      <alignment horizontal="left" vertical="center" wrapText="1" indent="1"/>
    </xf>
    <xf numFmtId="167" fontId="17" fillId="0" borderId="0" xfId="0" applyNumberFormat="1" applyFont="1" applyAlignment="1">
      <alignment horizontal="center" vertical="center" wrapText="1"/>
    </xf>
    <xf numFmtId="0" fontId="4" fillId="0" borderId="8" xfId="0" applyFont="1" applyBorder="1" applyAlignment="1">
      <alignment horizontal="right" vertical="center" wrapText="1" indent="1"/>
    </xf>
    <xf numFmtId="0" fontId="4" fillId="0" borderId="0" xfId="0" applyFont="1" applyAlignment="1">
      <alignment horizontal="right" vertical="center" wrapText="1" indent="6"/>
    </xf>
    <xf numFmtId="0" fontId="4" fillId="0" borderId="0" xfId="0" applyFont="1" applyAlignment="1">
      <alignment horizontal="right" vertical="center" wrapText="1" indent="5"/>
    </xf>
    <xf numFmtId="0" fontId="3" fillId="0" borderId="16" xfId="0" applyFont="1" applyBorder="1" applyAlignment="1">
      <alignment horizontal="center" vertical="center" wrapText="1"/>
    </xf>
    <xf numFmtId="0" fontId="7" fillId="2" borderId="6" xfId="0" applyFont="1" applyFill="1" applyBorder="1" applyAlignment="1">
      <alignment horizontal="left" vertical="center" wrapText="1" indent="1"/>
    </xf>
    <xf numFmtId="0" fontId="7" fillId="2" borderId="8" xfId="0" applyFont="1" applyFill="1" applyBorder="1" applyAlignment="1">
      <alignment horizontal="left" vertical="center" wrapText="1" indent="1"/>
    </xf>
    <xf numFmtId="0" fontId="6" fillId="0" borderId="6" xfId="0" applyFont="1" applyBorder="1" applyAlignment="1">
      <alignment horizontal="left" vertical="center" wrapText="1" indent="1"/>
    </xf>
    <xf numFmtId="0" fontId="6" fillId="0" borderId="8" xfId="0" applyFont="1" applyBorder="1" applyAlignment="1">
      <alignment horizontal="left" vertical="center" wrapText="1" indent="1"/>
    </xf>
    <xf numFmtId="168" fontId="6" fillId="0" borderId="2" xfId="0" applyNumberFormat="1" applyFont="1" applyBorder="1" applyAlignment="1">
      <alignment horizontal="right" vertical="center" wrapText="1" indent="1"/>
    </xf>
    <xf numFmtId="44" fontId="6" fillId="0" borderId="2" xfId="0" applyNumberFormat="1" applyFont="1" applyBorder="1" applyAlignment="1" applyProtection="1">
      <alignment horizontal="left" vertical="center" wrapText="1" indent="1"/>
      <protection hidden="1"/>
    </xf>
    <xf numFmtId="44" fontId="6" fillId="0" borderId="22" xfId="0" applyNumberFormat="1" applyFont="1" applyBorder="1" applyAlignment="1">
      <alignment horizontal="left" vertical="center" wrapText="1" indent="1"/>
    </xf>
    <xf numFmtId="0" fontId="0" fillId="0" borderId="40" xfId="0" applyBorder="1"/>
    <xf numFmtId="0" fontId="6" fillId="0" borderId="41" xfId="0" applyFont="1" applyBorder="1" applyAlignment="1">
      <alignment horizontal="left" vertical="center" wrapText="1" indent="1"/>
    </xf>
    <xf numFmtId="0" fontId="6" fillId="0" borderId="42" xfId="0" applyFont="1" applyBorder="1" applyAlignment="1">
      <alignment horizontal="left" vertical="center" wrapText="1" indent="1"/>
    </xf>
    <xf numFmtId="0" fontId="6" fillId="0" borderId="42" xfId="0" applyFont="1" applyBorder="1" applyAlignment="1">
      <alignment vertical="center" wrapText="1"/>
    </xf>
    <xf numFmtId="0" fontId="6" fillId="0" borderId="41" xfId="0" applyFont="1" applyBorder="1" applyAlignment="1" applyProtection="1">
      <alignment horizontal="center" vertical="center" wrapText="1"/>
      <protection locked="0"/>
    </xf>
    <xf numFmtId="0" fontId="6" fillId="0" borderId="42" xfId="0" applyFont="1" applyBorder="1" applyAlignment="1">
      <alignment horizontal="center" vertical="center" wrapText="1"/>
    </xf>
    <xf numFmtId="168" fontId="6" fillId="0" borderId="41" xfId="0" applyNumberFormat="1" applyFont="1" applyBorder="1" applyAlignment="1">
      <alignment horizontal="right" vertical="center" wrapText="1" indent="1"/>
    </xf>
    <xf numFmtId="44" fontId="6" fillId="0" borderId="41" xfId="0" applyNumberFormat="1" applyFont="1" applyBorder="1" applyAlignment="1">
      <alignment horizontal="left" vertical="center" wrapText="1" indent="1"/>
    </xf>
    <xf numFmtId="44" fontId="6" fillId="0" borderId="43" xfId="0" applyNumberFormat="1" applyFont="1" applyBorder="1" applyAlignment="1">
      <alignment horizontal="left" vertical="center" wrapText="1" indent="1"/>
    </xf>
    <xf numFmtId="0" fontId="6" fillId="0" borderId="0" xfId="0" applyFont="1" applyAlignment="1">
      <alignment horizontal="left" vertical="center" wrapText="1" indent="1"/>
    </xf>
    <xf numFmtId="0" fontId="6" fillId="0" borderId="0" xfId="0" applyFont="1" applyAlignment="1" applyProtection="1">
      <alignment horizontal="center" vertical="center" wrapText="1"/>
      <protection locked="0"/>
    </xf>
    <xf numFmtId="168" fontId="6" fillId="0" borderId="0" xfId="0" applyNumberFormat="1" applyFont="1" applyAlignment="1">
      <alignment horizontal="right" vertical="center" wrapText="1" indent="1"/>
    </xf>
    <xf numFmtId="44" fontId="6" fillId="0" borderId="0" xfId="0" applyNumberFormat="1" applyFont="1" applyAlignment="1">
      <alignment horizontal="left" vertical="center" wrapText="1" indent="1"/>
    </xf>
    <xf numFmtId="0" fontId="0" fillId="0" borderId="42" xfId="0" applyBorder="1"/>
    <xf numFmtId="0" fontId="6" fillId="0" borderId="42" xfId="0" applyFont="1" applyBorder="1" applyAlignment="1" applyProtection="1">
      <alignment horizontal="center" vertical="center" wrapText="1"/>
      <protection locked="0"/>
    </xf>
    <xf numFmtId="168" fontId="6" fillId="0" borderId="42" xfId="0" applyNumberFormat="1" applyFont="1" applyBorder="1" applyAlignment="1">
      <alignment horizontal="right" vertical="center" wrapText="1" indent="1"/>
    </xf>
    <xf numFmtId="44" fontId="6" fillId="0" borderId="42" xfId="0" applyNumberFormat="1" applyFont="1" applyBorder="1" applyAlignment="1">
      <alignment horizontal="left" vertical="center" wrapText="1" indent="1"/>
    </xf>
    <xf numFmtId="0" fontId="0" fillId="0" borderId="44" xfId="0" applyBorder="1"/>
    <xf numFmtId="0" fontId="6" fillId="0" borderId="45" xfId="0" applyFont="1" applyBorder="1" applyAlignment="1">
      <alignment horizontal="left" vertical="center" wrapText="1" indent="1"/>
    </xf>
    <xf numFmtId="0" fontId="6" fillId="0" borderId="45" xfId="0" applyFont="1" applyBorder="1" applyAlignment="1">
      <alignment vertical="center" wrapText="1"/>
    </xf>
    <xf numFmtId="0" fontId="6" fillId="0" borderId="45" xfId="0" applyFont="1" applyBorder="1" applyAlignment="1" applyProtection="1">
      <alignment horizontal="center" vertical="center" wrapText="1"/>
      <protection locked="0"/>
    </xf>
    <xf numFmtId="0" fontId="6" fillId="0" borderId="45" xfId="0" applyFont="1" applyBorder="1" applyAlignment="1">
      <alignment horizontal="center" vertical="center" wrapText="1"/>
    </xf>
    <xf numFmtId="168" fontId="6" fillId="0" borderId="45" xfId="0" applyNumberFormat="1" applyFont="1" applyBorder="1" applyAlignment="1">
      <alignment horizontal="right" vertical="center" wrapText="1" indent="1"/>
    </xf>
    <xf numFmtId="44" fontId="6" fillId="0" borderId="45" xfId="0" applyNumberFormat="1" applyFont="1" applyBorder="1" applyAlignment="1">
      <alignment horizontal="left" vertical="center" wrapText="1" indent="1"/>
    </xf>
    <xf numFmtId="44" fontId="6" fillId="0" borderId="46" xfId="0" applyNumberFormat="1" applyFont="1" applyBorder="1" applyAlignment="1">
      <alignment horizontal="left" vertical="center" wrapText="1" indent="1"/>
    </xf>
    <xf numFmtId="0" fontId="27" fillId="0" borderId="0" xfId="0" applyFont="1" applyAlignment="1">
      <alignment vertical="center" wrapText="1"/>
    </xf>
    <xf numFmtId="0" fontId="26" fillId="0" borderId="0" xfId="0" applyFont="1" applyAlignment="1">
      <alignment vertical="center" wrapText="1"/>
    </xf>
    <xf numFmtId="0" fontId="27" fillId="0" borderId="0" xfId="0" applyFont="1" applyAlignment="1">
      <alignment horizontal="right" vertical="center" wrapText="1"/>
    </xf>
    <xf numFmtId="0" fontId="26" fillId="0" borderId="0" xfId="0" applyFont="1"/>
    <xf numFmtId="0" fontId="28" fillId="0" borderId="0" xfId="0" applyFont="1" applyAlignment="1">
      <alignment horizontal="left" vertical="center" indent="2"/>
    </xf>
    <xf numFmtId="0" fontId="31" fillId="0" borderId="18" xfId="0" applyFont="1" applyBorder="1" applyAlignment="1">
      <alignment vertical="center" wrapText="1"/>
    </xf>
    <xf numFmtId="0" fontId="0" fillId="0" borderId="47" xfId="0" applyBorder="1" applyProtection="1">
      <protection locked="0"/>
    </xf>
    <xf numFmtId="0" fontId="0" fillId="0" borderId="48" xfId="0" applyBorder="1" applyProtection="1">
      <protection locked="0"/>
    </xf>
    <xf numFmtId="0" fontId="0" fillId="0" borderId="49" xfId="0" applyBorder="1" applyProtection="1">
      <protection locked="0"/>
    </xf>
    <xf numFmtId="0" fontId="0" fillId="0" borderId="50" xfId="0" applyBorder="1" applyProtection="1">
      <protection locked="0"/>
    </xf>
    <xf numFmtId="0" fontId="0" fillId="0" borderId="51" xfId="0" applyBorder="1" applyProtection="1">
      <protection locked="0"/>
    </xf>
    <xf numFmtId="0" fontId="0" fillId="0" borderId="52" xfId="0" applyBorder="1" applyProtection="1">
      <protection locked="0"/>
    </xf>
    <xf numFmtId="0" fontId="0" fillId="0" borderId="0" xfId="0" applyProtection="1">
      <protection locked="0"/>
    </xf>
    <xf numFmtId="0" fontId="0" fillId="0" borderId="0" xfId="0" applyAlignment="1">
      <alignment horizontal="left" vertical="center"/>
    </xf>
    <xf numFmtId="0" fontId="108" fillId="0" borderId="0" xfId="0" applyFont="1"/>
    <xf numFmtId="0" fontId="0" fillId="0" borderId="53" xfId="0" applyBorder="1" applyProtection="1">
      <protection locked="0"/>
    </xf>
    <xf numFmtId="0" fontId="0" fillId="0" borderId="54" xfId="0" applyBorder="1" applyProtection="1">
      <protection locked="0"/>
    </xf>
    <xf numFmtId="0" fontId="0" fillId="0" borderId="54" xfId="0" applyBorder="1" applyAlignment="1" applyProtection="1">
      <alignment horizontal="right"/>
      <protection locked="0"/>
    </xf>
    <xf numFmtId="0" fontId="0" fillId="0" borderId="55" xfId="0" applyBorder="1" applyProtection="1">
      <protection locked="0"/>
    </xf>
    <xf numFmtId="0" fontId="26" fillId="0" borderId="0" xfId="0" applyFont="1" applyAlignment="1">
      <alignment horizontal="left" vertical="center" indent="1"/>
    </xf>
    <xf numFmtId="0" fontId="0" fillId="0" borderId="0" xfId="0" applyAlignment="1">
      <alignment horizontal="left" vertical="center" indent="1"/>
    </xf>
    <xf numFmtId="0" fontId="28" fillId="0" borderId="0" xfId="0" applyFont="1" applyAlignment="1">
      <alignment horizontal="left" vertical="center"/>
    </xf>
    <xf numFmtId="3" fontId="0" fillId="0" borderId="0" xfId="0" quotePrefix="1" applyNumberFormat="1"/>
    <xf numFmtId="0" fontId="31" fillId="2" borderId="0" xfId="0" applyFont="1" applyFill="1" applyAlignment="1">
      <alignment vertical="center" wrapText="1"/>
    </xf>
    <xf numFmtId="0" fontId="39" fillId="2" borderId="0" xfId="0" applyFont="1" applyFill="1" applyAlignment="1">
      <alignment vertical="center" wrapText="1"/>
    </xf>
    <xf numFmtId="0" fontId="31" fillId="2" borderId="0" xfId="0" applyFont="1" applyFill="1" applyAlignment="1">
      <alignment horizontal="right" vertical="center" wrapText="1"/>
    </xf>
    <xf numFmtId="0" fontId="13" fillId="0" borderId="0" xfId="1" applyFont="1"/>
    <xf numFmtId="0" fontId="31" fillId="0" borderId="0" xfId="0" applyFont="1" applyAlignment="1">
      <alignment vertical="center" wrapText="1"/>
    </xf>
    <xf numFmtId="0" fontId="0" fillId="4" borderId="0" xfId="0" applyFill="1"/>
    <xf numFmtId="164" fontId="6" fillId="0" borderId="2" xfId="0" applyNumberFormat="1" applyFont="1" applyBorder="1" applyAlignment="1" applyProtection="1">
      <alignment horizontal="right" vertical="center" wrapText="1" indent="1"/>
      <protection hidden="1"/>
    </xf>
    <xf numFmtId="0" fontId="48" fillId="0" borderId="0" xfId="0" applyFont="1" applyAlignment="1">
      <alignment horizontal="center" vertical="top" wrapText="1"/>
    </xf>
    <xf numFmtId="0" fontId="6" fillId="0" borderId="24" xfId="0" applyFont="1" applyBorder="1" applyAlignment="1">
      <alignment horizontal="right" vertical="center" wrapText="1"/>
    </xf>
    <xf numFmtId="0" fontId="48" fillId="0" borderId="0" xfId="0" applyFont="1" applyAlignment="1">
      <alignment horizontal="center" vertical="center" wrapText="1"/>
    </xf>
    <xf numFmtId="167" fontId="101" fillId="0" borderId="0" xfId="0" applyNumberFormat="1" applyFont="1" applyAlignment="1">
      <alignment horizontal="center" vertical="center" wrapText="1"/>
    </xf>
    <xf numFmtId="0" fontId="100" fillId="0" borderId="0" xfId="0" applyFont="1" applyAlignment="1">
      <alignment horizontal="center" vertical="center" wrapText="1"/>
    </xf>
    <xf numFmtId="0" fontId="109" fillId="0" borderId="0" xfId="0" applyFont="1" applyAlignment="1">
      <alignment horizontal="center" vertical="center" wrapText="1"/>
    </xf>
    <xf numFmtId="49" fontId="97" fillId="0" borderId="2" xfId="0" applyNumberFormat="1" applyFont="1" applyBorder="1" applyAlignment="1" applyProtection="1">
      <alignment horizontal="left" vertical="center" wrapText="1" indent="1"/>
      <protection locked="0"/>
    </xf>
    <xf numFmtId="0" fontId="7" fillId="2" borderId="4" xfId="0" applyFont="1" applyFill="1" applyBorder="1" applyAlignment="1">
      <alignment horizontal="left" vertical="center" wrapText="1" indent="2"/>
    </xf>
    <xf numFmtId="0" fontId="7" fillId="2" borderId="16" xfId="0" applyFont="1" applyFill="1" applyBorder="1" applyAlignment="1">
      <alignment horizontal="left" vertical="center" wrapText="1" indent="2"/>
    </xf>
    <xf numFmtId="0" fontId="7" fillId="2" borderId="7" xfId="0" applyFont="1" applyFill="1" applyBorder="1" applyAlignment="1">
      <alignment horizontal="left" vertical="center" wrapText="1" indent="2"/>
    </xf>
    <xf numFmtId="0" fontId="97" fillId="0" borderId="2" xfId="0" applyFont="1" applyBorder="1" applyAlignment="1" applyProtection="1">
      <alignment horizontal="left" vertical="center" wrapText="1" indent="1"/>
      <protection locked="0"/>
    </xf>
    <xf numFmtId="0" fontId="6" fillId="0" borderId="2" xfId="0" applyFont="1" applyBorder="1" applyAlignment="1" applyProtection="1">
      <alignment horizontal="left" vertical="center" wrapText="1" indent="1"/>
      <protection hidden="1"/>
    </xf>
    <xf numFmtId="0" fontId="7" fillId="2" borderId="2" xfId="0" applyFont="1" applyFill="1" applyBorder="1" applyAlignment="1">
      <alignment horizontal="left" vertical="center" wrapText="1" indent="1"/>
    </xf>
    <xf numFmtId="0" fontId="26" fillId="0" borderId="0" xfId="0" applyFont="1" applyAlignment="1" applyProtection="1">
      <alignment horizontal="left" vertical="center" wrapText="1" indent="1"/>
      <protection hidden="1"/>
    </xf>
    <xf numFmtId="0" fontId="48" fillId="0" borderId="0" xfId="0" applyFont="1" applyAlignment="1">
      <alignment horizontal="right" vertical="top" wrapText="1"/>
    </xf>
    <xf numFmtId="0" fontId="41" fillId="0" borderId="0" xfId="0" applyFont="1" applyAlignment="1">
      <alignment horizontal="left" vertical="center" wrapText="1" indent="3"/>
    </xf>
    <xf numFmtId="0" fontId="58" fillId="0" borderId="0" xfId="1" applyFont="1" applyAlignment="1" applyProtection="1">
      <alignment vertical="center" wrapText="1"/>
      <protection locked="0"/>
    </xf>
    <xf numFmtId="0" fontId="4" fillId="0" borderId="13" xfId="0" applyFont="1" applyBorder="1" applyAlignment="1">
      <alignment horizontal="center" vertical="center" wrapText="1"/>
    </xf>
    <xf numFmtId="0" fontId="52" fillId="0" borderId="0" xfId="0" applyFont="1" applyAlignment="1">
      <alignment horizontal="left" vertical="center" wrapText="1" indent="3"/>
    </xf>
    <xf numFmtId="0" fontId="25" fillId="0" borderId="0" xfId="0" applyFont="1" applyAlignment="1">
      <alignment horizontal="left" vertical="center" wrapText="1" indent="3"/>
    </xf>
    <xf numFmtId="0" fontId="31" fillId="2" borderId="1" xfId="0" applyFont="1" applyFill="1" applyBorder="1" applyAlignment="1">
      <alignment horizontal="center" vertical="center" wrapText="1"/>
    </xf>
    <xf numFmtId="0" fontId="39" fillId="2" borderId="0" xfId="0" applyFont="1" applyFill="1" applyAlignment="1">
      <alignment horizontal="center" vertical="center" wrapText="1"/>
    </xf>
    <xf numFmtId="0" fontId="24" fillId="0" borderId="0" xfId="0" applyFont="1" applyAlignment="1">
      <alignment horizontal="center" vertical="center" wrapText="1"/>
    </xf>
    <xf numFmtId="0" fontId="22" fillId="4" borderId="0" xfId="0" applyFont="1" applyFill="1" applyAlignment="1">
      <alignment horizontal="center" vertical="center"/>
    </xf>
    <xf numFmtId="0" fontId="53" fillId="0" borderId="0" xfId="0" applyFont="1" applyAlignment="1">
      <alignment horizontal="left" vertical="center" wrapText="1" indent="1"/>
    </xf>
    <xf numFmtId="0" fontId="18" fillId="3" borderId="10" xfId="0" applyFont="1" applyFill="1" applyBorder="1" applyAlignment="1" applyProtection="1">
      <alignment horizontal="center" vertical="center" wrapText="1"/>
      <protection hidden="1"/>
    </xf>
    <xf numFmtId="0" fontId="18" fillId="3" borderId="11" xfId="0" applyFont="1" applyFill="1" applyBorder="1" applyAlignment="1" applyProtection="1">
      <alignment horizontal="center" vertical="center" wrapText="1"/>
      <protection hidden="1"/>
    </xf>
    <xf numFmtId="0" fontId="18" fillId="3" borderId="12" xfId="0" applyFont="1" applyFill="1" applyBorder="1" applyAlignment="1" applyProtection="1">
      <alignment horizontal="center" vertical="center" wrapText="1"/>
      <protection hidden="1"/>
    </xf>
    <xf numFmtId="0" fontId="0" fillId="3" borderId="5" xfId="0" applyFill="1" applyBorder="1" applyAlignment="1" applyProtection="1">
      <alignment horizontal="center" vertical="top" wrapText="1"/>
      <protection hidden="1"/>
    </xf>
    <xf numFmtId="0" fontId="0" fillId="3" borderId="0" xfId="0" applyFill="1" applyAlignment="1" applyProtection="1">
      <alignment horizontal="center" vertical="top" wrapText="1"/>
      <protection hidden="1"/>
    </xf>
    <xf numFmtId="0" fontId="0" fillId="3" borderId="14" xfId="0" applyFill="1" applyBorder="1" applyAlignment="1" applyProtection="1">
      <alignment horizontal="center" vertical="top" wrapText="1"/>
      <protection hidden="1"/>
    </xf>
    <xf numFmtId="0" fontId="3" fillId="0" borderId="0" xfId="0" applyFont="1" applyAlignment="1" applyProtection="1">
      <alignment horizontal="center" vertical="center"/>
      <protection hidden="1"/>
    </xf>
    <xf numFmtId="0" fontId="24" fillId="0" borderId="0" xfId="0" applyFont="1" applyAlignment="1" applyProtection="1">
      <alignment horizontal="left" vertical="top" wrapText="1" indent="3"/>
      <protection hidden="1"/>
    </xf>
    <xf numFmtId="0" fontId="6" fillId="0" borderId="0" xfId="0" applyFont="1" applyAlignment="1" applyProtection="1">
      <alignment horizontal="left" vertical="center" wrapText="1" indent="2"/>
      <protection hidden="1"/>
    </xf>
    <xf numFmtId="0" fontId="74" fillId="0" borderId="2" xfId="0" applyFont="1" applyBorder="1" applyAlignment="1" applyProtection="1">
      <alignment horizontal="center" vertical="center" wrapText="1"/>
      <protection hidden="1"/>
    </xf>
    <xf numFmtId="0" fontId="91" fillId="2" borderId="2" xfId="0" applyFont="1" applyFill="1" applyBorder="1" applyAlignment="1" applyProtection="1">
      <alignment horizontal="center" vertical="center" wrapText="1"/>
      <protection hidden="1"/>
    </xf>
    <xf numFmtId="0" fontId="90" fillId="2" borderId="4" xfId="0" applyFont="1" applyFill="1" applyBorder="1" applyAlignment="1" applyProtection="1">
      <alignment horizontal="left" vertical="center" wrapText="1" indent="2"/>
      <protection hidden="1"/>
    </xf>
    <xf numFmtId="0" fontId="90" fillId="2" borderId="16" xfId="0" applyFont="1" applyFill="1" applyBorder="1" applyAlignment="1" applyProtection="1">
      <alignment horizontal="left" vertical="center" wrapText="1" indent="2"/>
      <protection hidden="1"/>
    </xf>
    <xf numFmtId="0" fontId="90" fillId="2" borderId="7" xfId="0" applyFont="1" applyFill="1" applyBorder="1" applyAlignment="1" applyProtection="1">
      <alignment horizontal="left" vertical="center" wrapText="1" indent="2"/>
      <protection hidden="1"/>
    </xf>
    <xf numFmtId="0" fontId="62" fillId="7" borderId="4" xfId="0" applyFont="1" applyFill="1" applyBorder="1" applyAlignment="1" applyProtection="1">
      <alignment horizontal="center" vertical="center" wrapText="1"/>
      <protection locked="0"/>
    </xf>
    <xf numFmtId="0" fontId="62" fillId="7" borderId="16" xfId="0" applyFont="1" applyFill="1" applyBorder="1" applyAlignment="1" applyProtection="1">
      <alignment horizontal="center" vertical="center" wrapText="1"/>
      <protection locked="0"/>
    </xf>
    <xf numFmtId="0" fontId="62" fillId="7" borderId="7" xfId="0" applyFont="1" applyFill="1" applyBorder="1" applyAlignment="1" applyProtection="1">
      <alignment horizontal="center" vertical="center" wrapText="1"/>
      <protection locked="0"/>
    </xf>
    <xf numFmtId="0" fontId="4" fillId="0" borderId="4" xfId="0" applyFont="1" applyBorder="1" applyAlignment="1" applyProtection="1">
      <alignment horizontal="right" vertical="center" wrapText="1" indent="1"/>
      <protection hidden="1"/>
    </xf>
    <xf numFmtId="0" fontId="4" fillId="0" borderId="16" xfId="0" applyFont="1" applyBorder="1" applyAlignment="1" applyProtection="1">
      <alignment horizontal="right" vertical="center" wrapText="1" indent="1"/>
      <protection hidden="1"/>
    </xf>
    <xf numFmtId="0" fontId="4" fillId="0" borderId="7" xfId="0" applyFont="1" applyBorder="1" applyAlignment="1" applyProtection="1">
      <alignment horizontal="right" vertical="center" wrapText="1" indent="1"/>
      <protection hidden="1"/>
    </xf>
    <xf numFmtId="0" fontId="3" fillId="0" borderId="4" xfId="0" applyFont="1" applyBorder="1" applyAlignment="1" applyProtection="1">
      <alignment horizontal="left" vertical="center" wrapText="1" indent="1"/>
      <protection hidden="1"/>
    </xf>
    <xf numFmtId="0" fontId="3" fillId="0" borderId="16" xfId="0" applyFont="1" applyBorder="1" applyAlignment="1" applyProtection="1">
      <alignment horizontal="left" vertical="center" wrapText="1" indent="1"/>
      <protection hidden="1"/>
    </xf>
    <xf numFmtId="0" fontId="3" fillId="0" borderId="7" xfId="0" applyFont="1" applyBorder="1" applyAlignment="1" applyProtection="1">
      <alignment horizontal="left" vertical="center" wrapText="1" indent="1"/>
      <protection hidden="1"/>
    </xf>
    <xf numFmtId="0" fontId="4" fillId="0" borderId="4" xfId="0" applyFont="1" applyBorder="1" applyAlignment="1" applyProtection="1">
      <alignment horizontal="center" vertical="center" wrapText="1"/>
      <protection hidden="1"/>
    </xf>
    <xf numFmtId="0" fontId="4" fillId="0" borderId="16" xfId="0" applyFont="1" applyBorder="1" applyAlignment="1" applyProtection="1">
      <alignment horizontal="center" vertical="center" wrapText="1"/>
      <protection hidden="1"/>
    </xf>
    <xf numFmtId="0" fontId="4" fillId="0" borderId="7" xfId="0" applyFont="1" applyBorder="1" applyAlignment="1" applyProtection="1">
      <alignment horizontal="center" vertical="center" wrapText="1"/>
      <protection hidden="1"/>
    </xf>
    <xf numFmtId="0" fontId="0" fillId="0" borderId="0" xfId="0" applyAlignment="1">
      <alignment horizontal="center"/>
    </xf>
    <xf numFmtId="0" fontId="48" fillId="0" borderId="0" xfId="0" applyFont="1" applyAlignment="1">
      <alignment horizontal="right" vertical="center" wrapText="1"/>
    </xf>
    <xf numFmtId="0" fontId="5" fillId="0" borderId="4" xfId="0" applyFont="1" applyBorder="1" applyAlignment="1" applyProtection="1">
      <alignment horizontal="left" vertical="center" wrapText="1" indent="1"/>
      <protection hidden="1"/>
    </xf>
    <xf numFmtId="0" fontId="5" fillId="0" borderId="16" xfId="0" applyFont="1" applyBorder="1" applyAlignment="1" applyProtection="1">
      <alignment horizontal="left" vertical="center" wrapText="1" indent="1"/>
      <protection hidden="1"/>
    </xf>
    <xf numFmtId="0" fontId="5" fillId="0" borderId="7" xfId="0" applyFont="1" applyBorder="1" applyAlignment="1" applyProtection="1">
      <alignment horizontal="left" vertical="center" wrapText="1" indent="1"/>
      <protection hidden="1"/>
    </xf>
    <xf numFmtId="0" fontId="22" fillId="4" borderId="0" xfId="0" applyFont="1" applyFill="1" applyAlignment="1" applyProtection="1">
      <alignment horizontal="center" vertical="center" wrapText="1"/>
      <protection hidden="1"/>
    </xf>
    <xf numFmtId="0" fontId="22" fillId="4" borderId="0" xfId="0" applyFont="1" applyFill="1" applyAlignment="1" applyProtection="1">
      <alignment horizontal="center" vertical="center"/>
      <protection hidden="1"/>
    </xf>
    <xf numFmtId="0" fontId="31" fillId="2" borderId="0" xfId="0" applyFont="1" applyFill="1" applyAlignment="1">
      <alignment horizontal="right" vertical="center" wrapText="1" indent="1"/>
    </xf>
    <xf numFmtId="0" fontId="39" fillId="2" borderId="0" xfId="0" applyFont="1" applyFill="1" applyAlignment="1">
      <alignment horizontal="left" vertical="center" wrapText="1" indent="1"/>
    </xf>
    <xf numFmtId="0" fontId="17" fillId="0" borderId="0" xfId="0" applyFont="1" applyAlignment="1" applyProtection="1">
      <alignment horizontal="center" vertical="center" wrapText="1"/>
      <protection hidden="1"/>
    </xf>
    <xf numFmtId="169" fontId="40" fillId="0" borderId="4" xfId="0" applyNumberFormat="1" applyFont="1" applyBorder="1" applyAlignment="1" applyProtection="1">
      <alignment horizontal="center" vertical="center" wrapText="1"/>
      <protection hidden="1"/>
    </xf>
    <xf numFmtId="169" fontId="40" fillId="0" borderId="16" xfId="0" applyNumberFormat="1" applyFont="1" applyBorder="1" applyAlignment="1" applyProtection="1">
      <alignment horizontal="center" vertical="center" wrapText="1"/>
      <protection hidden="1"/>
    </xf>
    <xf numFmtId="169" fontId="40" fillId="0" borderId="7" xfId="0" applyNumberFormat="1" applyFont="1" applyBorder="1" applyAlignment="1" applyProtection="1">
      <alignment horizontal="center" vertical="center" wrapText="1"/>
      <protection hidden="1"/>
    </xf>
    <xf numFmtId="0" fontId="4" fillId="5" borderId="0" xfId="0" applyFont="1" applyFill="1" applyAlignment="1">
      <alignment horizontal="left" vertical="center" wrapText="1" indent="2"/>
    </xf>
    <xf numFmtId="0" fontId="32" fillId="0" borderId="0" xfId="0" applyFont="1" applyAlignment="1" applyProtection="1">
      <alignment horizontal="left" vertical="top" wrapText="1"/>
      <protection hidden="1"/>
    </xf>
    <xf numFmtId="169" fontId="24" fillId="0" borderId="4" xfId="0" applyNumberFormat="1" applyFont="1" applyBorder="1" applyAlignment="1" applyProtection="1">
      <alignment horizontal="center" vertical="center" wrapText="1"/>
      <protection hidden="1"/>
    </xf>
    <xf numFmtId="169" fontId="24" fillId="0" borderId="16" xfId="0" applyNumberFormat="1" applyFont="1" applyBorder="1" applyAlignment="1" applyProtection="1">
      <alignment horizontal="center" vertical="center" wrapText="1"/>
      <protection hidden="1"/>
    </xf>
    <xf numFmtId="169" fontId="24" fillId="0" borderId="7" xfId="0" applyNumberFormat="1" applyFont="1" applyBorder="1" applyAlignment="1" applyProtection="1">
      <alignment horizontal="center" vertical="center" wrapText="1"/>
      <protection hidden="1"/>
    </xf>
    <xf numFmtId="0" fontId="24" fillId="0" borderId="0" xfId="0" applyFont="1" applyAlignment="1" applyProtection="1">
      <alignment horizontal="left" vertical="center" wrapText="1" indent="2"/>
      <protection hidden="1"/>
    </xf>
    <xf numFmtId="0" fontId="55" fillId="0" borderId="0" xfId="0" applyFont="1" applyAlignment="1" applyProtection="1">
      <alignment horizontal="left" vertical="center" wrapText="1" indent="1"/>
      <protection hidden="1"/>
    </xf>
    <xf numFmtId="0" fontId="30" fillId="5" borderId="0" xfId="0" applyFont="1" applyFill="1" applyAlignment="1">
      <alignment horizontal="left" vertical="center" wrapText="1" indent="2"/>
    </xf>
    <xf numFmtId="0" fontId="71" fillId="0" borderId="2" xfId="0" applyFont="1" applyBorder="1" applyAlignment="1" applyProtection="1">
      <alignment horizontal="center" vertical="center" wrapText="1"/>
      <protection locked="0"/>
    </xf>
    <xf numFmtId="168" fontId="71" fillId="0" borderId="2" xfId="0" applyNumberFormat="1" applyFont="1" applyBorder="1" applyAlignment="1" applyProtection="1">
      <alignment horizontal="center" vertical="center" wrapText="1"/>
      <protection hidden="1"/>
    </xf>
    <xf numFmtId="164" fontId="71" fillId="0" borderId="2" xfId="0" applyNumberFormat="1" applyFont="1" applyBorder="1" applyAlignment="1" applyProtection="1">
      <alignment horizontal="center" vertical="center" wrapText="1"/>
      <protection hidden="1"/>
    </xf>
    <xf numFmtId="0" fontId="71" fillId="0" borderId="4" xfId="0" applyFont="1" applyBorder="1" applyAlignment="1" applyProtection="1">
      <alignment horizontal="left" vertical="center" wrapText="1" indent="2"/>
      <protection hidden="1"/>
    </xf>
    <xf numFmtId="0" fontId="71" fillId="0" borderId="16" xfId="0" applyFont="1" applyBorder="1" applyAlignment="1" applyProtection="1">
      <alignment horizontal="left" vertical="center" wrapText="1" indent="2"/>
      <protection hidden="1"/>
    </xf>
    <xf numFmtId="0" fontId="71" fillId="0" borderId="7" xfId="0" applyFont="1" applyBorder="1" applyAlignment="1" applyProtection="1">
      <alignment horizontal="left" vertical="center" wrapText="1" indent="2"/>
      <protection hidden="1"/>
    </xf>
    <xf numFmtId="0" fontId="40" fillId="0" borderId="4" xfId="0" applyFont="1" applyBorder="1" applyAlignment="1" applyProtection="1">
      <alignment horizontal="left" vertical="center" wrapText="1" indent="3"/>
      <protection hidden="1"/>
    </xf>
    <xf numFmtId="0" fontId="40" fillId="0" borderId="16" xfId="0" applyFont="1" applyBorder="1" applyAlignment="1" applyProtection="1">
      <alignment horizontal="left" vertical="center" wrapText="1" indent="3"/>
      <protection hidden="1"/>
    </xf>
    <xf numFmtId="0" fontId="40" fillId="0" borderId="7" xfId="0" applyFont="1" applyBorder="1" applyAlignment="1" applyProtection="1">
      <alignment horizontal="left" vertical="center" wrapText="1" indent="3"/>
      <protection hidden="1"/>
    </xf>
    <xf numFmtId="0" fontId="102" fillId="0" borderId="0" xfId="0" applyFont="1" applyAlignment="1" applyProtection="1">
      <alignment horizontal="left" vertical="center" wrapText="1" indent="2"/>
      <protection hidden="1"/>
    </xf>
    <xf numFmtId="166" fontId="19" fillId="0" borderId="2" xfId="0" applyNumberFormat="1" applyFont="1" applyBorder="1" applyAlignment="1" applyProtection="1">
      <alignment horizontal="center" vertical="center"/>
      <protection hidden="1"/>
    </xf>
    <xf numFmtId="166" fontId="20" fillId="0" borderId="2" xfId="0" applyNumberFormat="1" applyFont="1" applyBorder="1" applyAlignment="1" applyProtection="1">
      <alignment horizontal="center" vertical="center"/>
      <protection hidden="1"/>
    </xf>
    <xf numFmtId="166" fontId="19" fillId="0" borderId="27" xfId="0" applyNumberFormat="1" applyFont="1" applyBorder="1" applyAlignment="1" applyProtection="1">
      <alignment horizontal="center" vertical="center"/>
      <protection hidden="1"/>
    </xf>
    <xf numFmtId="166" fontId="18" fillId="0" borderId="28" xfId="0" applyNumberFormat="1" applyFont="1" applyBorder="1" applyAlignment="1" applyProtection="1">
      <alignment horizontal="center" vertical="center"/>
      <protection hidden="1"/>
    </xf>
    <xf numFmtId="0" fontId="107" fillId="8" borderId="0" xfId="1" applyFont="1" applyFill="1" applyBorder="1" applyAlignment="1" applyProtection="1">
      <alignment horizontal="center" vertical="center" wrapText="1"/>
      <protection locked="0" hidden="1"/>
    </xf>
    <xf numFmtId="0" fontId="107" fillId="8" borderId="0" xfId="1" applyFont="1" applyFill="1" applyBorder="1" applyAlignment="1" applyProtection="1">
      <alignment horizontal="center" vertical="center"/>
      <protection locked="0" hidden="1"/>
    </xf>
    <xf numFmtId="0" fontId="27" fillId="0" borderId="0" xfId="0" applyFont="1" applyAlignment="1" applyProtection="1">
      <alignment horizontal="right" vertical="center" wrapText="1" indent="1"/>
      <protection hidden="1"/>
    </xf>
    <xf numFmtId="0" fontId="74" fillId="0" borderId="0" xfId="0" applyFont="1" applyAlignment="1" applyProtection="1">
      <alignment horizontal="center" vertical="center" wrapText="1"/>
      <protection hidden="1"/>
    </xf>
    <xf numFmtId="166" fontId="18" fillId="0" borderId="2" xfId="0" applyNumberFormat="1" applyFont="1" applyBorder="1" applyAlignment="1" applyProtection="1">
      <alignment horizontal="center" vertical="center"/>
      <protection hidden="1"/>
    </xf>
    <xf numFmtId="0" fontId="3" fillId="0" borderId="2" xfId="0" applyFont="1" applyBorder="1" applyAlignment="1" applyProtection="1">
      <alignment horizontal="left" vertical="center" wrapText="1" indent="1"/>
      <protection hidden="1"/>
    </xf>
    <xf numFmtId="0" fontId="6" fillId="0" borderId="0" xfId="0" applyFont="1" applyAlignment="1" applyProtection="1">
      <alignment horizontal="left" vertical="center" indent="2"/>
      <protection hidden="1"/>
    </xf>
    <xf numFmtId="0" fontId="0" fillId="3" borderId="13" xfId="0" applyFill="1" applyBorder="1" applyAlignment="1" applyProtection="1">
      <alignment horizontal="center" vertical="top" wrapText="1"/>
      <protection hidden="1"/>
    </xf>
    <xf numFmtId="0" fontId="48" fillId="0" borderId="0" xfId="0" applyFont="1" applyAlignment="1" applyProtection="1">
      <alignment horizontal="right" vertical="center" wrapText="1"/>
      <protection hidden="1"/>
    </xf>
    <xf numFmtId="0" fontId="31" fillId="2" borderId="0" xfId="0" applyFont="1" applyFill="1" applyAlignment="1" applyProtection="1">
      <alignment horizontal="left" vertical="center" wrapText="1" indent="1"/>
      <protection hidden="1"/>
    </xf>
    <xf numFmtId="0" fontId="40" fillId="0" borderId="0" xfId="0" applyFont="1" applyAlignment="1" applyProtection="1">
      <alignment horizontal="center" vertical="center" wrapText="1"/>
      <protection hidden="1"/>
    </xf>
    <xf numFmtId="0" fontId="26" fillId="0" borderId="0" xfId="0" applyFont="1" applyAlignment="1" applyProtection="1">
      <alignment horizontal="left" indent="1"/>
      <protection hidden="1"/>
    </xf>
    <xf numFmtId="0" fontId="6" fillId="0" borderId="24" xfId="0" applyFont="1" applyBorder="1" applyAlignment="1" applyProtection="1">
      <alignment horizontal="right" vertical="center" wrapText="1"/>
      <protection hidden="1"/>
    </xf>
    <xf numFmtId="0" fontId="40" fillId="0" borderId="0" xfId="0" applyFont="1" applyAlignment="1" applyProtection="1">
      <alignment horizontal="left" vertical="center" wrapText="1" indent="2"/>
      <protection hidden="1"/>
    </xf>
    <xf numFmtId="0" fontId="7" fillId="2" borderId="2" xfId="0" applyFont="1" applyFill="1" applyBorder="1" applyAlignment="1" applyProtection="1">
      <alignment horizontal="left" vertical="center" wrapText="1" indent="1"/>
      <protection hidden="1"/>
    </xf>
    <xf numFmtId="0" fontId="4" fillId="0" borderId="2" xfId="0" applyFont="1" applyBorder="1" applyAlignment="1" applyProtection="1">
      <alignment horizontal="left" vertical="center" wrapText="1" indent="1"/>
      <protection hidden="1"/>
    </xf>
    <xf numFmtId="14" fontId="0" fillId="0" borderId="0" xfId="0" applyNumberFormat="1" applyAlignment="1" applyProtection="1">
      <alignment horizontal="center"/>
      <protection hidden="1"/>
    </xf>
    <xf numFmtId="0" fontId="0" fillId="0" borderId="0" xfId="0" applyAlignment="1" applyProtection="1">
      <alignment horizontal="center"/>
      <protection hidden="1"/>
    </xf>
    <xf numFmtId="0" fontId="4" fillId="0" borderId="13" xfId="0" applyFont="1" applyBorder="1" applyAlignment="1" applyProtection="1">
      <alignment horizontal="center" vertical="center" wrapText="1"/>
      <protection hidden="1"/>
    </xf>
    <xf numFmtId="0" fontId="24" fillId="0" borderId="4" xfId="0" applyFont="1" applyBorder="1" applyAlignment="1" applyProtection="1">
      <alignment horizontal="center" vertical="center"/>
      <protection locked="0"/>
    </xf>
    <xf numFmtId="0" fontId="24" fillId="0" borderId="16" xfId="0" applyFont="1" applyBorder="1" applyAlignment="1" applyProtection="1">
      <alignment horizontal="center" vertical="center"/>
      <protection locked="0"/>
    </xf>
    <xf numFmtId="0" fontId="24" fillId="0" borderId="7" xfId="0" applyFont="1" applyBorder="1" applyAlignment="1" applyProtection="1">
      <alignment horizontal="center" vertical="center"/>
      <protection locked="0"/>
    </xf>
    <xf numFmtId="0" fontId="48" fillId="0" borderId="0" xfId="0" applyFont="1" applyAlignment="1" applyProtection="1">
      <alignment horizontal="center" vertical="center" wrapText="1"/>
      <protection hidden="1"/>
    </xf>
    <xf numFmtId="0" fontId="64" fillId="0" borderId="0" xfId="0" applyFont="1" applyAlignment="1" applyProtection="1">
      <alignment horizontal="center" vertical="center" wrapText="1"/>
      <protection hidden="1"/>
    </xf>
    <xf numFmtId="0" fontId="85" fillId="0" borderId="0" xfId="0" applyFont="1" applyAlignment="1" applyProtection="1">
      <alignment horizontal="center" vertical="center" wrapText="1"/>
      <protection hidden="1"/>
    </xf>
    <xf numFmtId="49" fontId="3" fillId="0" borderId="2" xfId="0" applyNumberFormat="1" applyFont="1" applyBorder="1" applyAlignment="1" applyProtection="1">
      <alignment horizontal="left" vertical="center" wrapText="1" indent="1"/>
      <protection hidden="1"/>
    </xf>
    <xf numFmtId="0" fontId="39" fillId="2" borderId="0" xfId="0" applyFont="1" applyFill="1" applyAlignment="1" applyProtection="1">
      <alignment horizontal="left" vertical="center" wrapText="1" indent="1"/>
      <protection hidden="1"/>
    </xf>
    <xf numFmtId="0" fontId="40" fillId="0" borderId="0" xfId="0" applyFont="1" applyAlignment="1" applyProtection="1">
      <alignment horizontal="left" vertical="center" wrapText="1" indent="3"/>
      <protection hidden="1"/>
    </xf>
    <xf numFmtId="0" fontId="35" fillId="0" borderId="0" xfId="0" applyFont="1" applyAlignment="1" applyProtection="1">
      <alignment horizontal="left" vertical="center" wrapText="1" indent="3"/>
      <protection hidden="1"/>
    </xf>
    <xf numFmtId="0" fontId="37" fillId="0" borderId="0" xfId="0" applyFont="1" applyAlignment="1" applyProtection="1">
      <alignment horizontal="left" vertical="center" wrapText="1" indent="5"/>
      <protection hidden="1"/>
    </xf>
    <xf numFmtId="0" fontId="24" fillId="0" borderId="0" xfId="0" applyFont="1" applyAlignment="1" applyProtection="1">
      <alignment horizontal="left" vertical="center" wrapText="1" indent="5"/>
      <protection hidden="1"/>
    </xf>
    <xf numFmtId="0" fontId="39" fillId="2" borderId="1" xfId="0" applyFont="1" applyFill="1" applyBorder="1" applyAlignment="1" applyProtection="1">
      <alignment horizontal="left" vertical="center" wrapText="1"/>
      <protection hidden="1"/>
    </xf>
    <xf numFmtId="0" fontId="39" fillId="2" borderId="0" xfId="0" applyFont="1" applyFill="1" applyAlignment="1" applyProtection="1">
      <alignment horizontal="left" vertical="center" wrapText="1"/>
      <protection hidden="1"/>
    </xf>
    <xf numFmtId="0" fontId="42" fillId="0" borderId="4" xfId="0" applyFont="1" applyBorder="1" applyAlignment="1" applyProtection="1">
      <alignment horizontal="center" vertical="center" wrapText="1"/>
      <protection hidden="1"/>
    </xf>
    <xf numFmtId="0" fontId="43" fillId="0" borderId="16" xfId="0" applyFont="1" applyBorder="1" applyAlignment="1" applyProtection="1">
      <alignment horizontal="center" vertical="center" wrapText="1"/>
      <protection hidden="1"/>
    </xf>
    <xf numFmtId="0" fontId="43" fillId="0" borderId="7" xfId="0" applyFont="1" applyBorder="1" applyAlignment="1" applyProtection="1">
      <alignment horizontal="center" vertical="center" wrapText="1"/>
      <protection hidden="1"/>
    </xf>
    <xf numFmtId="0" fontId="0" fillId="3" borderId="6" xfId="0" applyFill="1" applyBorder="1" applyAlignment="1" applyProtection="1">
      <alignment horizontal="center" vertical="top" wrapText="1"/>
      <protection hidden="1"/>
    </xf>
    <xf numFmtId="0" fontId="0" fillId="3" borderId="8" xfId="0" applyFill="1" applyBorder="1" applyAlignment="1" applyProtection="1">
      <alignment horizontal="center" vertical="top" wrapText="1"/>
      <protection hidden="1"/>
    </xf>
    <xf numFmtId="0" fontId="40" fillId="0" borderId="4" xfId="0" applyFont="1" applyBorder="1" applyAlignment="1" applyProtection="1">
      <alignment horizontal="left" vertical="center" wrapText="1" indent="5"/>
      <protection hidden="1"/>
    </xf>
    <xf numFmtId="0" fontId="35" fillId="0" borderId="16" xfId="0" applyFont="1" applyBorder="1" applyAlignment="1" applyProtection="1">
      <alignment horizontal="left" vertical="center" wrapText="1" indent="5"/>
      <protection hidden="1"/>
    </xf>
    <xf numFmtId="0" fontId="35" fillId="0" borderId="7" xfId="0" applyFont="1" applyBorder="1" applyAlignment="1" applyProtection="1">
      <alignment horizontal="left" vertical="center" wrapText="1" indent="5"/>
      <protection hidden="1"/>
    </xf>
    <xf numFmtId="0" fontId="36" fillId="0" borderId="4" xfId="0" applyFont="1" applyBorder="1" applyAlignment="1" applyProtection="1">
      <alignment horizontal="left" vertical="center" wrapText="1" indent="3"/>
      <protection hidden="1"/>
    </xf>
    <xf numFmtId="0" fontId="35" fillId="0" borderId="16" xfId="0" applyFont="1" applyBorder="1" applyAlignment="1" applyProtection="1">
      <alignment horizontal="left" vertical="center" wrapText="1" indent="3"/>
      <protection hidden="1"/>
    </xf>
    <xf numFmtId="0" fontId="35" fillId="0" borderId="7" xfId="0" applyFont="1" applyBorder="1" applyAlignment="1" applyProtection="1">
      <alignment horizontal="left" vertical="center" wrapText="1" indent="3"/>
      <protection hidden="1"/>
    </xf>
    <xf numFmtId="0" fontId="27" fillId="0" borderId="0" xfId="0" applyFont="1" applyAlignment="1" applyProtection="1">
      <alignment horizontal="left" vertical="center" wrapText="1" indent="25"/>
      <protection hidden="1"/>
    </xf>
    <xf numFmtId="0" fontId="7" fillId="2" borderId="7" xfId="0" applyFont="1" applyFill="1" applyBorder="1" applyAlignment="1" applyProtection="1">
      <alignment horizontal="left" vertical="center" wrapText="1" indent="1"/>
      <protection hidden="1"/>
    </xf>
    <xf numFmtId="0" fontId="24" fillId="0" borderId="4" xfId="0" applyFont="1" applyBorder="1" applyAlignment="1" applyProtection="1">
      <alignment horizontal="left" vertical="center" indent="2"/>
      <protection locked="0"/>
    </xf>
    <xf numFmtId="0" fontId="24" fillId="0" borderId="16" xfId="0" applyFont="1" applyBorder="1" applyAlignment="1" applyProtection="1">
      <alignment horizontal="left" vertical="center" indent="2"/>
      <protection locked="0"/>
    </xf>
    <xf numFmtId="0" fontId="24" fillId="0" borderId="7" xfId="0" applyFont="1" applyBorder="1" applyAlignment="1" applyProtection="1">
      <alignment horizontal="left" vertical="center" indent="2"/>
      <protection locked="0"/>
    </xf>
    <xf numFmtId="0" fontId="7" fillId="2" borderId="16" xfId="0" applyFont="1" applyFill="1" applyBorder="1" applyAlignment="1" applyProtection="1">
      <alignment horizontal="left" vertical="center" wrapText="1" indent="1"/>
      <protection hidden="1"/>
    </xf>
    <xf numFmtId="0" fontId="24" fillId="0" borderId="16" xfId="0" applyFont="1" applyBorder="1" applyAlignment="1" applyProtection="1">
      <alignment horizontal="left" vertical="center" wrapText="1" indent="1"/>
      <protection hidden="1"/>
    </xf>
    <xf numFmtId="0" fontId="24" fillId="0" borderId="7" xfId="0" applyFont="1" applyBorder="1" applyAlignment="1" applyProtection="1">
      <alignment horizontal="left" vertical="center" wrapText="1" indent="1"/>
      <protection hidden="1"/>
    </xf>
    <xf numFmtId="0" fontId="4" fillId="0" borderId="7" xfId="0" applyFont="1" applyBorder="1" applyAlignment="1" applyProtection="1">
      <alignment horizontal="left" vertical="center" wrapText="1" indent="1"/>
      <protection hidden="1"/>
    </xf>
    <xf numFmtId="0" fontId="4" fillId="0" borderId="0" xfId="0" applyFont="1" applyAlignment="1" applyProtection="1">
      <alignment horizontal="center" vertical="center" wrapText="1"/>
      <protection hidden="1"/>
    </xf>
    <xf numFmtId="0" fontId="4" fillId="0" borderId="4" xfId="0" applyFont="1" applyBorder="1" applyAlignment="1" applyProtection="1">
      <alignment horizontal="right" vertical="center" wrapText="1" indent="4"/>
      <protection hidden="1"/>
    </xf>
    <xf numFmtId="0" fontId="4" fillId="0" borderId="7" xfId="0" applyFont="1" applyBorder="1" applyAlignment="1" applyProtection="1">
      <alignment horizontal="right" vertical="center" wrapText="1" indent="4"/>
      <protection hidden="1"/>
    </xf>
    <xf numFmtId="0" fontId="31" fillId="2" borderId="1" xfId="0" applyFont="1" applyFill="1" applyBorder="1" applyAlignment="1" applyProtection="1">
      <alignment horizontal="left" vertical="center" wrapText="1" indent="1"/>
      <protection hidden="1"/>
    </xf>
    <xf numFmtId="0" fontId="44" fillId="0" borderId="0" xfId="0" applyFont="1" applyAlignment="1" applyProtection="1">
      <alignment horizontal="left" vertical="center" wrapText="1" indent="1"/>
      <protection hidden="1"/>
    </xf>
    <xf numFmtId="0" fontId="44" fillId="0" borderId="0" xfId="0" applyFont="1" applyAlignment="1" applyProtection="1">
      <alignment horizontal="left" vertical="center" indent="1"/>
      <protection hidden="1"/>
    </xf>
    <xf numFmtId="0" fontId="98" fillId="0" borderId="2" xfId="0" applyFont="1" applyBorder="1" applyAlignment="1" applyProtection="1">
      <alignment horizontal="left" vertical="center" wrapText="1" indent="1"/>
      <protection hidden="1"/>
    </xf>
    <xf numFmtId="0" fontId="94" fillId="0" borderId="2" xfId="0" applyFont="1" applyBorder="1" applyAlignment="1" applyProtection="1">
      <alignment horizontal="left" vertical="center" wrapText="1" indent="1"/>
      <protection hidden="1"/>
    </xf>
    <xf numFmtId="0" fontId="24" fillId="0" borderId="4" xfId="0" applyFont="1" applyBorder="1" applyAlignment="1" applyProtection="1">
      <alignment horizontal="left" vertical="center" wrapText="1" indent="1"/>
      <protection hidden="1"/>
    </xf>
    <xf numFmtId="0" fontId="24" fillId="0" borderId="2" xfId="0" applyFont="1" applyBorder="1" applyAlignment="1" applyProtection="1">
      <alignment horizontal="left" vertical="center" wrapText="1" indent="1"/>
      <protection hidden="1"/>
    </xf>
    <xf numFmtId="0" fontId="44" fillId="0" borderId="2" xfId="0" applyFont="1" applyBorder="1" applyAlignment="1" applyProtection="1">
      <alignment horizontal="left" vertical="center" wrapText="1" indent="1"/>
      <protection hidden="1"/>
    </xf>
    <xf numFmtId="0" fontId="4" fillId="0" borderId="4" xfId="0" applyFont="1" applyBorder="1" applyAlignment="1">
      <alignment horizontal="right" vertical="center" wrapText="1" indent="1"/>
    </xf>
    <xf numFmtId="0" fontId="4" fillId="0" borderId="7" xfId="0" applyFont="1" applyBorder="1" applyAlignment="1">
      <alignment horizontal="right" vertical="center" wrapText="1" indent="1"/>
    </xf>
    <xf numFmtId="0" fontId="4" fillId="0" borderId="0" xfId="0" applyFont="1" applyAlignment="1">
      <alignment horizontal="center" vertical="center" wrapText="1"/>
    </xf>
    <xf numFmtId="0" fontId="27" fillId="0" borderId="0" xfId="0" applyFont="1" applyAlignment="1">
      <alignment vertical="center" wrapText="1"/>
    </xf>
    <xf numFmtId="0" fontId="26" fillId="0" borderId="0" xfId="0" applyFont="1" applyAlignment="1">
      <alignment horizontal="left" indent="1"/>
    </xf>
    <xf numFmtId="0" fontId="31" fillId="2" borderId="0" xfId="0" applyFont="1" applyFill="1" applyAlignment="1">
      <alignment horizontal="left" vertical="center" wrapText="1"/>
    </xf>
    <xf numFmtId="0" fontId="17" fillId="0" borderId="0" xfId="0" applyFont="1" applyAlignment="1">
      <alignment horizontal="center" vertical="center" wrapText="1"/>
    </xf>
    <xf numFmtId="169" fontId="44" fillId="0" borderId="4" xfId="0" applyNumberFormat="1" applyFont="1" applyBorder="1" applyAlignment="1" applyProtection="1">
      <alignment horizontal="center" vertical="center"/>
      <protection hidden="1"/>
    </xf>
    <xf numFmtId="169" fontId="44" fillId="0" borderId="16" xfId="0" applyNumberFormat="1" applyFont="1" applyBorder="1" applyAlignment="1" applyProtection="1">
      <alignment horizontal="center" vertical="center"/>
      <protection hidden="1"/>
    </xf>
    <xf numFmtId="169" fontId="44" fillId="0" borderId="7" xfId="0" applyNumberFormat="1" applyFont="1" applyBorder="1" applyAlignment="1" applyProtection="1">
      <alignment horizontal="center" vertical="center"/>
      <protection hidden="1"/>
    </xf>
    <xf numFmtId="0" fontId="4" fillId="0" borderId="16" xfId="0" applyFont="1" applyBorder="1" applyAlignment="1">
      <alignment horizontal="right" vertical="center" wrapText="1" indent="1"/>
    </xf>
    <xf numFmtId="0" fontId="5" fillId="0" borderId="4" xfId="0" applyFont="1" applyBorder="1" applyAlignment="1" applyProtection="1">
      <alignment horizontal="left" vertical="center" wrapText="1" indent="1"/>
      <protection locked="0" hidden="1"/>
    </xf>
    <xf numFmtId="0" fontId="5" fillId="0" borderId="16" xfId="0" applyFont="1" applyBorder="1" applyAlignment="1" applyProtection="1">
      <alignment horizontal="left" vertical="center" wrapText="1" indent="1"/>
      <protection locked="0" hidden="1"/>
    </xf>
    <xf numFmtId="0" fontId="5" fillId="0" borderId="7" xfId="0" applyFont="1" applyBorder="1" applyAlignment="1" applyProtection="1">
      <alignment horizontal="left" vertical="center" wrapText="1" indent="1"/>
      <protection locked="0" hidden="1"/>
    </xf>
    <xf numFmtId="0" fontId="3" fillId="0" borderId="4" xfId="0" applyFont="1" applyBorder="1" applyAlignment="1" applyProtection="1">
      <alignment horizontal="left" vertical="center" wrapText="1" indent="1"/>
      <protection locked="0" hidden="1"/>
    </xf>
    <xf numFmtId="0" fontId="3" fillId="0" borderId="16" xfId="0" applyFont="1" applyBorder="1" applyAlignment="1" applyProtection="1">
      <alignment horizontal="left" vertical="center" wrapText="1" indent="1"/>
      <protection locked="0" hidden="1"/>
    </xf>
    <xf numFmtId="0" fontId="3" fillId="0" borderId="7" xfId="0" applyFont="1" applyBorder="1" applyAlignment="1" applyProtection="1">
      <alignment horizontal="left" vertical="center" wrapText="1" indent="1"/>
      <protection locked="0" hidden="1"/>
    </xf>
    <xf numFmtId="0" fontId="13" fillId="0" borderId="0" xfId="1" applyFont="1" applyAlignment="1">
      <alignment horizontal="left" vertical="center" indent="2"/>
    </xf>
    <xf numFmtId="0" fontId="106" fillId="0" borderId="0" xfId="0" applyFont="1" applyAlignment="1">
      <alignment horizontal="left" vertical="center" indent="2"/>
    </xf>
    <xf numFmtId="0" fontId="41" fillId="0" borderId="0" xfId="0" applyFont="1" applyAlignment="1">
      <alignment horizontal="left" vertical="center" wrapText="1" indent="1"/>
    </xf>
    <xf numFmtId="0" fontId="61" fillId="0" borderId="0" xfId="0" applyFont="1" applyAlignment="1">
      <alignment horizontal="left" vertical="center"/>
    </xf>
    <xf numFmtId="0" fontId="0" fillId="0" borderId="0" xfId="0" applyAlignment="1">
      <alignment horizontal="left" wrapText="1"/>
    </xf>
    <xf numFmtId="0" fontId="0" fillId="0" borderId="0" xfId="0" applyAlignment="1">
      <alignment horizontal="left" vertical="center"/>
    </xf>
    <xf numFmtId="0" fontId="2" fillId="0" borderId="0" xfId="0" applyFont="1" applyAlignment="1" applyProtection="1">
      <alignment horizontal="right" vertical="center" wrapText="1"/>
      <protection hidden="1"/>
    </xf>
    <xf numFmtId="0" fontId="82" fillId="8" borderId="0" xfId="1" applyFont="1" applyFill="1" applyBorder="1" applyAlignment="1" applyProtection="1">
      <alignment horizontal="center" vertical="center" wrapText="1"/>
      <protection locked="0" hidden="1"/>
    </xf>
    <xf numFmtId="0" fontId="27" fillId="0" borderId="0" xfId="0" applyFont="1" applyAlignment="1">
      <alignment horizontal="right" vertical="center" wrapText="1" indent="2"/>
    </xf>
    <xf numFmtId="169" fontId="29" fillId="0" borderId="4" xfId="0" applyNumberFormat="1" applyFont="1" applyBorder="1" applyAlignment="1" applyProtection="1">
      <alignment horizontal="center" vertical="center" wrapText="1"/>
      <protection hidden="1"/>
    </xf>
    <xf numFmtId="169" fontId="29" fillId="0" borderId="16" xfId="0" applyNumberFormat="1" applyFont="1" applyBorder="1" applyAlignment="1" applyProtection="1">
      <alignment horizontal="center" vertical="center" wrapText="1"/>
      <protection hidden="1"/>
    </xf>
    <xf numFmtId="169" fontId="29" fillId="0" borderId="7" xfId="0" applyNumberFormat="1" applyFont="1" applyBorder="1" applyAlignment="1" applyProtection="1">
      <alignment horizontal="center" vertical="center" wrapText="1"/>
      <protection hidden="1"/>
    </xf>
    <xf numFmtId="0" fontId="28" fillId="0" borderId="0" xfId="0" quotePrefix="1" applyFont="1" applyAlignment="1">
      <alignment horizontal="left" vertical="center" indent="7"/>
    </xf>
    <xf numFmtId="0" fontId="28" fillId="0" borderId="0" xfId="0" applyFont="1" applyAlignment="1">
      <alignment horizontal="left" vertical="center" indent="7"/>
    </xf>
    <xf numFmtId="0" fontId="6" fillId="0" borderId="4" xfId="0" applyFont="1" applyBorder="1" applyAlignment="1" applyProtection="1">
      <alignment horizontal="left" vertical="center" wrapText="1" indent="1"/>
      <protection hidden="1"/>
    </xf>
    <xf numFmtId="0" fontId="6" fillId="0" borderId="16" xfId="0" applyFont="1" applyBorder="1" applyAlignment="1" applyProtection="1">
      <alignment horizontal="left" vertical="center" wrapText="1" indent="1"/>
      <protection hidden="1"/>
    </xf>
    <xf numFmtId="0" fontId="6" fillId="0" borderId="7" xfId="0" applyFont="1" applyBorder="1" applyAlignment="1" applyProtection="1">
      <alignment horizontal="left" vertical="center" wrapText="1" indent="1"/>
      <protection hidden="1"/>
    </xf>
    <xf numFmtId="0" fontId="24" fillId="0" borderId="0" xfId="0" applyFont="1" applyAlignment="1" applyProtection="1">
      <alignment horizontal="left" vertical="center" wrapText="1" indent="1"/>
      <protection hidden="1"/>
    </xf>
    <xf numFmtId="0" fontId="4" fillId="0" borderId="4" xfId="0" applyFont="1" applyBorder="1" applyAlignment="1" applyProtection="1">
      <alignment horizontal="right" vertical="center" wrapText="1" indent="2"/>
      <protection hidden="1"/>
    </xf>
    <xf numFmtId="0" fontId="4" fillId="0" borderId="16" xfId="0" applyFont="1" applyBorder="1" applyAlignment="1" applyProtection="1">
      <alignment horizontal="right" vertical="center" wrapText="1" indent="2"/>
      <protection hidden="1"/>
    </xf>
    <xf numFmtId="0" fontId="4" fillId="0" borderId="7" xfId="0" applyFont="1" applyBorder="1" applyAlignment="1" applyProtection="1">
      <alignment horizontal="right" vertical="center" wrapText="1" indent="2"/>
      <protection hidden="1"/>
    </xf>
    <xf numFmtId="0" fontId="78" fillId="0" borderId="2" xfId="1" applyFont="1" applyBorder="1" applyAlignment="1" applyProtection="1">
      <alignment horizontal="left" vertical="center" wrapText="1" indent="3"/>
      <protection hidden="1"/>
    </xf>
    <xf numFmtId="0" fontId="71" fillId="0" borderId="2" xfId="0" applyFont="1" applyBorder="1" applyAlignment="1" applyProtection="1">
      <alignment horizontal="left" vertical="center" wrapText="1" indent="3"/>
      <protection hidden="1"/>
    </xf>
    <xf numFmtId="0" fontId="77" fillId="0" borderId="2" xfId="0" applyFont="1" applyBorder="1" applyAlignment="1" applyProtection="1">
      <alignment horizontal="left" vertical="center" wrapText="1" indent="3"/>
      <protection hidden="1"/>
    </xf>
    <xf numFmtId="0" fontId="3" fillId="0" borderId="4" xfId="0" applyFont="1" applyBorder="1" applyAlignment="1" applyProtection="1">
      <alignment horizontal="center" vertical="center" wrapText="1"/>
      <protection hidden="1"/>
    </xf>
    <xf numFmtId="0" fontId="3" fillId="0" borderId="16" xfId="0" applyFont="1" applyBorder="1" applyAlignment="1" applyProtection="1">
      <alignment horizontal="center" vertical="center" wrapText="1"/>
      <protection hidden="1"/>
    </xf>
    <xf numFmtId="0" fontId="3" fillId="0" borderId="7" xfId="0" applyFont="1" applyBorder="1" applyAlignment="1" applyProtection="1">
      <alignment horizontal="center" vertical="center" wrapText="1"/>
      <protection hidden="1"/>
    </xf>
    <xf numFmtId="49" fontId="3" fillId="0" borderId="4" xfId="0" applyNumberFormat="1" applyFont="1" applyBorder="1" applyAlignment="1" applyProtection="1">
      <alignment horizontal="left" vertical="center" wrapText="1" indent="1"/>
      <protection hidden="1"/>
    </xf>
    <xf numFmtId="49" fontId="3" fillId="0" borderId="16" xfId="0" applyNumberFormat="1" applyFont="1" applyBorder="1" applyAlignment="1" applyProtection="1">
      <alignment horizontal="left" vertical="center" wrapText="1" indent="1"/>
      <protection hidden="1"/>
    </xf>
    <xf numFmtId="49" fontId="3" fillId="0" borderId="7" xfId="0" applyNumberFormat="1" applyFont="1" applyBorder="1" applyAlignment="1" applyProtection="1">
      <alignment horizontal="left" vertical="center" wrapText="1" indent="1"/>
      <protection hidden="1"/>
    </xf>
    <xf numFmtId="0" fontId="82" fillId="8" borderId="0" xfId="1" applyFont="1" applyFill="1" applyBorder="1" applyAlignment="1" applyProtection="1">
      <alignment horizontal="center" vertical="center"/>
      <protection hidden="1"/>
    </xf>
    <xf numFmtId="0" fontId="44" fillId="0" borderId="0" xfId="0" applyFont="1" applyAlignment="1">
      <alignment horizontal="left" vertical="center" indent="2"/>
    </xf>
    <xf numFmtId="0" fontId="44" fillId="0" borderId="0" xfId="0" applyFont="1" applyAlignment="1">
      <alignment horizontal="left" vertical="center" wrapText="1" indent="2"/>
    </xf>
    <xf numFmtId="0" fontId="44" fillId="0" borderId="0" xfId="0" applyFont="1" applyAlignment="1" applyProtection="1">
      <alignment horizontal="left" vertical="center" wrapText="1" indent="2"/>
      <protection locked="0"/>
    </xf>
    <xf numFmtId="0" fontId="31" fillId="2" borderId="1" xfId="0" applyFont="1" applyFill="1" applyBorder="1" applyAlignment="1" applyProtection="1">
      <alignment horizontal="left" vertical="center" wrapText="1" indent="2"/>
      <protection hidden="1"/>
    </xf>
    <xf numFmtId="0" fontId="31" fillId="2" borderId="0" xfId="0" applyFont="1" applyFill="1" applyAlignment="1" applyProtection="1">
      <alignment horizontal="left" vertical="center" wrapText="1" indent="2"/>
      <protection hidden="1"/>
    </xf>
    <xf numFmtId="0" fontId="89" fillId="3" borderId="13" xfId="0" applyFont="1" applyFill="1" applyBorder="1" applyAlignment="1">
      <alignment horizontal="left" vertical="center"/>
    </xf>
    <xf numFmtId="0" fontId="89" fillId="14" borderId="5" xfId="0" applyFont="1" applyFill="1" applyBorder="1" applyAlignment="1">
      <alignment horizontal="left" vertical="center"/>
    </xf>
    <xf numFmtId="0" fontId="89" fillId="14" borderId="13" xfId="0" applyFont="1" applyFill="1" applyBorder="1" applyAlignment="1">
      <alignment horizontal="left" vertical="center"/>
    </xf>
    <xf numFmtId="0" fontId="89" fillId="15" borderId="16" xfId="0" applyFont="1" applyFill="1" applyBorder="1" applyAlignment="1">
      <alignment horizontal="left" vertical="center"/>
    </xf>
    <xf numFmtId="0" fontId="89" fillId="10" borderId="2" xfId="0" applyFont="1" applyFill="1" applyBorder="1" applyAlignment="1">
      <alignment horizontal="left" vertical="center"/>
    </xf>
    <xf numFmtId="0" fontId="89" fillId="11" borderId="4" xfId="0" applyFont="1" applyFill="1" applyBorder="1" applyAlignment="1">
      <alignment horizontal="left" vertical="center"/>
    </xf>
    <xf numFmtId="0" fontId="89" fillId="11" borderId="16" xfId="0" applyFont="1" applyFill="1" applyBorder="1" applyAlignment="1">
      <alignment horizontal="left" vertical="center"/>
    </xf>
    <xf numFmtId="0" fontId="79" fillId="7" borderId="4" xfId="0" applyFont="1" applyFill="1" applyBorder="1" applyAlignment="1">
      <alignment horizontal="center" vertical="center"/>
    </xf>
    <xf numFmtId="0" fontId="79" fillId="7" borderId="16" xfId="0" applyFont="1" applyFill="1" applyBorder="1" applyAlignment="1">
      <alignment horizontal="center" vertical="center"/>
    </xf>
    <xf numFmtId="0" fontId="79" fillId="7" borderId="7" xfId="0" applyFont="1" applyFill="1" applyBorder="1" applyAlignment="1">
      <alignment horizontal="center" vertical="center"/>
    </xf>
    <xf numFmtId="0" fontId="89" fillId="9" borderId="5" xfId="0" applyFont="1" applyFill="1" applyBorder="1" applyAlignment="1">
      <alignment horizontal="left" vertical="center"/>
    </xf>
    <xf numFmtId="0" fontId="89" fillId="9" borderId="13" xfId="0" applyFont="1" applyFill="1" applyBorder="1" applyAlignment="1">
      <alignment horizontal="left" vertical="center"/>
    </xf>
    <xf numFmtId="0" fontId="89" fillId="9" borderId="14" xfId="0" applyFont="1" applyFill="1" applyBorder="1" applyAlignment="1">
      <alignment horizontal="left" vertical="center"/>
    </xf>
    <xf numFmtId="0" fontId="89" fillId="13" borderId="5" xfId="0" applyFont="1" applyFill="1" applyBorder="1" applyAlignment="1">
      <alignment horizontal="left" vertical="center"/>
    </xf>
    <xf numFmtId="0" fontId="89" fillId="13" borderId="13" xfId="0" applyFont="1" applyFill="1" applyBorder="1" applyAlignment="1">
      <alignment horizontal="left" vertical="center"/>
    </xf>
    <xf numFmtId="0" fontId="89" fillId="13" borderId="14" xfId="0" applyFont="1" applyFill="1" applyBorder="1" applyAlignment="1">
      <alignment horizontal="left" vertical="center"/>
    </xf>
    <xf numFmtId="0" fontId="79" fillId="4" borderId="4" xfId="0" applyFont="1" applyFill="1" applyBorder="1" applyAlignment="1">
      <alignment horizontal="center" vertical="center"/>
    </xf>
    <xf numFmtId="0" fontId="79" fillId="4" borderId="16" xfId="0" applyFont="1" applyFill="1" applyBorder="1" applyAlignment="1">
      <alignment horizontal="center" vertical="center"/>
    </xf>
    <xf numFmtId="0" fontId="79" fillId="4" borderId="7" xfId="0" applyFont="1" applyFill="1" applyBorder="1" applyAlignment="1">
      <alignment horizontal="center" vertical="center"/>
    </xf>
    <xf numFmtId="0" fontId="79" fillId="12" borderId="2" xfId="0" applyFont="1" applyFill="1" applyBorder="1" applyAlignment="1">
      <alignment horizontal="center" vertical="center"/>
    </xf>
    <xf numFmtId="0" fontId="79" fillId="10" borderId="2" xfId="0" applyFont="1" applyFill="1" applyBorder="1" applyAlignment="1">
      <alignment horizontal="center" vertical="center"/>
    </xf>
    <xf numFmtId="0" fontId="89" fillId="7" borderId="4" xfId="0" applyFont="1" applyFill="1" applyBorder="1" applyAlignment="1">
      <alignment horizontal="left" vertical="center"/>
    </xf>
    <xf numFmtId="0" fontId="89" fillId="7" borderId="7" xfId="0" applyFont="1" applyFill="1" applyBorder="1" applyAlignment="1">
      <alignment horizontal="left" vertical="center"/>
    </xf>
  </cellXfs>
  <cellStyles count="2">
    <cellStyle name="Hyperlink" xfId="1" builtinId="8"/>
    <cellStyle name="Normal" xfId="0" builtinId="0"/>
  </cellStyles>
  <dxfs count="26">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b/>
        <i val="0"/>
        <strike val="0"/>
      </font>
    </dxf>
    <dxf>
      <font>
        <color theme="0"/>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theme" Target="theme/theme1.xml"/><Relationship Id="rId26" Type="http://schemas.openxmlformats.org/officeDocument/2006/relationships/calcChain" Target="calcChain.xml"/><Relationship Id="rId3" Type="http://schemas.openxmlformats.org/officeDocument/2006/relationships/worksheet" Target="worksheets/sheet3.xml"/><Relationship Id="rId21" Type="http://schemas.openxmlformats.org/officeDocument/2006/relationships/sheetMetadata" Target="metadata.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microsoft.com/office/2017/06/relationships/rdRichValueTypes" Target="richData/rdRichValueTyp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microsoft.com/office/2017/06/relationships/rdRichValueStructure" Target="richData/rdrichvaluestructure.xml"/><Relationship Id="rId5" Type="http://schemas.openxmlformats.org/officeDocument/2006/relationships/worksheet" Target="worksheets/sheet5.xml"/><Relationship Id="rId15" Type="http://schemas.openxmlformats.org/officeDocument/2006/relationships/worksheet" Target="worksheets/sheet15.xml"/><Relationship Id="rId23" Type="http://schemas.microsoft.com/office/2017/06/relationships/rdRichValue" Target="richData/rdrichvalue.xml"/><Relationship Id="rId10" Type="http://schemas.openxmlformats.org/officeDocument/2006/relationships/worksheet" Target="worksheets/sheet10.xml"/><Relationship Id="rId19"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microsoft.com/office/2022/10/relationships/richValueRel" Target="richData/richValueRel.xml"/></Relationships>
</file>

<file path=xl/ctrlProps/ctrlProp1.xml><?xml version="1.0" encoding="utf-8"?>
<formControlPr xmlns="http://schemas.microsoft.com/office/spreadsheetml/2009/9/main" objectType="Button" lockText="1"/>
</file>

<file path=xl/drawings/_rels/drawing1.xml.rels><?xml version="1.0" encoding="UTF-8" standalone="yes"?>
<Relationships xmlns="http://schemas.openxmlformats.org/package/2006/relationships"><Relationship Id="rId3" Type="http://schemas.openxmlformats.org/officeDocument/2006/relationships/image" Target="../media/image65.svg"/><Relationship Id="rId7" Type="http://schemas.openxmlformats.org/officeDocument/2006/relationships/image" Target="../media/image69.png"/><Relationship Id="rId2" Type="http://schemas.openxmlformats.org/officeDocument/2006/relationships/image" Target="../media/image64.png"/><Relationship Id="rId1" Type="http://schemas.openxmlformats.org/officeDocument/2006/relationships/image" Target="../media/image63.png"/><Relationship Id="rId6" Type="http://schemas.openxmlformats.org/officeDocument/2006/relationships/image" Target="../media/image68.png"/><Relationship Id="rId5" Type="http://schemas.openxmlformats.org/officeDocument/2006/relationships/image" Target="../media/image67.svg"/><Relationship Id="rId4" Type="http://schemas.openxmlformats.org/officeDocument/2006/relationships/image" Target="../media/image66.png"/></Relationships>
</file>

<file path=xl/drawings/_rels/drawing2.xml.rels><?xml version="1.0" encoding="UTF-8" standalone="yes"?>
<Relationships xmlns="http://schemas.openxmlformats.org/package/2006/relationships"><Relationship Id="rId8" Type="http://schemas.openxmlformats.org/officeDocument/2006/relationships/image" Target="../media/image72.png"/><Relationship Id="rId3" Type="http://schemas.openxmlformats.org/officeDocument/2006/relationships/image" Target="../media/image66.png"/><Relationship Id="rId7" Type="http://schemas.openxmlformats.org/officeDocument/2006/relationships/image" Target="../media/image71.svg"/><Relationship Id="rId2" Type="http://schemas.openxmlformats.org/officeDocument/2006/relationships/image" Target="../media/image65.svg"/><Relationship Id="rId1" Type="http://schemas.openxmlformats.org/officeDocument/2006/relationships/image" Target="../media/image64.png"/><Relationship Id="rId6" Type="http://schemas.openxmlformats.org/officeDocument/2006/relationships/image" Target="../media/image70.png"/><Relationship Id="rId5" Type="http://schemas.openxmlformats.org/officeDocument/2006/relationships/image" Target="../media/image63.png"/><Relationship Id="rId4" Type="http://schemas.openxmlformats.org/officeDocument/2006/relationships/image" Target="../media/image67.svg"/></Relationships>
</file>

<file path=xl/drawings/_rels/drawing3.xml.rels><?xml version="1.0" encoding="UTF-8" standalone="yes"?>
<Relationships xmlns="http://schemas.openxmlformats.org/package/2006/relationships"><Relationship Id="rId3" Type="http://schemas.openxmlformats.org/officeDocument/2006/relationships/image" Target="../media/image66.png"/><Relationship Id="rId2" Type="http://schemas.openxmlformats.org/officeDocument/2006/relationships/image" Target="../media/image65.svg"/><Relationship Id="rId1" Type="http://schemas.openxmlformats.org/officeDocument/2006/relationships/image" Target="../media/image64.png"/><Relationship Id="rId5" Type="http://schemas.openxmlformats.org/officeDocument/2006/relationships/image" Target="../media/image63.png"/><Relationship Id="rId4" Type="http://schemas.openxmlformats.org/officeDocument/2006/relationships/image" Target="../media/image67.svg"/></Relationships>
</file>

<file path=xl/drawings/_rels/drawing4.xml.rels><?xml version="1.0" encoding="UTF-8" standalone="yes"?>
<Relationships xmlns="http://schemas.openxmlformats.org/package/2006/relationships"><Relationship Id="rId3" Type="http://schemas.openxmlformats.org/officeDocument/2006/relationships/image" Target="../media/image66.png"/><Relationship Id="rId2" Type="http://schemas.openxmlformats.org/officeDocument/2006/relationships/image" Target="../media/image65.svg"/><Relationship Id="rId1" Type="http://schemas.openxmlformats.org/officeDocument/2006/relationships/image" Target="../media/image64.png"/><Relationship Id="rId5" Type="http://schemas.openxmlformats.org/officeDocument/2006/relationships/image" Target="../media/image63.png"/><Relationship Id="rId4" Type="http://schemas.openxmlformats.org/officeDocument/2006/relationships/image" Target="../media/image67.svg"/></Relationships>
</file>

<file path=xl/drawings/_rels/drawing5.xml.rels><?xml version="1.0" encoding="UTF-8" standalone="yes"?>
<Relationships xmlns="http://schemas.openxmlformats.org/package/2006/relationships"><Relationship Id="rId3" Type="http://schemas.openxmlformats.org/officeDocument/2006/relationships/image" Target="../media/image66.png"/><Relationship Id="rId2" Type="http://schemas.openxmlformats.org/officeDocument/2006/relationships/image" Target="../media/image65.svg"/><Relationship Id="rId1" Type="http://schemas.openxmlformats.org/officeDocument/2006/relationships/image" Target="../media/image64.png"/><Relationship Id="rId5" Type="http://schemas.openxmlformats.org/officeDocument/2006/relationships/image" Target="../media/image63.png"/><Relationship Id="rId4" Type="http://schemas.openxmlformats.org/officeDocument/2006/relationships/image" Target="../media/image67.svg"/></Relationships>
</file>

<file path=xl/drawings/_rels/drawing6.xml.rels><?xml version="1.0" encoding="UTF-8" standalone="yes"?>
<Relationships xmlns="http://schemas.openxmlformats.org/package/2006/relationships"><Relationship Id="rId3" Type="http://schemas.openxmlformats.org/officeDocument/2006/relationships/image" Target="../media/image65.svg"/><Relationship Id="rId2" Type="http://schemas.openxmlformats.org/officeDocument/2006/relationships/image" Target="../media/image64.png"/><Relationship Id="rId1" Type="http://schemas.openxmlformats.org/officeDocument/2006/relationships/image" Target="../media/image63.png"/><Relationship Id="rId5" Type="http://schemas.openxmlformats.org/officeDocument/2006/relationships/image" Target="../media/image67.svg"/><Relationship Id="rId4" Type="http://schemas.openxmlformats.org/officeDocument/2006/relationships/image" Target="../media/image66.png"/></Relationships>
</file>

<file path=xl/drawings/_rels/drawing7.xml.rels><?xml version="1.0" encoding="UTF-8" standalone="yes"?>
<Relationships xmlns="http://schemas.openxmlformats.org/package/2006/relationships"><Relationship Id="rId3" Type="http://schemas.openxmlformats.org/officeDocument/2006/relationships/image" Target="../media/image66.png"/><Relationship Id="rId2" Type="http://schemas.openxmlformats.org/officeDocument/2006/relationships/image" Target="../media/image65.svg"/><Relationship Id="rId1" Type="http://schemas.openxmlformats.org/officeDocument/2006/relationships/image" Target="../media/image64.png"/><Relationship Id="rId5" Type="http://schemas.openxmlformats.org/officeDocument/2006/relationships/image" Target="../media/image63.png"/><Relationship Id="rId4" Type="http://schemas.openxmlformats.org/officeDocument/2006/relationships/image" Target="../media/image67.svg"/></Relationships>
</file>

<file path=xl/drawings/_rels/drawing8.xml.rels><?xml version="1.0" encoding="UTF-8" standalone="yes"?>
<Relationships xmlns="http://schemas.openxmlformats.org/package/2006/relationships"><Relationship Id="rId3" Type="http://schemas.openxmlformats.org/officeDocument/2006/relationships/image" Target="../media/image66.png"/><Relationship Id="rId2" Type="http://schemas.openxmlformats.org/officeDocument/2006/relationships/image" Target="../media/image65.svg"/><Relationship Id="rId1" Type="http://schemas.openxmlformats.org/officeDocument/2006/relationships/image" Target="../media/image64.png"/><Relationship Id="rId5" Type="http://schemas.openxmlformats.org/officeDocument/2006/relationships/image" Target="../media/image63.png"/><Relationship Id="rId4" Type="http://schemas.openxmlformats.org/officeDocument/2006/relationships/image" Target="../media/image67.svg"/></Relationships>
</file>

<file path=xl/drawings/_rels/drawing9.xml.rels><?xml version="1.0" encoding="UTF-8" standalone="yes"?>
<Relationships xmlns="http://schemas.openxmlformats.org/package/2006/relationships"><Relationship Id="rId3" Type="http://schemas.openxmlformats.org/officeDocument/2006/relationships/image" Target="../media/image66.png"/><Relationship Id="rId2" Type="http://schemas.openxmlformats.org/officeDocument/2006/relationships/image" Target="../media/image65.svg"/><Relationship Id="rId1" Type="http://schemas.openxmlformats.org/officeDocument/2006/relationships/image" Target="../media/image64.png"/><Relationship Id="rId5" Type="http://schemas.openxmlformats.org/officeDocument/2006/relationships/image" Target="../media/image63.png"/><Relationship Id="rId4" Type="http://schemas.openxmlformats.org/officeDocument/2006/relationships/image" Target="../media/image67.svg"/></Relationships>
</file>

<file path=xl/drawings/_rels/drawing10.xml.rels><?xml version="1.0" encoding="UTF-8" standalone="yes"?>
<Relationships xmlns="http://schemas.openxmlformats.org/package/2006/relationships"><Relationship Id="rId8" Type="http://schemas.openxmlformats.org/officeDocument/2006/relationships/image" Target="../media/image76.png"/><Relationship Id="rId13" Type="http://schemas.openxmlformats.org/officeDocument/2006/relationships/image" Target="../media/image81.png"/><Relationship Id="rId3" Type="http://schemas.openxmlformats.org/officeDocument/2006/relationships/image" Target="../media/image66.png"/><Relationship Id="rId7" Type="http://schemas.openxmlformats.org/officeDocument/2006/relationships/image" Target="../media/image75.png"/><Relationship Id="rId12" Type="http://schemas.openxmlformats.org/officeDocument/2006/relationships/image" Target="../media/image80.png"/><Relationship Id="rId2" Type="http://schemas.openxmlformats.org/officeDocument/2006/relationships/image" Target="../media/image65.svg"/><Relationship Id="rId1" Type="http://schemas.openxmlformats.org/officeDocument/2006/relationships/image" Target="../media/image64.png"/><Relationship Id="rId6" Type="http://schemas.openxmlformats.org/officeDocument/2006/relationships/image" Target="../media/image74.png"/><Relationship Id="rId11" Type="http://schemas.openxmlformats.org/officeDocument/2006/relationships/image" Target="../media/image79.png"/><Relationship Id="rId5" Type="http://schemas.openxmlformats.org/officeDocument/2006/relationships/image" Target="../media/image73.png"/><Relationship Id="rId10" Type="http://schemas.openxmlformats.org/officeDocument/2006/relationships/image" Target="../media/image78.png"/><Relationship Id="rId4" Type="http://schemas.openxmlformats.org/officeDocument/2006/relationships/image" Target="../media/image67.svg"/><Relationship Id="rId9" Type="http://schemas.openxmlformats.org/officeDocument/2006/relationships/image" Target="../media/image77.png"/><Relationship Id="rId14" Type="http://schemas.openxmlformats.org/officeDocument/2006/relationships/image" Target="../media/image63.png"/></Relationships>
</file>

<file path=xl/drawings/_rels/drawing11.xml.rels><?xml version="1.0" encoding="UTF-8" standalone="yes"?>
<Relationships xmlns="http://schemas.openxmlformats.org/package/2006/relationships"><Relationship Id="rId3" Type="http://schemas.openxmlformats.org/officeDocument/2006/relationships/image" Target="../media/image66.png"/><Relationship Id="rId2" Type="http://schemas.openxmlformats.org/officeDocument/2006/relationships/image" Target="../media/image65.svg"/><Relationship Id="rId1" Type="http://schemas.openxmlformats.org/officeDocument/2006/relationships/image" Target="../media/image64.png"/><Relationship Id="rId5" Type="http://schemas.openxmlformats.org/officeDocument/2006/relationships/image" Target="../media/image63.png"/><Relationship Id="rId4" Type="http://schemas.openxmlformats.org/officeDocument/2006/relationships/image" Target="../media/image67.svg"/></Relationships>
</file>

<file path=xl/drawings/_rels/drawing12.xml.rels><?xml version="1.0" encoding="UTF-8" standalone="yes"?>
<Relationships xmlns="http://schemas.openxmlformats.org/package/2006/relationships"><Relationship Id="rId3" Type="http://schemas.openxmlformats.org/officeDocument/2006/relationships/image" Target="../media/image66.png"/><Relationship Id="rId2" Type="http://schemas.openxmlformats.org/officeDocument/2006/relationships/image" Target="../media/image65.svg"/><Relationship Id="rId1" Type="http://schemas.openxmlformats.org/officeDocument/2006/relationships/image" Target="../media/image64.png"/><Relationship Id="rId5" Type="http://schemas.openxmlformats.org/officeDocument/2006/relationships/image" Target="../media/image63.png"/><Relationship Id="rId4" Type="http://schemas.openxmlformats.org/officeDocument/2006/relationships/image" Target="../media/image67.svg"/></Relationships>
</file>

<file path=xl/drawings/_rels/drawing13.xml.rels><?xml version="1.0" encoding="UTF-8" standalone="yes"?>
<Relationships xmlns="http://schemas.openxmlformats.org/package/2006/relationships"><Relationship Id="rId8" Type="http://schemas.openxmlformats.org/officeDocument/2006/relationships/image" Target="../media/image85.png"/><Relationship Id="rId13" Type="http://schemas.openxmlformats.org/officeDocument/2006/relationships/image" Target="../media/image89.png"/><Relationship Id="rId18" Type="http://schemas.microsoft.com/office/2007/relationships/hdphoto" Target="../media/hdphoto4.wdp"/><Relationship Id="rId26" Type="http://schemas.microsoft.com/office/2007/relationships/hdphoto" Target="../media/hdphoto8.wdp"/><Relationship Id="rId3" Type="http://schemas.openxmlformats.org/officeDocument/2006/relationships/image" Target="../media/image66.png"/><Relationship Id="rId21" Type="http://schemas.openxmlformats.org/officeDocument/2006/relationships/image" Target="../media/image94.png"/><Relationship Id="rId7" Type="http://schemas.microsoft.com/office/2007/relationships/hdphoto" Target="../media/hdphoto1.wdp"/><Relationship Id="rId12" Type="http://schemas.openxmlformats.org/officeDocument/2006/relationships/image" Target="../media/image88.png"/><Relationship Id="rId17" Type="http://schemas.openxmlformats.org/officeDocument/2006/relationships/image" Target="../media/image92.png"/><Relationship Id="rId25" Type="http://schemas.openxmlformats.org/officeDocument/2006/relationships/image" Target="../media/image96.png"/><Relationship Id="rId2" Type="http://schemas.openxmlformats.org/officeDocument/2006/relationships/image" Target="../media/image65.svg"/><Relationship Id="rId16" Type="http://schemas.microsoft.com/office/2007/relationships/hdphoto" Target="../media/hdphoto3.wdp"/><Relationship Id="rId20" Type="http://schemas.microsoft.com/office/2007/relationships/hdphoto" Target="../media/hdphoto5.wdp"/><Relationship Id="rId29" Type="http://schemas.openxmlformats.org/officeDocument/2006/relationships/image" Target="../media/image98.png"/><Relationship Id="rId1" Type="http://schemas.openxmlformats.org/officeDocument/2006/relationships/image" Target="../media/image64.png"/><Relationship Id="rId6" Type="http://schemas.openxmlformats.org/officeDocument/2006/relationships/image" Target="../media/image84.png"/><Relationship Id="rId11" Type="http://schemas.openxmlformats.org/officeDocument/2006/relationships/image" Target="../media/image87.png"/><Relationship Id="rId24" Type="http://schemas.microsoft.com/office/2007/relationships/hdphoto" Target="../media/hdphoto7.wdp"/><Relationship Id="rId5" Type="http://schemas.openxmlformats.org/officeDocument/2006/relationships/image" Target="../media/image63.png"/><Relationship Id="rId15" Type="http://schemas.openxmlformats.org/officeDocument/2006/relationships/image" Target="../media/image91.png"/><Relationship Id="rId23" Type="http://schemas.openxmlformats.org/officeDocument/2006/relationships/image" Target="../media/image95.png"/><Relationship Id="rId28" Type="http://schemas.microsoft.com/office/2007/relationships/hdphoto" Target="../media/hdphoto9.wdp"/><Relationship Id="rId10" Type="http://schemas.openxmlformats.org/officeDocument/2006/relationships/image" Target="../media/image86.png"/><Relationship Id="rId19" Type="http://schemas.openxmlformats.org/officeDocument/2006/relationships/image" Target="../media/image93.png"/><Relationship Id="rId31" Type="http://schemas.openxmlformats.org/officeDocument/2006/relationships/image" Target="../media/image99.png"/><Relationship Id="rId4" Type="http://schemas.openxmlformats.org/officeDocument/2006/relationships/image" Target="../media/image67.svg"/><Relationship Id="rId9" Type="http://schemas.microsoft.com/office/2007/relationships/hdphoto" Target="../media/hdphoto2.wdp"/><Relationship Id="rId14" Type="http://schemas.openxmlformats.org/officeDocument/2006/relationships/image" Target="../media/image90.png"/><Relationship Id="rId22" Type="http://schemas.microsoft.com/office/2007/relationships/hdphoto" Target="../media/hdphoto6.wdp"/><Relationship Id="rId27" Type="http://schemas.openxmlformats.org/officeDocument/2006/relationships/image" Target="../media/image97.png"/><Relationship Id="rId30" Type="http://schemas.microsoft.com/office/2007/relationships/hdphoto" Target="../media/hdphoto10.wdp"/></Relationships>
</file>

<file path=xl/drawings/_rels/drawing14.xml.rels><?xml version="1.0" encoding="UTF-8" standalone="yes"?>
<Relationships xmlns="http://schemas.openxmlformats.org/package/2006/relationships"><Relationship Id="rId8" Type="http://schemas.openxmlformats.org/officeDocument/2006/relationships/image" Target="../media/image102.png"/><Relationship Id="rId3" Type="http://schemas.openxmlformats.org/officeDocument/2006/relationships/image" Target="../media/image65.svg"/><Relationship Id="rId7" Type="http://schemas.openxmlformats.org/officeDocument/2006/relationships/image" Target="../media/image101.png"/><Relationship Id="rId2" Type="http://schemas.openxmlformats.org/officeDocument/2006/relationships/image" Target="../media/image64.png"/><Relationship Id="rId1" Type="http://schemas.openxmlformats.org/officeDocument/2006/relationships/image" Target="../media/image100.png"/><Relationship Id="rId6" Type="http://schemas.openxmlformats.org/officeDocument/2006/relationships/image" Target="../media/image63.png"/><Relationship Id="rId5" Type="http://schemas.openxmlformats.org/officeDocument/2006/relationships/image" Target="../media/image67.svg"/><Relationship Id="rId4" Type="http://schemas.openxmlformats.org/officeDocument/2006/relationships/image" Target="../media/image66.png"/><Relationship Id="rId9" Type="http://schemas.openxmlformats.org/officeDocument/2006/relationships/image" Target="../media/image99.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03.png"/></Relationships>
</file>

<file path=xl/drawings/_rels/vmlDrawing2.vml.rels><?xml version="1.0" encoding="UTF-8" standalone="yes"?>
<Relationships xmlns="http://schemas.openxmlformats.org/package/2006/relationships"><Relationship Id="rId2" Type="http://schemas.openxmlformats.org/officeDocument/2006/relationships/image" Target="../media/image83.png"/><Relationship Id="rId1" Type="http://schemas.openxmlformats.org/officeDocument/2006/relationships/image" Target="../media/image82.png"/></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4</xdr:col>
          <xdr:colOff>4457700</xdr:colOff>
          <xdr:row>111</xdr:row>
          <xdr:rowOff>139700</xdr:rowOff>
        </xdr:from>
        <xdr:to>
          <xdr:col>7</xdr:col>
          <xdr:colOff>76200</xdr:colOff>
          <xdr:row>114</xdr:row>
          <xdr:rowOff>292100</xdr:rowOff>
        </xdr:to>
        <xdr:sp macro="" textlink="">
          <xdr:nvSpPr>
            <xdr:cNvPr id="1030" name="Button 6" hidden="1">
              <a:extLst>
                <a:ext uri="{63B3BB69-23CF-44E3-9099-C40C66FF867C}">
                  <a14:compatExt spid="_x0000_s1030"/>
                </a:ext>
                <a:ext uri="{FF2B5EF4-FFF2-40B4-BE49-F238E27FC236}">
                  <a16:creationId xmlns:a16="http://schemas.microsoft.com/office/drawing/2014/main" id="{00000000-0008-0000-0100-000006040000}"/>
                </a:ext>
              </a:extLst>
            </xdr:cNvPr>
            <xdr:cNvSpPr/>
          </xdr:nvSpPr>
          <xdr:spPr bwMode="auto">
            <a:xfrm>
              <a:off x="0" y="0"/>
              <a:ext cx="0" cy="0"/>
            </a:xfrm>
            <a:prstGeom prst="rect">
              <a:avLst/>
            </a:prstGeom>
            <a:noFill/>
            <a:ln w="9525">
              <a:miter lim="800000"/>
              <a:headEnd/>
              <a:tailEnd/>
            </a:ln>
          </xdr:spPr>
          <xdr:txBody>
            <a:bodyPr vertOverflow="clip" wrap="square" lIns="36576" tIns="32004" rIns="36576" bIns="32004" anchor="ctr" upright="1"/>
            <a:lstStyle/>
            <a:p>
              <a:pPr algn="ctr" rtl="0">
                <a:defRPr sz="1000"/>
              </a:pPr>
              <a:r>
                <a:rPr lang="en-GB" sz="2000" b="1" i="0" u="none" strike="noStrike" baseline="0">
                  <a:solidFill>
                    <a:srgbClr val="000000"/>
                  </a:solidFill>
                  <a:latin typeface="Calibri" pitchFamily="2" charset="0"/>
                  <a:cs typeface="Calibri" pitchFamily="2" charset="0"/>
                </a:rPr>
                <a:t>Submit Forms</a:t>
              </a:r>
            </a:p>
            <a:p>
              <a:pPr algn="ctr" rtl="0">
                <a:defRPr sz="1000"/>
              </a:pPr>
              <a:r>
                <a:rPr lang="en-GB" sz="1000" b="0" i="0" u="none" strike="noStrike" baseline="0">
                  <a:solidFill>
                    <a:srgbClr val="000000"/>
                  </a:solidFill>
                  <a:latin typeface="Calibri" pitchFamily="2" charset="0"/>
                  <a:cs typeface="Calibri" pitchFamily="2" charset="0"/>
                </a:rPr>
                <a:t>Only click once all desired </a:t>
              </a:r>
            </a:p>
            <a:p>
              <a:pPr algn="ctr" rtl="0">
                <a:defRPr sz="1000"/>
              </a:pPr>
              <a:r>
                <a:rPr lang="en-GB" sz="1000" b="0" i="0" u="none" strike="noStrike" baseline="0">
                  <a:solidFill>
                    <a:srgbClr val="000000"/>
                  </a:solidFill>
                  <a:latin typeface="Calibri" pitchFamily="2" charset="0"/>
                  <a:cs typeface="Calibri" pitchFamily="2" charset="0"/>
                </a:rPr>
                <a:t>forms are filled</a:t>
              </a:r>
            </a:p>
          </xdr:txBody>
        </xdr:sp>
        <xdr:clientData fPrintsWithSheet="0"/>
      </xdr:twoCellAnchor>
    </mc:Choice>
    <mc:Fallback/>
  </mc:AlternateContent>
  <xdr:twoCellAnchor editAs="oneCell">
    <xdr:from>
      <xdr:col>1</xdr:col>
      <xdr:colOff>236220</xdr:colOff>
      <xdr:row>54</xdr:row>
      <xdr:rowOff>125505</xdr:rowOff>
    </xdr:from>
    <xdr:to>
      <xdr:col>1</xdr:col>
      <xdr:colOff>1317840</xdr:colOff>
      <xdr:row>55</xdr:row>
      <xdr:rowOff>1102659</xdr:rowOff>
    </xdr:to>
    <xdr:pic>
      <xdr:nvPicPr>
        <xdr:cNvPr id="3" name="Picture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25867" y="125505"/>
          <a:ext cx="1085430" cy="1102659"/>
        </a:xfrm>
        <a:prstGeom prst="rect">
          <a:avLst/>
        </a:prstGeom>
      </xdr:spPr>
    </xdr:pic>
    <xdr:clientData/>
  </xdr:twoCellAnchor>
  <xdr:twoCellAnchor>
    <xdr:from>
      <xdr:col>1</xdr:col>
      <xdr:colOff>200023</xdr:colOff>
      <xdr:row>114</xdr:row>
      <xdr:rowOff>95250</xdr:rowOff>
    </xdr:from>
    <xdr:to>
      <xdr:col>4</xdr:col>
      <xdr:colOff>1306286</xdr:colOff>
      <xdr:row>116</xdr:row>
      <xdr:rowOff>58238</xdr:rowOff>
    </xdr:to>
    <xdr:sp macro="" textlink="">
      <xdr:nvSpPr>
        <xdr:cNvPr id="2" name="TextBox 1">
          <a:extLst>
            <a:ext uri="{FF2B5EF4-FFF2-40B4-BE49-F238E27FC236}">
              <a16:creationId xmlns:a16="http://schemas.microsoft.com/office/drawing/2014/main" id="{00000000-0008-0000-0100-000002000000}"/>
            </a:ext>
          </a:extLst>
        </xdr:cNvPr>
        <xdr:cNvSpPr txBox="1"/>
      </xdr:nvSpPr>
      <xdr:spPr>
        <a:xfrm>
          <a:off x="281666" y="42549536"/>
          <a:ext cx="3147334" cy="72498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100"/>
            <a:t>             </a:t>
          </a:r>
          <a:r>
            <a:rPr lang="en-ZA" sz="1100" baseline="0"/>
            <a:t>  </a:t>
          </a:r>
          <a:r>
            <a:rPr lang="en-ZA" sz="1200"/>
            <a:t>'+27 (0) 11 210 2500 </a:t>
          </a:r>
          <a:br>
            <a:rPr lang="en-ZA" sz="1200"/>
          </a:br>
          <a:br>
            <a:rPr lang="en-ZA" sz="1200"/>
          </a:br>
          <a:r>
            <a:rPr lang="en-ZA" sz="1200"/>
            <a:t>              mpho.goehler@gl-events.com</a:t>
          </a:r>
          <a:br>
            <a:rPr lang="en-ZA" sz="1200"/>
          </a:br>
          <a:endParaRPr lang="en-ZA" sz="1200"/>
        </a:p>
      </xdr:txBody>
    </xdr:sp>
    <xdr:clientData/>
  </xdr:twoCellAnchor>
  <xdr:twoCellAnchor editAs="oneCell">
    <xdr:from>
      <xdr:col>1</xdr:col>
      <xdr:colOff>236220</xdr:colOff>
      <xdr:row>113</xdr:row>
      <xdr:rowOff>335280</xdr:rowOff>
    </xdr:from>
    <xdr:to>
      <xdr:col>1</xdr:col>
      <xdr:colOff>608315</xdr:colOff>
      <xdr:row>114</xdr:row>
      <xdr:rowOff>358691</xdr:rowOff>
    </xdr:to>
    <xdr:pic>
      <xdr:nvPicPr>
        <xdr:cNvPr id="6" name="Graphic 5" descr="Speaker phone with solid fill">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 uri="{96DAC541-7B7A-43D3-8B79-37D633B846F1}">
              <asvg:svgBlip xmlns:asvg="http://schemas.microsoft.com/office/drawing/2016/SVG/main" r:embed="rId3"/>
            </a:ext>
          </a:extLst>
        </a:blip>
        <a:stretch>
          <a:fillRect/>
        </a:stretch>
      </xdr:blipFill>
      <xdr:spPr>
        <a:xfrm>
          <a:off x="327660" y="20794980"/>
          <a:ext cx="372095" cy="370116"/>
        </a:xfrm>
        <a:prstGeom prst="rect">
          <a:avLst/>
        </a:prstGeom>
      </xdr:spPr>
    </xdr:pic>
    <xdr:clientData/>
  </xdr:twoCellAnchor>
  <xdr:twoCellAnchor editAs="oneCell">
    <xdr:from>
      <xdr:col>1</xdr:col>
      <xdr:colOff>236220</xdr:colOff>
      <xdr:row>114</xdr:row>
      <xdr:rowOff>365760</xdr:rowOff>
    </xdr:from>
    <xdr:to>
      <xdr:col>1</xdr:col>
      <xdr:colOff>591638</xdr:colOff>
      <xdr:row>115</xdr:row>
      <xdr:rowOff>343988</xdr:rowOff>
    </xdr:to>
    <xdr:pic>
      <xdr:nvPicPr>
        <xdr:cNvPr id="7" name="Graphic 6" descr="Email with solid fill">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 uri="{96DAC541-7B7A-43D3-8B79-37D633B846F1}">
              <asvg:svgBlip xmlns:asvg="http://schemas.microsoft.com/office/drawing/2016/SVG/main" r:embed="rId5"/>
            </a:ext>
          </a:extLst>
        </a:blip>
        <a:stretch>
          <a:fillRect/>
        </a:stretch>
      </xdr:blipFill>
      <xdr:spPr>
        <a:xfrm>
          <a:off x="327660" y="21183600"/>
          <a:ext cx="359228" cy="359229"/>
        </a:xfrm>
        <a:prstGeom prst="rect">
          <a:avLst/>
        </a:prstGeom>
      </xdr:spPr>
    </xdr:pic>
    <xdr:clientData/>
  </xdr:twoCellAnchor>
  <xdr:twoCellAnchor editAs="oneCell">
    <xdr:from>
      <xdr:col>1</xdr:col>
      <xdr:colOff>1427118</xdr:colOff>
      <xdr:row>55</xdr:row>
      <xdr:rowOff>17691</xdr:rowOff>
    </xdr:from>
    <xdr:to>
      <xdr:col>4</xdr:col>
      <xdr:colOff>2512189</xdr:colOff>
      <xdr:row>55</xdr:row>
      <xdr:rowOff>1086395</xdr:rowOff>
    </xdr:to>
    <xdr:pic>
      <xdr:nvPicPr>
        <xdr:cNvPr id="5" name="Picture 4">
          <a:extLst>
            <a:ext uri="{FF2B5EF4-FFF2-40B4-BE49-F238E27FC236}">
              <a16:creationId xmlns:a16="http://schemas.microsoft.com/office/drawing/2014/main" id="{00000000-0008-0000-0100-000005000000}"/>
            </a:ext>
          </a:extLst>
        </xdr:cNvPr>
        <xdr:cNvPicPr>
          <a:picLocks noChangeAspect="1"/>
        </xdr:cNvPicPr>
      </xdr:nvPicPr>
      <xdr:blipFill rotWithShape="1">
        <a:blip xmlns:r="http://schemas.openxmlformats.org/officeDocument/2006/relationships" r:embed="rId6"/>
        <a:srcRect b="33427"/>
        <a:stretch/>
      </xdr:blipFill>
      <xdr:spPr>
        <a:xfrm>
          <a:off x="1522368" y="153762"/>
          <a:ext cx="3180571" cy="1057274"/>
        </a:xfrm>
        <a:prstGeom prst="rect">
          <a:avLst/>
        </a:prstGeom>
      </xdr:spPr>
    </xdr:pic>
    <xdr:clientData/>
  </xdr:twoCellAnchor>
  <xdr:twoCellAnchor editAs="oneCell">
    <xdr:from>
      <xdr:col>1</xdr:col>
      <xdr:colOff>1434464</xdr:colOff>
      <xdr:row>55</xdr:row>
      <xdr:rowOff>1325608</xdr:rowOff>
    </xdr:from>
    <xdr:to>
      <xdr:col>4</xdr:col>
      <xdr:colOff>1811382</xdr:colOff>
      <xdr:row>55</xdr:row>
      <xdr:rowOff>1735268</xdr:rowOff>
    </xdr:to>
    <xdr:pic>
      <xdr:nvPicPr>
        <xdr:cNvPr id="8" name="Picture 7">
          <a:extLst>
            <a:ext uri="{FF2B5EF4-FFF2-40B4-BE49-F238E27FC236}">
              <a16:creationId xmlns:a16="http://schemas.microsoft.com/office/drawing/2014/main" id="{00000000-0008-0000-0100-000008000000}"/>
            </a:ext>
          </a:extLst>
        </xdr:cNvPr>
        <xdr:cNvPicPr>
          <a:picLocks noChangeAspect="1"/>
        </xdr:cNvPicPr>
      </xdr:nvPicPr>
      <xdr:blipFill>
        <a:blip xmlns:r="http://schemas.openxmlformats.org/officeDocument/2006/relationships" r:embed="rId7"/>
        <a:stretch>
          <a:fillRect/>
        </a:stretch>
      </xdr:blipFill>
      <xdr:spPr>
        <a:xfrm>
          <a:off x="1529714" y="1461679"/>
          <a:ext cx="2457178" cy="39442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261258</xdr:colOff>
      <xdr:row>47</xdr:row>
      <xdr:rowOff>326571</xdr:rowOff>
    </xdr:from>
    <xdr:to>
      <xdr:col>2</xdr:col>
      <xdr:colOff>134441</xdr:colOff>
      <xdr:row>48</xdr:row>
      <xdr:rowOff>326027</xdr:rowOff>
    </xdr:to>
    <xdr:pic>
      <xdr:nvPicPr>
        <xdr:cNvPr id="5" name="Graphic 4" descr="Speaker phone with solid fill">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352698" y="18294531"/>
          <a:ext cx="370115" cy="369027"/>
        </a:xfrm>
        <a:prstGeom prst="rect">
          <a:avLst/>
        </a:prstGeom>
      </xdr:spPr>
    </xdr:pic>
    <xdr:clientData/>
  </xdr:twoCellAnchor>
  <xdr:twoCellAnchor editAs="oneCell">
    <xdr:from>
      <xdr:col>1</xdr:col>
      <xdr:colOff>239489</xdr:colOff>
      <xdr:row>49</xdr:row>
      <xdr:rowOff>21772</xdr:rowOff>
    </xdr:from>
    <xdr:to>
      <xdr:col>2</xdr:col>
      <xdr:colOff>94165</xdr:colOff>
      <xdr:row>50</xdr:row>
      <xdr:rowOff>17960</xdr:rowOff>
    </xdr:to>
    <xdr:pic>
      <xdr:nvPicPr>
        <xdr:cNvPr id="6" name="Graphic 5" descr="Email with solid fill">
          <a:extLst>
            <a:ext uri="{FF2B5EF4-FFF2-40B4-BE49-F238E27FC236}">
              <a16:creationId xmlns:a16="http://schemas.microsoft.com/office/drawing/2014/main" id="{00000000-0008-0000-02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330929" y="18706012"/>
          <a:ext cx="359228" cy="358139"/>
        </a:xfrm>
        <a:prstGeom prst="rect">
          <a:avLst/>
        </a:prstGeom>
      </xdr:spPr>
    </xdr:pic>
    <xdr:clientData/>
  </xdr:twoCellAnchor>
  <xdr:twoCellAnchor editAs="oneCell">
    <xdr:from>
      <xdr:col>1</xdr:col>
      <xdr:colOff>236220</xdr:colOff>
      <xdr:row>1</xdr:row>
      <xdr:rowOff>0</xdr:rowOff>
    </xdr:from>
    <xdr:to>
      <xdr:col>3</xdr:col>
      <xdr:colOff>326180</xdr:colOff>
      <xdr:row>1</xdr:row>
      <xdr:rowOff>1104900</xdr:rowOff>
    </xdr:to>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31470" y="190500"/>
          <a:ext cx="1087636" cy="1104900"/>
        </a:xfrm>
        <a:prstGeom prst="rect">
          <a:avLst/>
        </a:prstGeom>
      </xdr:spPr>
    </xdr:pic>
    <xdr:clientData/>
  </xdr:twoCellAnchor>
  <xdr:oneCellAnchor>
    <xdr:from>
      <xdr:col>18</xdr:col>
      <xdr:colOff>78961</xdr:colOff>
      <xdr:row>24</xdr:row>
      <xdr:rowOff>506508</xdr:rowOff>
    </xdr:from>
    <xdr:ext cx="247810" cy="250371"/>
    <xdr:pic>
      <xdr:nvPicPr>
        <xdr:cNvPr id="9" name="Graphic 8" descr="Stop outline">
          <a:extLst>
            <a:ext uri="{FF2B5EF4-FFF2-40B4-BE49-F238E27FC236}">
              <a16:creationId xmlns:a16="http://schemas.microsoft.com/office/drawing/2014/main" id="{00000000-0008-0000-0200-000009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9908761" y="8746994"/>
          <a:ext cx="247810" cy="250371"/>
        </a:xfrm>
        <a:prstGeom prst="rect">
          <a:avLst/>
        </a:prstGeom>
      </xdr:spPr>
    </xdr:pic>
    <xdr:clientData/>
  </xdr:oneCellAnchor>
  <xdr:oneCellAnchor>
    <xdr:from>
      <xdr:col>18</xdr:col>
      <xdr:colOff>78120</xdr:colOff>
      <xdr:row>24</xdr:row>
      <xdr:rowOff>1008529</xdr:rowOff>
    </xdr:from>
    <xdr:ext cx="247397" cy="249958"/>
    <xdr:pic>
      <xdr:nvPicPr>
        <xdr:cNvPr id="11" name="Picture 10">
          <a:extLst>
            <a:ext uri="{FF2B5EF4-FFF2-40B4-BE49-F238E27FC236}">
              <a16:creationId xmlns:a16="http://schemas.microsoft.com/office/drawing/2014/main" id="{00000000-0008-0000-0200-00000B000000}"/>
            </a:ext>
          </a:extLst>
        </xdr:cNvPr>
        <xdr:cNvPicPr>
          <a:picLocks noChangeAspect="1"/>
        </xdr:cNvPicPr>
      </xdr:nvPicPr>
      <xdr:blipFill>
        <a:blip xmlns:r="http://schemas.openxmlformats.org/officeDocument/2006/relationships" r:embed="rId8"/>
        <a:stretch>
          <a:fillRect/>
        </a:stretch>
      </xdr:blipFill>
      <xdr:spPr>
        <a:xfrm>
          <a:off x="9907920" y="9249015"/>
          <a:ext cx="247397" cy="249958"/>
        </a:xfrm>
        <a:prstGeom prst="rect">
          <a:avLst/>
        </a:prstGeom>
      </xdr:spPr>
    </xdr:pic>
    <xdr:clientData/>
  </xdr:oneCellAnchor>
  <xdr:oneCellAnchor>
    <xdr:from>
      <xdr:col>18</xdr:col>
      <xdr:colOff>80679</xdr:colOff>
      <xdr:row>24</xdr:row>
      <xdr:rowOff>1520157</xdr:rowOff>
    </xdr:from>
    <xdr:ext cx="243260" cy="249958"/>
    <xdr:pic>
      <xdr:nvPicPr>
        <xdr:cNvPr id="12" name="Picture 11">
          <a:extLst>
            <a:ext uri="{FF2B5EF4-FFF2-40B4-BE49-F238E27FC236}">
              <a16:creationId xmlns:a16="http://schemas.microsoft.com/office/drawing/2014/main" id="{00000000-0008-0000-0200-00000C000000}"/>
            </a:ext>
          </a:extLst>
        </xdr:cNvPr>
        <xdr:cNvPicPr>
          <a:picLocks noChangeAspect="1"/>
        </xdr:cNvPicPr>
      </xdr:nvPicPr>
      <xdr:blipFill>
        <a:blip xmlns:r="http://schemas.openxmlformats.org/officeDocument/2006/relationships" r:embed="rId8"/>
        <a:stretch>
          <a:fillRect/>
        </a:stretch>
      </xdr:blipFill>
      <xdr:spPr>
        <a:xfrm>
          <a:off x="9910479" y="9760643"/>
          <a:ext cx="243260" cy="249958"/>
        </a:xfrm>
        <a:prstGeom prst="rect">
          <a:avLst/>
        </a:prstGeom>
      </xdr:spPr>
    </xdr:pic>
    <xdr:clientData/>
  </xdr:oneCellAnchor>
  <xdr:oneCellAnchor>
    <xdr:from>
      <xdr:col>18</xdr:col>
      <xdr:colOff>87086</xdr:colOff>
      <xdr:row>24</xdr:row>
      <xdr:rowOff>2013857</xdr:rowOff>
    </xdr:from>
    <xdr:ext cx="247397" cy="249958"/>
    <xdr:pic>
      <xdr:nvPicPr>
        <xdr:cNvPr id="13" name="Picture 12">
          <a:extLst>
            <a:ext uri="{FF2B5EF4-FFF2-40B4-BE49-F238E27FC236}">
              <a16:creationId xmlns:a16="http://schemas.microsoft.com/office/drawing/2014/main" id="{00000000-0008-0000-0200-00000D000000}"/>
            </a:ext>
          </a:extLst>
        </xdr:cNvPr>
        <xdr:cNvPicPr>
          <a:picLocks noChangeAspect="1"/>
        </xdr:cNvPicPr>
      </xdr:nvPicPr>
      <xdr:blipFill>
        <a:blip xmlns:r="http://schemas.openxmlformats.org/officeDocument/2006/relationships" r:embed="rId8"/>
        <a:stretch>
          <a:fillRect/>
        </a:stretch>
      </xdr:blipFill>
      <xdr:spPr>
        <a:xfrm>
          <a:off x="9916886" y="10254343"/>
          <a:ext cx="247397" cy="249958"/>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1</xdr:col>
      <xdr:colOff>261258</xdr:colOff>
      <xdr:row>44</xdr:row>
      <xdr:rowOff>326571</xdr:rowOff>
    </xdr:from>
    <xdr:to>
      <xdr:col>1</xdr:col>
      <xdr:colOff>627563</xdr:colOff>
      <xdr:row>45</xdr:row>
      <xdr:rowOff>326028</xdr:rowOff>
    </xdr:to>
    <xdr:pic>
      <xdr:nvPicPr>
        <xdr:cNvPr id="2" name="Graphic 1" descr="Speaker phone with solid fill">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352698" y="13973991"/>
          <a:ext cx="370115" cy="369027"/>
        </a:xfrm>
        <a:prstGeom prst="rect">
          <a:avLst/>
        </a:prstGeom>
      </xdr:spPr>
    </xdr:pic>
    <xdr:clientData/>
  </xdr:twoCellAnchor>
  <xdr:twoCellAnchor editAs="oneCell">
    <xdr:from>
      <xdr:col>1</xdr:col>
      <xdr:colOff>239489</xdr:colOff>
      <xdr:row>46</xdr:row>
      <xdr:rowOff>21772</xdr:rowOff>
    </xdr:from>
    <xdr:to>
      <xdr:col>1</xdr:col>
      <xdr:colOff>589192</xdr:colOff>
      <xdr:row>46</xdr:row>
      <xdr:rowOff>378960</xdr:rowOff>
    </xdr:to>
    <xdr:pic>
      <xdr:nvPicPr>
        <xdr:cNvPr id="3" name="Graphic 2" descr="Email with solid fill">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330929" y="14385472"/>
          <a:ext cx="359228" cy="358140"/>
        </a:xfrm>
        <a:prstGeom prst="rect">
          <a:avLst/>
        </a:prstGeom>
      </xdr:spPr>
    </xdr:pic>
    <xdr:clientData/>
  </xdr:twoCellAnchor>
  <xdr:twoCellAnchor editAs="oneCell">
    <xdr:from>
      <xdr:col>1</xdr:col>
      <xdr:colOff>254150</xdr:colOff>
      <xdr:row>1</xdr:row>
      <xdr:rowOff>125506</xdr:rowOff>
    </xdr:from>
    <xdr:to>
      <xdr:col>1</xdr:col>
      <xdr:colOff>1349950</xdr:colOff>
      <xdr:row>1</xdr:row>
      <xdr:rowOff>1239931</xdr:rowOff>
    </xdr:to>
    <xdr:pic>
      <xdr:nvPicPr>
        <xdr:cNvPr id="6" name="Picture 5">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43797" y="215153"/>
          <a:ext cx="1091990" cy="1104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261258</xdr:colOff>
      <xdr:row>42</xdr:row>
      <xdr:rowOff>326571</xdr:rowOff>
    </xdr:from>
    <xdr:to>
      <xdr:col>1</xdr:col>
      <xdr:colOff>631373</xdr:colOff>
      <xdr:row>43</xdr:row>
      <xdr:rowOff>322218</xdr:rowOff>
    </xdr:to>
    <xdr:pic>
      <xdr:nvPicPr>
        <xdr:cNvPr id="2" name="Graphic 1" descr="Speaker phone with solid fill">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352698" y="11489871"/>
          <a:ext cx="370115" cy="369027"/>
        </a:xfrm>
        <a:prstGeom prst="rect">
          <a:avLst/>
        </a:prstGeom>
      </xdr:spPr>
    </xdr:pic>
    <xdr:clientData/>
  </xdr:twoCellAnchor>
  <xdr:twoCellAnchor editAs="oneCell">
    <xdr:from>
      <xdr:col>1</xdr:col>
      <xdr:colOff>239489</xdr:colOff>
      <xdr:row>44</xdr:row>
      <xdr:rowOff>21772</xdr:rowOff>
    </xdr:from>
    <xdr:to>
      <xdr:col>1</xdr:col>
      <xdr:colOff>593002</xdr:colOff>
      <xdr:row>45</xdr:row>
      <xdr:rowOff>21772</xdr:rowOff>
    </xdr:to>
    <xdr:pic>
      <xdr:nvPicPr>
        <xdr:cNvPr id="3" name="Graphic 2" descr="Email with solid fill">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330929" y="11901352"/>
          <a:ext cx="359228" cy="358140"/>
        </a:xfrm>
        <a:prstGeom prst="rect">
          <a:avLst/>
        </a:prstGeom>
      </xdr:spPr>
    </xdr:pic>
    <xdr:clientData/>
  </xdr:twoCellAnchor>
  <xdr:twoCellAnchor editAs="oneCell">
    <xdr:from>
      <xdr:col>1</xdr:col>
      <xdr:colOff>101746</xdr:colOff>
      <xdr:row>1</xdr:row>
      <xdr:rowOff>60190</xdr:rowOff>
    </xdr:from>
    <xdr:to>
      <xdr:col>1</xdr:col>
      <xdr:colOff>1201356</xdr:colOff>
      <xdr:row>1</xdr:row>
      <xdr:rowOff>1165090</xdr:rowOff>
    </xdr:to>
    <xdr:pic>
      <xdr:nvPicPr>
        <xdr:cNvPr id="8" name="Picture 7" descr="A red square with white text&#10;&#10;Description automatically generated">
          <a:extLst>
            <a:ext uri="{FF2B5EF4-FFF2-40B4-BE49-F238E27FC236}">
              <a16:creationId xmlns:a16="http://schemas.microsoft.com/office/drawing/2014/main" id="{00000000-0008-0000-0400-000008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88832" y="147276"/>
          <a:ext cx="1091990" cy="11049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261258</xdr:colOff>
      <xdr:row>41</xdr:row>
      <xdr:rowOff>326571</xdr:rowOff>
    </xdr:from>
    <xdr:to>
      <xdr:col>1</xdr:col>
      <xdr:colOff>627563</xdr:colOff>
      <xdr:row>42</xdr:row>
      <xdr:rowOff>326025</xdr:rowOff>
    </xdr:to>
    <xdr:pic>
      <xdr:nvPicPr>
        <xdr:cNvPr id="2" name="Graphic 1" descr="Speaker phone with solid fill">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352698" y="13973991"/>
          <a:ext cx="370115" cy="369027"/>
        </a:xfrm>
        <a:prstGeom prst="rect">
          <a:avLst/>
        </a:prstGeom>
      </xdr:spPr>
    </xdr:pic>
    <xdr:clientData/>
  </xdr:twoCellAnchor>
  <xdr:twoCellAnchor editAs="oneCell">
    <xdr:from>
      <xdr:col>1</xdr:col>
      <xdr:colOff>239489</xdr:colOff>
      <xdr:row>43</xdr:row>
      <xdr:rowOff>21772</xdr:rowOff>
    </xdr:from>
    <xdr:to>
      <xdr:col>1</xdr:col>
      <xdr:colOff>589192</xdr:colOff>
      <xdr:row>44</xdr:row>
      <xdr:rowOff>17960</xdr:rowOff>
    </xdr:to>
    <xdr:pic>
      <xdr:nvPicPr>
        <xdr:cNvPr id="3" name="Graphic 2" descr="Email with solid fill">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330929" y="14385472"/>
          <a:ext cx="359228" cy="358140"/>
        </a:xfrm>
        <a:prstGeom prst="rect">
          <a:avLst/>
        </a:prstGeom>
      </xdr:spPr>
    </xdr:pic>
    <xdr:clientData/>
  </xdr:twoCellAnchor>
  <xdr:twoCellAnchor editAs="oneCell">
    <xdr:from>
      <xdr:col>1</xdr:col>
      <xdr:colOff>101746</xdr:colOff>
      <xdr:row>1</xdr:row>
      <xdr:rowOff>60190</xdr:rowOff>
    </xdr:from>
    <xdr:to>
      <xdr:col>1</xdr:col>
      <xdr:colOff>1197546</xdr:colOff>
      <xdr:row>1</xdr:row>
      <xdr:rowOff>1161280</xdr:rowOff>
    </xdr:to>
    <xdr:pic>
      <xdr:nvPicPr>
        <xdr:cNvPr id="4" name="Picture 3" descr="A red square with white text&#10;&#10;Description automatically generated">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93186" y="151630"/>
          <a:ext cx="1091990" cy="11049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254150</xdr:colOff>
      <xdr:row>1</xdr:row>
      <xdr:rowOff>125506</xdr:rowOff>
    </xdr:from>
    <xdr:to>
      <xdr:col>1</xdr:col>
      <xdr:colOff>1349950</xdr:colOff>
      <xdr:row>1</xdr:row>
      <xdr:rowOff>1239931</xdr:rowOff>
    </xdr:to>
    <xdr:pic>
      <xdr:nvPicPr>
        <xdr:cNvPr id="5" name="Picture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45590" y="216946"/>
          <a:ext cx="1091990" cy="1104900"/>
        </a:xfrm>
        <a:prstGeom prst="rect">
          <a:avLst/>
        </a:prstGeom>
      </xdr:spPr>
    </xdr:pic>
    <xdr:clientData/>
  </xdr:twoCellAnchor>
  <xdr:twoCellAnchor editAs="oneCell">
    <xdr:from>
      <xdr:col>1</xdr:col>
      <xdr:colOff>261258</xdr:colOff>
      <xdr:row>48</xdr:row>
      <xdr:rowOff>326571</xdr:rowOff>
    </xdr:from>
    <xdr:to>
      <xdr:col>1</xdr:col>
      <xdr:colOff>627563</xdr:colOff>
      <xdr:row>49</xdr:row>
      <xdr:rowOff>327659</xdr:rowOff>
    </xdr:to>
    <xdr:pic>
      <xdr:nvPicPr>
        <xdr:cNvPr id="11" name="Graphic 10" descr="Speaker phone with solid fill">
          <a:extLst>
            <a:ext uri="{FF2B5EF4-FFF2-40B4-BE49-F238E27FC236}">
              <a16:creationId xmlns:a16="http://schemas.microsoft.com/office/drawing/2014/main" id="{00000000-0008-0000-0600-00000B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 uri="{96DAC541-7B7A-43D3-8B79-37D633B846F1}">
              <asvg:svgBlip xmlns:asvg="http://schemas.microsoft.com/office/drawing/2016/SVG/main" r:embed="rId3"/>
            </a:ext>
          </a:extLst>
        </a:blip>
        <a:stretch>
          <a:fillRect/>
        </a:stretch>
      </xdr:blipFill>
      <xdr:spPr>
        <a:xfrm>
          <a:off x="352698" y="19940451"/>
          <a:ext cx="370115" cy="369026"/>
        </a:xfrm>
        <a:prstGeom prst="rect">
          <a:avLst/>
        </a:prstGeom>
      </xdr:spPr>
    </xdr:pic>
    <xdr:clientData/>
  </xdr:twoCellAnchor>
  <xdr:twoCellAnchor editAs="oneCell">
    <xdr:from>
      <xdr:col>1</xdr:col>
      <xdr:colOff>239489</xdr:colOff>
      <xdr:row>50</xdr:row>
      <xdr:rowOff>21772</xdr:rowOff>
    </xdr:from>
    <xdr:to>
      <xdr:col>1</xdr:col>
      <xdr:colOff>589192</xdr:colOff>
      <xdr:row>50</xdr:row>
      <xdr:rowOff>416924</xdr:rowOff>
    </xdr:to>
    <xdr:pic>
      <xdr:nvPicPr>
        <xdr:cNvPr id="12" name="Graphic 11" descr="Email with solid fill">
          <a:extLst>
            <a:ext uri="{FF2B5EF4-FFF2-40B4-BE49-F238E27FC236}">
              <a16:creationId xmlns:a16="http://schemas.microsoft.com/office/drawing/2014/main" id="{00000000-0008-0000-0600-00000C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 uri="{96DAC541-7B7A-43D3-8B79-37D633B846F1}">
              <asvg:svgBlip xmlns:asvg="http://schemas.microsoft.com/office/drawing/2016/SVG/main" r:embed="rId5"/>
            </a:ext>
          </a:extLst>
        </a:blip>
        <a:stretch>
          <a:fillRect/>
        </a:stretch>
      </xdr:blipFill>
      <xdr:spPr>
        <a:xfrm>
          <a:off x="330929" y="20351932"/>
          <a:ext cx="359228" cy="35814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261258</xdr:colOff>
      <xdr:row>130</xdr:row>
      <xdr:rowOff>326571</xdr:rowOff>
    </xdr:from>
    <xdr:to>
      <xdr:col>1</xdr:col>
      <xdr:colOff>627267</xdr:colOff>
      <xdr:row>131</xdr:row>
      <xdr:rowOff>305442</xdr:rowOff>
    </xdr:to>
    <xdr:pic>
      <xdr:nvPicPr>
        <xdr:cNvPr id="2" name="Graphic 1" descr="Speaker phone with solid fill">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352698" y="11489871"/>
          <a:ext cx="370115" cy="369027"/>
        </a:xfrm>
        <a:prstGeom prst="rect">
          <a:avLst/>
        </a:prstGeom>
      </xdr:spPr>
    </xdr:pic>
    <xdr:clientData/>
  </xdr:twoCellAnchor>
  <xdr:twoCellAnchor editAs="oneCell">
    <xdr:from>
      <xdr:col>1</xdr:col>
      <xdr:colOff>239489</xdr:colOff>
      <xdr:row>132</xdr:row>
      <xdr:rowOff>21772</xdr:rowOff>
    </xdr:from>
    <xdr:to>
      <xdr:col>1</xdr:col>
      <xdr:colOff>589192</xdr:colOff>
      <xdr:row>133</xdr:row>
      <xdr:rowOff>177799</xdr:rowOff>
    </xdr:to>
    <xdr:pic>
      <xdr:nvPicPr>
        <xdr:cNvPr id="3" name="Graphic 2" descr="Email with solid fill">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330929" y="11901352"/>
          <a:ext cx="359228" cy="358140"/>
        </a:xfrm>
        <a:prstGeom prst="rect">
          <a:avLst/>
        </a:prstGeom>
      </xdr:spPr>
    </xdr:pic>
    <xdr:clientData/>
  </xdr:twoCellAnchor>
  <xdr:twoCellAnchor editAs="oneCell">
    <xdr:from>
      <xdr:col>1</xdr:col>
      <xdr:colOff>64738</xdr:colOff>
      <xdr:row>1</xdr:row>
      <xdr:rowOff>27535</xdr:rowOff>
    </xdr:from>
    <xdr:to>
      <xdr:col>2</xdr:col>
      <xdr:colOff>439582</xdr:colOff>
      <xdr:row>1</xdr:row>
      <xdr:rowOff>1122910</xdr:rowOff>
    </xdr:to>
    <xdr:pic>
      <xdr:nvPicPr>
        <xdr:cNvPr id="4" name="Picture 3">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51824" y="114621"/>
          <a:ext cx="1090901" cy="11049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261258</xdr:colOff>
      <xdr:row>43</xdr:row>
      <xdr:rowOff>326571</xdr:rowOff>
    </xdr:from>
    <xdr:to>
      <xdr:col>1</xdr:col>
      <xdr:colOff>627563</xdr:colOff>
      <xdr:row>44</xdr:row>
      <xdr:rowOff>326024</xdr:rowOff>
    </xdr:to>
    <xdr:pic>
      <xdr:nvPicPr>
        <xdr:cNvPr id="2" name="Graphic 1" descr="Speaker phone with solid fill">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352698" y="19940451"/>
          <a:ext cx="370115" cy="369026"/>
        </a:xfrm>
        <a:prstGeom prst="rect">
          <a:avLst/>
        </a:prstGeom>
      </xdr:spPr>
    </xdr:pic>
    <xdr:clientData/>
  </xdr:twoCellAnchor>
  <xdr:twoCellAnchor editAs="oneCell">
    <xdr:from>
      <xdr:col>1</xdr:col>
      <xdr:colOff>239489</xdr:colOff>
      <xdr:row>45</xdr:row>
      <xdr:rowOff>21772</xdr:rowOff>
    </xdr:from>
    <xdr:to>
      <xdr:col>1</xdr:col>
      <xdr:colOff>589192</xdr:colOff>
      <xdr:row>46</xdr:row>
      <xdr:rowOff>17962</xdr:rowOff>
    </xdr:to>
    <xdr:pic>
      <xdr:nvPicPr>
        <xdr:cNvPr id="3" name="Graphic 2" descr="Email with solid fill">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330929" y="20351932"/>
          <a:ext cx="359228" cy="358141"/>
        </a:xfrm>
        <a:prstGeom prst="rect">
          <a:avLst/>
        </a:prstGeom>
      </xdr:spPr>
    </xdr:pic>
    <xdr:clientData/>
  </xdr:twoCellAnchor>
  <xdr:twoCellAnchor editAs="oneCell">
    <xdr:from>
      <xdr:col>1</xdr:col>
      <xdr:colOff>101746</xdr:colOff>
      <xdr:row>1</xdr:row>
      <xdr:rowOff>60190</xdr:rowOff>
    </xdr:from>
    <xdr:to>
      <xdr:col>1</xdr:col>
      <xdr:colOff>1197546</xdr:colOff>
      <xdr:row>1</xdr:row>
      <xdr:rowOff>1161280</xdr:rowOff>
    </xdr:to>
    <xdr:pic>
      <xdr:nvPicPr>
        <xdr:cNvPr id="5" name="Picture 4" descr="A red square with white text&#10;&#10;Description automatically generated">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93186" y="151630"/>
          <a:ext cx="1091990" cy="11049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261258</xdr:colOff>
      <xdr:row>94</xdr:row>
      <xdr:rowOff>326571</xdr:rowOff>
    </xdr:from>
    <xdr:to>
      <xdr:col>1</xdr:col>
      <xdr:colOff>637311</xdr:colOff>
      <xdr:row>96</xdr:row>
      <xdr:rowOff>31571</xdr:rowOff>
    </xdr:to>
    <xdr:pic>
      <xdr:nvPicPr>
        <xdr:cNvPr id="2" name="Graphic 1" descr="Speaker phone with solid fill">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352698" y="35401431"/>
          <a:ext cx="376053" cy="371205"/>
        </a:xfrm>
        <a:prstGeom prst="rect">
          <a:avLst/>
        </a:prstGeom>
      </xdr:spPr>
    </xdr:pic>
    <xdr:clientData/>
  </xdr:twoCellAnchor>
  <xdr:twoCellAnchor editAs="oneCell">
    <xdr:from>
      <xdr:col>1</xdr:col>
      <xdr:colOff>239489</xdr:colOff>
      <xdr:row>96</xdr:row>
      <xdr:rowOff>21772</xdr:rowOff>
    </xdr:from>
    <xdr:to>
      <xdr:col>1</xdr:col>
      <xdr:colOff>598717</xdr:colOff>
      <xdr:row>97</xdr:row>
      <xdr:rowOff>1</xdr:rowOff>
    </xdr:to>
    <xdr:pic>
      <xdr:nvPicPr>
        <xdr:cNvPr id="3" name="Graphic 2" descr="Email with solid fill">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330929" y="35630032"/>
          <a:ext cx="359228" cy="358141"/>
        </a:xfrm>
        <a:prstGeom prst="rect">
          <a:avLst/>
        </a:prstGeom>
      </xdr:spPr>
    </xdr:pic>
    <xdr:clientData/>
  </xdr:twoCellAnchor>
  <xdr:twoCellAnchor editAs="oneCell">
    <xdr:from>
      <xdr:col>1</xdr:col>
      <xdr:colOff>261258</xdr:colOff>
      <xdr:row>94</xdr:row>
      <xdr:rowOff>326571</xdr:rowOff>
    </xdr:from>
    <xdr:to>
      <xdr:col>1</xdr:col>
      <xdr:colOff>632462</xdr:colOff>
      <xdr:row>96</xdr:row>
      <xdr:rowOff>31571</xdr:rowOff>
    </xdr:to>
    <xdr:pic>
      <xdr:nvPicPr>
        <xdr:cNvPr id="4" name="Graphic 3" descr="Speaker phone with solid fill">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352698" y="35401431"/>
          <a:ext cx="371204" cy="371205"/>
        </a:xfrm>
        <a:prstGeom prst="rect">
          <a:avLst/>
        </a:prstGeom>
      </xdr:spPr>
    </xdr:pic>
    <xdr:clientData/>
  </xdr:twoCellAnchor>
  <xdr:twoCellAnchor editAs="oneCell">
    <xdr:from>
      <xdr:col>1</xdr:col>
      <xdr:colOff>239489</xdr:colOff>
      <xdr:row>96</xdr:row>
      <xdr:rowOff>21772</xdr:rowOff>
    </xdr:from>
    <xdr:to>
      <xdr:col>1</xdr:col>
      <xdr:colOff>598717</xdr:colOff>
      <xdr:row>97</xdr:row>
      <xdr:rowOff>0</xdr:rowOff>
    </xdr:to>
    <xdr:pic>
      <xdr:nvPicPr>
        <xdr:cNvPr id="5" name="Graphic 4" descr="Email with solid fill">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330929" y="35630032"/>
          <a:ext cx="359228" cy="358140"/>
        </a:xfrm>
        <a:prstGeom prst="rect">
          <a:avLst/>
        </a:prstGeom>
      </xdr:spPr>
    </xdr:pic>
    <xdr:clientData/>
  </xdr:twoCellAnchor>
  <xdr:twoCellAnchor editAs="oneCell">
    <xdr:from>
      <xdr:col>1</xdr:col>
      <xdr:colOff>0</xdr:colOff>
      <xdr:row>1</xdr:row>
      <xdr:rowOff>0</xdr:rowOff>
    </xdr:from>
    <xdr:to>
      <xdr:col>2</xdr:col>
      <xdr:colOff>91440</xdr:colOff>
      <xdr:row>1</xdr:row>
      <xdr:rowOff>1000058</xdr:rowOff>
    </xdr:to>
    <xdr:pic>
      <xdr:nvPicPr>
        <xdr:cNvPr id="7" name="Picture 6" descr="A red square with white text&#10;&#10;Description automatically generated">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91440" y="91440"/>
          <a:ext cx="998220" cy="100005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13608</xdr:colOff>
      <xdr:row>56</xdr:row>
      <xdr:rowOff>345621</xdr:rowOff>
    </xdr:from>
    <xdr:to>
      <xdr:col>1</xdr:col>
      <xdr:colOff>383723</xdr:colOff>
      <xdr:row>57</xdr:row>
      <xdr:rowOff>356512</xdr:rowOff>
    </xdr:to>
    <xdr:pic>
      <xdr:nvPicPr>
        <xdr:cNvPr id="2" name="Graphic 1" descr="Speaker phone with solid fill">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105048" y="19365141"/>
          <a:ext cx="370115" cy="369030"/>
        </a:xfrm>
        <a:prstGeom prst="rect">
          <a:avLst/>
        </a:prstGeom>
      </xdr:spPr>
    </xdr:pic>
    <xdr:clientData/>
  </xdr:twoCellAnchor>
  <xdr:twoCellAnchor editAs="oneCell">
    <xdr:from>
      <xdr:col>1</xdr:col>
      <xdr:colOff>29939</xdr:colOff>
      <xdr:row>58</xdr:row>
      <xdr:rowOff>21772</xdr:rowOff>
    </xdr:from>
    <xdr:to>
      <xdr:col>1</xdr:col>
      <xdr:colOff>389167</xdr:colOff>
      <xdr:row>59</xdr:row>
      <xdr:rowOff>21774</xdr:rowOff>
    </xdr:to>
    <xdr:pic>
      <xdr:nvPicPr>
        <xdr:cNvPr id="3" name="Graphic 2" descr="Email with solid fill">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121379" y="19757572"/>
          <a:ext cx="359228" cy="358143"/>
        </a:xfrm>
        <a:prstGeom prst="rect">
          <a:avLst/>
        </a:prstGeom>
      </xdr:spPr>
    </xdr:pic>
    <xdr:clientData/>
  </xdr:twoCellAnchor>
  <xdr:twoCellAnchor editAs="oneCell">
    <xdr:from>
      <xdr:col>27</xdr:col>
      <xdr:colOff>340658</xdr:colOff>
      <xdr:row>38</xdr:row>
      <xdr:rowOff>68966</xdr:rowOff>
    </xdr:from>
    <xdr:to>
      <xdr:col>30</xdr:col>
      <xdr:colOff>141514</xdr:colOff>
      <xdr:row>39</xdr:row>
      <xdr:rowOff>24981</xdr:rowOff>
    </xdr:to>
    <xdr:pic>
      <xdr:nvPicPr>
        <xdr:cNvPr id="4" name="Picture 3">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5"/>
        <a:stretch>
          <a:fillRect/>
        </a:stretch>
      </xdr:blipFill>
      <xdr:spPr>
        <a:xfrm rot="10800000">
          <a:off x="10734338" y="13144886"/>
          <a:ext cx="989576" cy="344634"/>
        </a:xfrm>
        <a:prstGeom prst="rect">
          <a:avLst/>
        </a:prstGeom>
      </xdr:spPr>
    </xdr:pic>
    <xdr:clientData/>
  </xdr:twoCellAnchor>
  <xdr:twoCellAnchor editAs="oneCell">
    <xdr:from>
      <xdr:col>28</xdr:col>
      <xdr:colOff>72532</xdr:colOff>
      <xdr:row>34</xdr:row>
      <xdr:rowOff>96167</xdr:rowOff>
    </xdr:from>
    <xdr:to>
      <xdr:col>29</xdr:col>
      <xdr:colOff>295835</xdr:colOff>
      <xdr:row>35</xdr:row>
      <xdr:rowOff>66727</xdr:rowOff>
    </xdr:to>
    <xdr:pic>
      <xdr:nvPicPr>
        <xdr:cNvPr id="5" name="Picture 4">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6"/>
        <a:stretch>
          <a:fillRect/>
        </a:stretch>
      </xdr:blipFill>
      <xdr:spPr>
        <a:xfrm>
          <a:off x="10862452" y="11617607"/>
          <a:ext cx="619543" cy="359180"/>
        </a:xfrm>
        <a:prstGeom prst="rect">
          <a:avLst/>
        </a:prstGeom>
      </xdr:spPr>
    </xdr:pic>
    <xdr:clientData/>
  </xdr:twoCellAnchor>
  <xdr:twoCellAnchor editAs="oneCell">
    <xdr:from>
      <xdr:col>27</xdr:col>
      <xdr:colOff>325990</xdr:colOff>
      <xdr:row>36</xdr:row>
      <xdr:rowOff>10596</xdr:rowOff>
    </xdr:from>
    <xdr:to>
      <xdr:col>30</xdr:col>
      <xdr:colOff>215152</xdr:colOff>
      <xdr:row>37</xdr:row>
      <xdr:rowOff>99721</xdr:rowOff>
    </xdr:to>
    <xdr:pic>
      <xdr:nvPicPr>
        <xdr:cNvPr id="6" name="Picture 5">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7"/>
        <a:stretch>
          <a:fillRect/>
        </a:stretch>
      </xdr:blipFill>
      <xdr:spPr>
        <a:xfrm>
          <a:off x="10719670" y="12309276"/>
          <a:ext cx="1077882" cy="477745"/>
        </a:xfrm>
        <a:prstGeom prst="rect">
          <a:avLst/>
        </a:prstGeom>
      </xdr:spPr>
    </xdr:pic>
    <xdr:clientData/>
  </xdr:twoCellAnchor>
  <xdr:twoCellAnchor editAs="oneCell">
    <xdr:from>
      <xdr:col>28</xdr:col>
      <xdr:colOff>31784</xdr:colOff>
      <xdr:row>40</xdr:row>
      <xdr:rowOff>164626</xdr:rowOff>
    </xdr:from>
    <xdr:to>
      <xdr:col>29</xdr:col>
      <xdr:colOff>378874</xdr:colOff>
      <xdr:row>40</xdr:row>
      <xdr:rowOff>344734</xdr:rowOff>
    </xdr:to>
    <xdr:pic>
      <xdr:nvPicPr>
        <xdr:cNvPr id="7" name="Picture 6">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8"/>
        <a:stretch>
          <a:fillRect/>
        </a:stretch>
      </xdr:blipFill>
      <xdr:spPr>
        <a:xfrm>
          <a:off x="10821704" y="14017786"/>
          <a:ext cx="743330" cy="180108"/>
        </a:xfrm>
        <a:prstGeom prst="rect">
          <a:avLst/>
        </a:prstGeom>
      </xdr:spPr>
    </xdr:pic>
    <xdr:clientData/>
  </xdr:twoCellAnchor>
  <xdr:twoCellAnchor editAs="oneCell">
    <xdr:from>
      <xdr:col>28</xdr:col>
      <xdr:colOff>189184</xdr:colOff>
      <xdr:row>42</xdr:row>
      <xdr:rowOff>89340</xdr:rowOff>
    </xdr:from>
    <xdr:to>
      <xdr:col>29</xdr:col>
      <xdr:colOff>122972</xdr:colOff>
      <xdr:row>42</xdr:row>
      <xdr:rowOff>341591</xdr:rowOff>
    </xdr:to>
    <xdr:pic>
      <xdr:nvPicPr>
        <xdr:cNvPr id="8" name="Picture 7">
          <a:extLst>
            <a:ext uri="{FF2B5EF4-FFF2-40B4-BE49-F238E27FC236}">
              <a16:creationId xmlns:a16="http://schemas.microsoft.com/office/drawing/2014/main" id="{00000000-0008-0000-0A00-000008000000}"/>
            </a:ext>
          </a:extLst>
        </xdr:cNvPr>
        <xdr:cNvPicPr>
          <a:picLocks noChangeAspect="1"/>
        </xdr:cNvPicPr>
      </xdr:nvPicPr>
      <xdr:blipFill rotWithShape="1">
        <a:blip xmlns:r="http://schemas.openxmlformats.org/officeDocument/2006/relationships" r:embed="rId9"/>
        <a:srcRect l="7083" t="4408" r="8273" b="3470"/>
        <a:stretch/>
      </xdr:blipFill>
      <xdr:spPr>
        <a:xfrm rot="5400000">
          <a:off x="11017992" y="14680852"/>
          <a:ext cx="252251" cy="330028"/>
        </a:xfrm>
        <a:prstGeom prst="rect">
          <a:avLst/>
        </a:prstGeom>
      </xdr:spPr>
    </xdr:pic>
    <xdr:clientData/>
  </xdr:twoCellAnchor>
  <xdr:twoCellAnchor editAs="oneCell">
    <xdr:from>
      <xdr:col>28</xdr:col>
      <xdr:colOff>0</xdr:colOff>
      <xdr:row>28</xdr:row>
      <xdr:rowOff>1</xdr:rowOff>
    </xdr:from>
    <xdr:to>
      <xdr:col>30</xdr:col>
      <xdr:colOff>62753</xdr:colOff>
      <xdr:row>29</xdr:row>
      <xdr:rowOff>129321</xdr:rowOff>
    </xdr:to>
    <xdr:pic>
      <xdr:nvPicPr>
        <xdr:cNvPr id="9" name="Picture 8">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10"/>
        <a:stretch>
          <a:fillRect/>
        </a:stretch>
      </xdr:blipFill>
      <xdr:spPr>
        <a:xfrm>
          <a:off x="10789920" y="9189721"/>
          <a:ext cx="855233" cy="517939"/>
        </a:xfrm>
        <a:prstGeom prst="rect">
          <a:avLst/>
        </a:prstGeom>
      </xdr:spPr>
    </xdr:pic>
    <xdr:clientData/>
  </xdr:twoCellAnchor>
  <xdr:twoCellAnchor editAs="oneCell">
    <xdr:from>
      <xdr:col>28</xdr:col>
      <xdr:colOff>1</xdr:colOff>
      <xdr:row>30</xdr:row>
      <xdr:rowOff>1</xdr:rowOff>
    </xdr:from>
    <xdr:to>
      <xdr:col>30</xdr:col>
      <xdr:colOff>26895</xdr:colOff>
      <xdr:row>31</xdr:row>
      <xdr:rowOff>86817</xdr:rowOff>
    </xdr:to>
    <xdr:pic>
      <xdr:nvPicPr>
        <xdr:cNvPr id="10" name="Picture 9">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11"/>
        <a:stretch>
          <a:fillRect/>
        </a:stretch>
      </xdr:blipFill>
      <xdr:spPr>
        <a:xfrm>
          <a:off x="10789921" y="9966961"/>
          <a:ext cx="819374" cy="475437"/>
        </a:xfrm>
        <a:prstGeom prst="rect">
          <a:avLst/>
        </a:prstGeom>
      </xdr:spPr>
    </xdr:pic>
    <xdr:clientData/>
  </xdr:twoCellAnchor>
  <xdr:twoCellAnchor editAs="oneCell">
    <xdr:from>
      <xdr:col>27</xdr:col>
      <xdr:colOff>273015</xdr:colOff>
      <xdr:row>31</xdr:row>
      <xdr:rowOff>374075</xdr:rowOff>
    </xdr:from>
    <xdr:to>
      <xdr:col>30</xdr:col>
      <xdr:colOff>120009</xdr:colOff>
      <xdr:row>33</xdr:row>
      <xdr:rowOff>75793</xdr:rowOff>
    </xdr:to>
    <xdr:pic>
      <xdr:nvPicPr>
        <xdr:cNvPr id="11" name="Picture 10">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2"/>
        <a:stretch>
          <a:fillRect/>
        </a:stretch>
      </xdr:blipFill>
      <xdr:spPr>
        <a:xfrm>
          <a:off x="10666695" y="10729655"/>
          <a:ext cx="1035714" cy="478957"/>
        </a:xfrm>
        <a:prstGeom prst="rect">
          <a:avLst/>
        </a:prstGeom>
      </xdr:spPr>
    </xdr:pic>
    <xdr:clientData/>
  </xdr:twoCellAnchor>
  <xdr:twoCellAnchor editAs="oneCell">
    <xdr:from>
      <xdr:col>28</xdr:col>
      <xdr:colOff>68177</xdr:colOff>
      <xdr:row>34</xdr:row>
      <xdr:rowOff>83104</xdr:rowOff>
    </xdr:from>
    <xdr:to>
      <xdr:col>29</xdr:col>
      <xdr:colOff>287670</xdr:colOff>
      <xdr:row>35</xdr:row>
      <xdr:rowOff>53664</xdr:rowOff>
    </xdr:to>
    <xdr:pic>
      <xdr:nvPicPr>
        <xdr:cNvPr id="12" name="Picture 11">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6"/>
        <a:stretch>
          <a:fillRect/>
        </a:stretch>
      </xdr:blipFill>
      <xdr:spPr>
        <a:xfrm>
          <a:off x="10858097" y="11604544"/>
          <a:ext cx="615733" cy="359180"/>
        </a:xfrm>
        <a:prstGeom prst="rect">
          <a:avLst/>
        </a:prstGeom>
      </xdr:spPr>
    </xdr:pic>
    <xdr:clientData/>
  </xdr:twoCellAnchor>
  <xdr:twoCellAnchor editAs="oneCell">
    <xdr:from>
      <xdr:col>28</xdr:col>
      <xdr:colOff>68178</xdr:colOff>
      <xdr:row>34</xdr:row>
      <xdr:rowOff>94534</xdr:rowOff>
    </xdr:from>
    <xdr:to>
      <xdr:col>29</xdr:col>
      <xdr:colOff>287671</xdr:colOff>
      <xdr:row>35</xdr:row>
      <xdr:rowOff>65094</xdr:rowOff>
    </xdr:to>
    <xdr:pic>
      <xdr:nvPicPr>
        <xdr:cNvPr id="13" name="Picture 12">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6"/>
        <a:stretch>
          <a:fillRect/>
        </a:stretch>
      </xdr:blipFill>
      <xdr:spPr>
        <a:xfrm>
          <a:off x="10858098" y="11615974"/>
          <a:ext cx="615733" cy="359180"/>
        </a:xfrm>
        <a:prstGeom prst="rect">
          <a:avLst/>
        </a:prstGeom>
      </xdr:spPr>
    </xdr:pic>
    <xdr:clientData/>
  </xdr:twoCellAnchor>
  <xdr:twoCellAnchor editAs="oneCell">
    <xdr:from>
      <xdr:col>28</xdr:col>
      <xdr:colOff>68722</xdr:colOff>
      <xdr:row>34</xdr:row>
      <xdr:rowOff>85280</xdr:rowOff>
    </xdr:from>
    <xdr:to>
      <xdr:col>29</xdr:col>
      <xdr:colOff>292025</xdr:colOff>
      <xdr:row>35</xdr:row>
      <xdr:rowOff>55840</xdr:rowOff>
    </xdr:to>
    <xdr:pic>
      <xdr:nvPicPr>
        <xdr:cNvPr id="14" name="Picture 13">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6"/>
        <a:stretch>
          <a:fillRect/>
        </a:stretch>
      </xdr:blipFill>
      <xdr:spPr>
        <a:xfrm>
          <a:off x="10858642" y="11606720"/>
          <a:ext cx="619543" cy="359180"/>
        </a:xfrm>
        <a:prstGeom prst="rect">
          <a:avLst/>
        </a:prstGeom>
      </xdr:spPr>
    </xdr:pic>
    <xdr:clientData/>
  </xdr:twoCellAnchor>
  <xdr:twoCellAnchor editAs="oneCell">
    <xdr:from>
      <xdr:col>28</xdr:col>
      <xdr:colOff>73076</xdr:colOff>
      <xdr:row>34</xdr:row>
      <xdr:rowOff>93990</xdr:rowOff>
    </xdr:from>
    <xdr:to>
      <xdr:col>29</xdr:col>
      <xdr:colOff>292569</xdr:colOff>
      <xdr:row>35</xdr:row>
      <xdr:rowOff>64550</xdr:rowOff>
    </xdr:to>
    <xdr:pic>
      <xdr:nvPicPr>
        <xdr:cNvPr id="15" name="Picture 14">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6"/>
        <a:stretch>
          <a:fillRect/>
        </a:stretch>
      </xdr:blipFill>
      <xdr:spPr>
        <a:xfrm>
          <a:off x="10862996" y="11615430"/>
          <a:ext cx="615733" cy="359180"/>
        </a:xfrm>
        <a:prstGeom prst="rect">
          <a:avLst/>
        </a:prstGeom>
      </xdr:spPr>
    </xdr:pic>
    <xdr:clientData/>
  </xdr:twoCellAnchor>
  <xdr:twoCellAnchor editAs="oneCell">
    <xdr:from>
      <xdr:col>28</xdr:col>
      <xdr:colOff>64912</xdr:colOff>
      <xdr:row>34</xdr:row>
      <xdr:rowOff>100521</xdr:rowOff>
    </xdr:from>
    <xdr:to>
      <xdr:col>29</xdr:col>
      <xdr:colOff>288215</xdr:colOff>
      <xdr:row>35</xdr:row>
      <xdr:rowOff>71082</xdr:rowOff>
    </xdr:to>
    <xdr:pic>
      <xdr:nvPicPr>
        <xdr:cNvPr id="16" name="Picture 15">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6"/>
        <a:stretch>
          <a:fillRect/>
        </a:stretch>
      </xdr:blipFill>
      <xdr:spPr>
        <a:xfrm>
          <a:off x="10854832" y="11621961"/>
          <a:ext cx="619543" cy="359181"/>
        </a:xfrm>
        <a:prstGeom prst="rect">
          <a:avLst/>
        </a:prstGeom>
      </xdr:spPr>
    </xdr:pic>
    <xdr:clientData/>
  </xdr:twoCellAnchor>
  <xdr:twoCellAnchor editAs="oneCell">
    <xdr:from>
      <xdr:col>28</xdr:col>
      <xdr:colOff>64912</xdr:colOff>
      <xdr:row>34</xdr:row>
      <xdr:rowOff>70041</xdr:rowOff>
    </xdr:from>
    <xdr:to>
      <xdr:col>29</xdr:col>
      <xdr:colOff>284405</xdr:colOff>
      <xdr:row>35</xdr:row>
      <xdr:rowOff>40602</xdr:rowOff>
    </xdr:to>
    <xdr:pic>
      <xdr:nvPicPr>
        <xdr:cNvPr id="17" name="Picture 16">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6"/>
        <a:stretch>
          <a:fillRect/>
        </a:stretch>
      </xdr:blipFill>
      <xdr:spPr>
        <a:xfrm>
          <a:off x="10854832" y="11591481"/>
          <a:ext cx="615733" cy="359181"/>
        </a:xfrm>
        <a:prstGeom prst="rect">
          <a:avLst/>
        </a:prstGeom>
      </xdr:spPr>
    </xdr:pic>
    <xdr:clientData/>
  </xdr:twoCellAnchor>
  <xdr:twoCellAnchor editAs="oneCell">
    <xdr:from>
      <xdr:col>28</xdr:col>
      <xdr:colOff>26586</xdr:colOff>
      <xdr:row>40</xdr:row>
      <xdr:rowOff>160861</xdr:rowOff>
    </xdr:from>
    <xdr:to>
      <xdr:col>29</xdr:col>
      <xdr:colOff>373676</xdr:colOff>
      <xdr:row>40</xdr:row>
      <xdr:rowOff>340969</xdr:rowOff>
    </xdr:to>
    <xdr:pic>
      <xdr:nvPicPr>
        <xdr:cNvPr id="18" name="Picture 17">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8"/>
        <a:stretch>
          <a:fillRect/>
        </a:stretch>
      </xdr:blipFill>
      <xdr:spPr>
        <a:xfrm>
          <a:off x="10971677" y="15622534"/>
          <a:ext cx="748872" cy="180108"/>
        </a:xfrm>
        <a:prstGeom prst="rect">
          <a:avLst/>
        </a:prstGeom>
      </xdr:spPr>
    </xdr:pic>
    <xdr:clientData/>
  </xdr:twoCellAnchor>
  <xdr:twoCellAnchor editAs="oneCell">
    <xdr:from>
      <xdr:col>28</xdr:col>
      <xdr:colOff>29930</xdr:colOff>
      <xdr:row>40</xdr:row>
      <xdr:rowOff>152261</xdr:rowOff>
    </xdr:from>
    <xdr:to>
      <xdr:col>29</xdr:col>
      <xdr:colOff>377020</xdr:colOff>
      <xdr:row>40</xdr:row>
      <xdr:rowOff>332369</xdr:rowOff>
    </xdr:to>
    <xdr:pic>
      <xdr:nvPicPr>
        <xdr:cNvPr id="19" name="Picture 18">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8"/>
        <a:stretch>
          <a:fillRect/>
        </a:stretch>
      </xdr:blipFill>
      <xdr:spPr>
        <a:xfrm>
          <a:off x="10819850" y="14005421"/>
          <a:ext cx="743330" cy="180108"/>
        </a:xfrm>
        <a:prstGeom prst="rect">
          <a:avLst/>
        </a:prstGeom>
      </xdr:spPr>
    </xdr:pic>
    <xdr:clientData/>
  </xdr:twoCellAnchor>
  <xdr:twoCellAnchor editAs="oneCell">
    <xdr:from>
      <xdr:col>28</xdr:col>
      <xdr:colOff>29929</xdr:colOff>
      <xdr:row>40</xdr:row>
      <xdr:rowOff>162772</xdr:rowOff>
    </xdr:from>
    <xdr:to>
      <xdr:col>29</xdr:col>
      <xdr:colOff>377019</xdr:colOff>
      <xdr:row>40</xdr:row>
      <xdr:rowOff>342880</xdr:rowOff>
    </xdr:to>
    <xdr:pic>
      <xdr:nvPicPr>
        <xdr:cNvPr id="20" name="Picture 19">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8"/>
        <a:stretch>
          <a:fillRect/>
        </a:stretch>
      </xdr:blipFill>
      <xdr:spPr>
        <a:xfrm>
          <a:off x="10819849" y="14015932"/>
          <a:ext cx="743330" cy="180108"/>
        </a:xfrm>
        <a:prstGeom prst="rect">
          <a:avLst/>
        </a:prstGeom>
      </xdr:spPr>
    </xdr:pic>
    <xdr:clientData/>
  </xdr:twoCellAnchor>
  <xdr:twoCellAnchor editAs="oneCell">
    <xdr:from>
      <xdr:col>28</xdr:col>
      <xdr:colOff>29929</xdr:colOff>
      <xdr:row>40</xdr:row>
      <xdr:rowOff>147006</xdr:rowOff>
    </xdr:from>
    <xdr:to>
      <xdr:col>29</xdr:col>
      <xdr:colOff>377019</xdr:colOff>
      <xdr:row>40</xdr:row>
      <xdr:rowOff>327114</xdr:rowOff>
    </xdr:to>
    <xdr:pic>
      <xdr:nvPicPr>
        <xdr:cNvPr id="21" name="Picture 20">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8"/>
        <a:stretch>
          <a:fillRect/>
        </a:stretch>
      </xdr:blipFill>
      <xdr:spPr>
        <a:xfrm>
          <a:off x="10819849" y="14000166"/>
          <a:ext cx="743330" cy="180108"/>
        </a:xfrm>
        <a:prstGeom prst="rect">
          <a:avLst/>
        </a:prstGeom>
      </xdr:spPr>
    </xdr:pic>
    <xdr:clientData/>
  </xdr:twoCellAnchor>
  <xdr:twoCellAnchor editAs="oneCell">
    <xdr:from>
      <xdr:col>28</xdr:col>
      <xdr:colOff>29930</xdr:colOff>
      <xdr:row>40</xdr:row>
      <xdr:rowOff>157516</xdr:rowOff>
    </xdr:from>
    <xdr:to>
      <xdr:col>29</xdr:col>
      <xdr:colOff>377020</xdr:colOff>
      <xdr:row>40</xdr:row>
      <xdr:rowOff>337624</xdr:rowOff>
    </xdr:to>
    <xdr:pic>
      <xdr:nvPicPr>
        <xdr:cNvPr id="22" name="Picture 21">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8"/>
        <a:stretch>
          <a:fillRect/>
        </a:stretch>
      </xdr:blipFill>
      <xdr:spPr>
        <a:xfrm>
          <a:off x="10819850" y="14010676"/>
          <a:ext cx="743330" cy="180108"/>
        </a:xfrm>
        <a:prstGeom prst="rect">
          <a:avLst/>
        </a:prstGeom>
      </xdr:spPr>
    </xdr:pic>
    <xdr:clientData/>
  </xdr:twoCellAnchor>
  <xdr:twoCellAnchor editAs="oneCell">
    <xdr:from>
      <xdr:col>28</xdr:col>
      <xdr:colOff>183929</xdr:colOff>
      <xdr:row>42</xdr:row>
      <xdr:rowOff>99851</xdr:rowOff>
    </xdr:from>
    <xdr:to>
      <xdr:col>29</xdr:col>
      <xdr:colOff>117717</xdr:colOff>
      <xdr:row>42</xdr:row>
      <xdr:rowOff>352102</xdr:rowOff>
    </xdr:to>
    <xdr:pic>
      <xdr:nvPicPr>
        <xdr:cNvPr id="23" name="Picture 22">
          <a:extLst>
            <a:ext uri="{FF2B5EF4-FFF2-40B4-BE49-F238E27FC236}">
              <a16:creationId xmlns:a16="http://schemas.microsoft.com/office/drawing/2014/main" id="{00000000-0008-0000-0A00-000017000000}"/>
            </a:ext>
          </a:extLst>
        </xdr:cNvPr>
        <xdr:cNvPicPr>
          <a:picLocks noChangeAspect="1"/>
        </xdr:cNvPicPr>
      </xdr:nvPicPr>
      <xdr:blipFill rotWithShape="1">
        <a:blip xmlns:r="http://schemas.openxmlformats.org/officeDocument/2006/relationships" r:embed="rId9"/>
        <a:srcRect l="7083" t="4408" r="8273" b="3470"/>
        <a:stretch/>
      </xdr:blipFill>
      <xdr:spPr>
        <a:xfrm rot="5400000">
          <a:off x="11012737" y="14691363"/>
          <a:ext cx="252251" cy="330028"/>
        </a:xfrm>
        <a:prstGeom prst="rect">
          <a:avLst/>
        </a:prstGeom>
      </xdr:spPr>
    </xdr:pic>
    <xdr:clientData/>
  </xdr:twoCellAnchor>
  <xdr:twoCellAnchor editAs="oneCell">
    <xdr:from>
      <xdr:col>28</xdr:col>
      <xdr:colOff>183929</xdr:colOff>
      <xdr:row>42</xdr:row>
      <xdr:rowOff>115617</xdr:rowOff>
    </xdr:from>
    <xdr:to>
      <xdr:col>29</xdr:col>
      <xdr:colOff>117717</xdr:colOff>
      <xdr:row>42</xdr:row>
      <xdr:rowOff>367868</xdr:rowOff>
    </xdr:to>
    <xdr:pic>
      <xdr:nvPicPr>
        <xdr:cNvPr id="24" name="Picture 23">
          <a:extLst>
            <a:ext uri="{FF2B5EF4-FFF2-40B4-BE49-F238E27FC236}">
              <a16:creationId xmlns:a16="http://schemas.microsoft.com/office/drawing/2014/main" id="{00000000-0008-0000-0A00-000018000000}"/>
            </a:ext>
          </a:extLst>
        </xdr:cNvPr>
        <xdr:cNvPicPr>
          <a:picLocks noChangeAspect="1"/>
        </xdr:cNvPicPr>
      </xdr:nvPicPr>
      <xdr:blipFill rotWithShape="1">
        <a:blip xmlns:r="http://schemas.openxmlformats.org/officeDocument/2006/relationships" r:embed="rId9"/>
        <a:srcRect l="7083" t="4408" r="8273" b="3470"/>
        <a:stretch/>
      </xdr:blipFill>
      <xdr:spPr>
        <a:xfrm rot="5400000">
          <a:off x="11012737" y="14707129"/>
          <a:ext cx="252251" cy="330028"/>
        </a:xfrm>
        <a:prstGeom prst="rect">
          <a:avLst/>
        </a:prstGeom>
      </xdr:spPr>
    </xdr:pic>
    <xdr:clientData/>
  </xdr:twoCellAnchor>
  <xdr:twoCellAnchor editAs="oneCell">
    <xdr:from>
      <xdr:col>28</xdr:col>
      <xdr:colOff>178674</xdr:colOff>
      <xdr:row>42</xdr:row>
      <xdr:rowOff>115617</xdr:rowOff>
    </xdr:from>
    <xdr:to>
      <xdr:col>29</xdr:col>
      <xdr:colOff>112462</xdr:colOff>
      <xdr:row>42</xdr:row>
      <xdr:rowOff>367868</xdr:rowOff>
    </xdr:to>
    <xdr:pic>
      <xdr:nvPicPr>
        <xdr:cNvPr id="25" name="Picture 24">
          <a:extLst>
            <a:ext uri="{FF2B5EF4-FFF2-40B4-BE49-F238E27FC236}">
              <a16:creationId xmlns:a16="http://schemas.microsoft.com/office/drawing/2014/main" id="{00000000-0008-0000-0A00-000019000000}"/>
            </a:ext>
          </a:extLst>
        </xdr:cNvPr>
        <xdr:cNvPicPr>
          <a:picLocks noChangeAspect="1"/>
        </xdr:cNvPicPr>
      </xdr:nvPicPr>
      <xdr:blipFill rotWithShape="1">
        <a:blip xmlns:r="http://schemas.openxmlformats.org/officeDocument/2006/relationships" r:embed="rId9"/>
        <a:srcRect l="7083" t="4408" r="8273" b="3470"/>
        <a:stretch/>
      </xdr:blipFill>
      <xdr:spPr>
        <a:xfrm rot="5400000">
          <a:off x="11007482" y="14707129"/>
          <a:ext cx="252251" cy="330028"/>
        </a:xfrm>
        <a:prstGeom prst="rect">
          <a:avLst/>
        </a:prstGeom>
      </xdr:spPr>
    </xdr:pic>
    <xdr:clientData/>
  </xdr:twoCellAnchor>
  <xdr:twoCellAnchor editAs="oneCell">
    <xdr:from>
      <xdr:col>28</xdr:col>
      <xdr:colOff>150590</xdr:colOff>
      <xdr:row>43</xdr:row>
      <xdr:rowOff>353169</xdr:rowOff>
    </xdr:from>
    <xdr:to>
      <xdr:col>29</xdr:col>
      <xdr:colOff>136218</xdr:colOff>
      <xdr:row>44</xdr:row>
      <xdr:rowOff>334537</xdr:rowOff>
    </xdr:to>
    <xdr:pic>
      <xdr:nvPicPr>
        <xdr:cNvPr id="26" name="Picture 25">
          <a:extLst>
            <a:ext uri="{FF2B5EF4-FFF2-40B4-BE49-F238E27FC236}">
              <a16:creationId xmlns:a16="http://schemas.microsoft.com/office/drawing/2014/main" id="{00000000-0008-0000-0A00-00001A000000}"/>
            </a:ext>
          </a:extLst>
        </xdr:cNvPr>
        <xdr:cNvPicPr>
          <a:picLocks noChangeAspect="1"/>
        </xdr:cNvPicPr>
      </xdr:nvPicPr>
      <xdr:blipFill>
        <a:blip xmlns:r="http://schemas.openxmlformats.org/officeDocument/2006/relationships" r:embed="rId13"/>
        <a:stretch>
          <a:fillRect/>
        </a:stretch>
      </xdr:blipFill>
      <xdr:spPr>
        <a:xfrm>
          <a:off x="10940510" y="15372189"/>
          <a:ext cx="381868" cy="369988"/>
        </a:xfrm>
        <a:prstGeom prst="rect">
          <a:avLst/>
        </a:prstGeom>
      </xdr:spPr>
    </xdr:pic>
    <xdr:clientData/>
  </xdr:twoCellAnchor>
  <xdr:twoCellAnchor editAs="oneCell">
    <xdr:from>
      <xdr:col>28</xdr:col>
      <xdr:colOff>169175</xdr:colOff>
      <xdr:row>43</xdr:row>
      <xdr:rowOff>319715</xdr:rowOff>
    </xdr:from>
    <xdr:to>
      <xdr:col>29</xdr:col>
      <xdr:colOff>154803</xdr:colOff>
      <xdr:row>44</xdr:row>
      <xdr:rowOff>301083</xdr:rowOff>
    </xdr:to>
    <xdr:pic>
      <xdr:nvPicPr>
        <xdr:cNvPr id="27" name="Picture 26">
          <a:extLst>
            <a:ext uri="{FF2B5EF4-FFF2-40B4-BE49-F238E27FC236}">
              <a16:creationId xmlns:a16="http://schemas.microsoft.com/office/drawing/2014/main" id="{00000000-0008-0000-0A00-00001B000000}"/>
            </a:ext>
          </a:extLst>
        </xdr:cNvPr>
        <xdr:cNvPicPr>
          <a:picLocks noChangeAspect="1"/>
        </xdr:cNvPicPr>
      </xdr:nvPicPr>
      <xdr:blipFill>
        <a:blip xmlns:r="http://schemas.openxmlformats.org/officeDocument/2006/relationships" r:embed="rId13"/>
        <a:stretch>
          <a:fillRect/>
        </a:stretch>
      </xdr:blipFill>
      <xdr:spPr>
        <a:xfrm>
          <a:off x="10959095" y="15338735"/>
          <a:ext cx="381868" cy="369988"/>
        </a:xfrm>
        <a:prstGeom prst="rect">
          <a:avLst/>
        </a:prstGeom>
      </xdr:spPr>
    </xdr:pic>
    <xdr:clientData/>
  </xdr:twoCellAnchor>
  <xdr:twoCellAnchor editAs="oneCell">
    <xdr:from>
      <xdr:col>28</xdr:col>
      <xdr:colOff>169175</xdr:colOff>
      <xdr:row>43</xdr:row>
      <xdr:rowOff>304847</xdr:rowOff>
    </xdr:from>
    <xdr:to>
      <xdr:col>29</xdr:col>
      <xdr:colOff>154803</xdr:colOff>
      <xdr:row>44</xdr:row>
      <xdr:rowOff>286215</xdr:rowOff>
    </xdr:to>
    <xdr:pic>
      <xdr:nvPicPr>
        <xdr:cNvPr id="28" name="Picture 27">
          <a:extLst>
            <a:ext uri="{FF2B5EF4-FFF2-40B4-BE49-F238E27FC236}">
              <a16:creationId xmlns:a16="http://schemas.microsoft.com/office/drawing/2014/main" id="{00000000-0008-0000-0A00-00001C000000}"/>
            </a:ext>
          </a:extLst>
        </xdr:cNvPr>
        <xdr:cNvPicPr>
          <a:picLocks noChangeAspect="1"/>
        </xdr:cNvPicPr>
      </xdr:nvPicPr>
      <xdr:blipFill>
        <a:blip xmlns:r="http://schemas.openxmlformats.org/officeDocument/2006/relationships" r:embed="rId13"/>
        <a:stretch>
          <a:fillRect/>
        </a:stretch>
      </xdr:blipFill>
      <xdr:spPr>
        <a:xfrm>
          <a:off x="10959095" y="15323867"/>
          <a:ext cx="381868" cy="369988"/>
        </a:xfrm>
        <a:prstGeom prst="rect">
          <a:avLst/>
        </a:prstGeom>
      </xdr:spPr>
    </xdr:pic>
    <xdr:clientData/>
  </xdr:twoCellAnchor>
  <xdr:twoCellAnchor editAs="oneCell">
    <xdr:from>
      <xdr:col>28</xdr:col>
      <xdr:colOff>169176</xdr:colOff>
      <xdr:row>43</xdr:row>
      <xdr:rowOff>312281</xdr:rowOff>
    </xdr:from>
    <xdr:to>
      <xdr:col>29</xdr:col>
      <xdr:colOff>154804</xdr:colOff>
      <xdr:row>44</xdr:row>
      <xdr:rowOff>293649</xdr:rowOff>
    </xdr:to>
    <xdr:pic>
      <xdr:nvPicPr>
        <xdr:cNvPr id="29" name="Picture 28">
          <a:extLst>
            <a:ext uri="{FF2B5EF4-FFF2-40B4-BE49-F238E27FC236}">
              <a16:creationId xmlns:a16="http://schemas.microsoft.com/office/drawing/2014/main" id="{00000000-0008-0000-0A00-00001D000000}"/>
            </a:ext>
          </a:extLst>
        </xdr:cNvPr>
        <xdr:cNvPicPr>
          <a:picLocks noChangeAspect="1"/>
        </xdr:cNvPicPr>
      </xdr:nvPicPr>
      <xdr:blipFill>
        <a:blip xmlns:r="http://schemas.openxmlformats.org/officeDocument/2006/relationships" r:embed="rId13"/>
        <a:stretch>
          <a:fillRect/>
        </a:stretch>
      </xdr:blipFill>
      <xdr:spPr>
        <a:xfrm>
          <a:off x="10959096" y="15331301"/>
          <a:ext cx="381868" cy="369988"/>
        </a:xfrm>
        <a:prstGeom prst="rect">
          <a:avLst/>
        </a:prstGeom>
      </xdr:spPr>
    </xdr:pic>
    <xdr:clientData/>
  </xdr:twoCellAnchor>
  <xdr:twoCellAnchor editAs="oneCell">
    <xdr:from>
      <xdr:col>28</xdr:col>
      <xdr:colOff>172892</xdr:colOff>
      <xdr:row>43</xdr:row>
      <xdr:rowOff>315998</xdr:rowOff>
    </xdr:from>
    <xdr:to>
      <xdr:col>29</xdr:col>
      <xdr:colOff>158520</xdr:colOff>
      <xdr:row>44</xdr:row>
      <xdr:rowOff>297366</xdr:rowOff>
    </xdr:to>
    <xdr:pic>
      <xdr:nvPicPr>
        <xdr:cNvPr id="30" name="Picture 29">
          <a:extLst>
            <a:ext uri="{FF2B5EF4-FFF2-40B4-BE49-F238E27FC236}">
              <a16:creationId xmlns:a16="http://schemas.microsoft.com/office/drawing/2014/main" id="{00000000-0008-0000-0A00-00001E000000}"/>
            </a:ext>
          </a:extLst>
        </xdr:cNvPr>
        <xdr:cNvPicPr>
          <a:picLocks noChangeAspect="1"/>
        </xdr:cNvPicPr>
      </xdr:nvPicPr>
      <xdr:blipFill>
        <a:blip xmlns:r="http://schemas.openxmlformats.org/officeDocument/2006/relationships" r:embed="rId13"/>
        <a:stretch>
          <a:fillRect/>
        </a:stretch>
      </xdr:blipFill>
      <xdr:spPr>
        <a:xfrm>
          <a:off x="10962812" y="15335018"/>
          <a:ext cx="381868" cy="369988"/>
        </a:xfrm>
        <a:prstGeom prst="rect">
          <a:avLst/>
        </a:prstGeom>
      </xdr:spPr>
    </xdr:pic>
    <xdr:clientData/>
  </xdr:twoCellAnchor>
  <xdr:twoCellAnchor editAs="oneCell">
    <xdr:from>
      <xdr:col>28</xdr:col>
      <xdr:colOff>210738</xdr:colOff>
      <xdr:row>43</xdr:row>
      <xdr:rowOff>327149</xdr:rowOff>
    </xdr:from>
    <xdr:to>
      <xdr:col>29</xdr:col>
      <xdr:colOff>196366</xdr:colOff>
      <xdr:row>44</xdr:row>
      <xdr:rowOff>308517</xdr:rowOff>
    </xdr:to>
    <xdr:pic>
      <xdr:nvPicPr>
        <xdr:cNvPr id="31" name="Picture 30">
          <a:extLst>
            <a:ext uri="{FF2B5EF4-FFF2-40B4-BE49-F238E27FC236}">
              <a16:creationId xmlns:a16="http://schemas.microsoft.com/office/drawing/2014/main" id="{00000000-0008-0000-0A00-00001F000000}"/>
            </a:ext>
          </a:extLst>
        </xdr:cNvPr>
        <xdr:cNvPicPr>
          <a:picLocks noChangeAspect="1"/>
        </xdr:cNvPicPr>
      </xdr:nvPicPr>
      <xdr:blipFill>
        <a:blip xmlns:r="http://schemas.openxmlformats.org/officeDocument/2006/relationships" r:embed="rId13"/>
        <a:stretch>
          <a:fillRect/>
        </a:stretch>
      </xdr:blipFill>
      <xdr:spPr>
        <a:xfrm>
          <a:off x="11000658" y="15346169"/>
          <a:ext cx="381868" cy="369988"/>
        </a:xfrm>
        <a:prstGeom prst="rect">
          <a:avLst/>
        </a:prstGeom>
      </xdr:spPr>
    </xdr:pic>
    <xdr:clientData/>
  </xdr:twoCellAnchor>
  <xdr:twoCellAnchor editAs="oneCell">
    <xdr:from>
      <xdr:col>1</xdr:col>
      <xdr:colOff>0</xdr:colOff>
      <xdr:row>1</xdr:row>
      <xdr:rowOff>0</xdr:rowOff>
    </xdr:from>
    <xdr:to>
      <xdr:col>3</xdr:col>
      <xdr:colOff>211183</xdr:colOff>
      <xdr:row>1</xdr:row>
      <xdr:rowOff>1000058</xdr:rowOff>
    </xdr:to>
    <xdr:pic>
      <xdr:nvPicPr>
        <xdr:cNvPr id="34" name="Picture 33" descr="A red square with white text&#10;&#10;Description automatically generated">
          <a:extLst>
            <a:ext uri="{FF2B5EF4-FFF2-40B4-BE49-F238E27FC236}">
              <a16:creationId xmlns:a16="http://schemas.microsoft.com/office/drawing/2014/main" id="{00000000-0008-0000-0A00-000022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87086" y="87086"/>
          <a:ext cx="994954" cy="1000058"/>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261258</xdr:colOff>
      <xdr:row>90</xdr:row>
      <xdr:rowOff>326571</xdr:rowOff>
    </xdr:from>
    <xdr:to>
      <xdr:col>1</xdr:col>
      <xdr:colOff>627267</xdr:colOff>
      <xdr:row>91</xdr:row>
      <xdr:rowOff>303537</xdr:rowOff>
    </xdr:to>
    <xdr:pic>
      <xdr:nvPicPr>
        <xdr:cNvPr id="2" name="Graphic 1" descr="Speaker phone with solid fill">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352698" y="50329011"/>
          <a:ext cx="366009" cy="375111"/>
        </a:xfrm>
        <a:prstGeom prst="rect">
          <a:avLst/>
        </a:prstGeom>
      </xdr:spPr>
    </xdr:pic>
    <xdr:clientData/>
  </xdr:twoCellAnchor>
  <xdr:twoCellAnchor editAs="oneCell">
    <xdr:from>
      <xdr:col>1</xdr:col>
      <xdr:colOff>239489</xdr:colOff>
      <xdr:row>92</xdr:row>
      <xdr:rowOff>21772</xdr:rowOff>
    </xdr:from>
    <xdr:to>
      <xdr:col>1</xdr:col>
      <xdr:colOff>589192</xdr:colOff>
      <xdr:row>92</xdr:row>
      <xdr:rowOff>380999</xdr:rowOff>
    </xdr:to>
    <xdr:pic>
      <xdr:nvPicPr>
        <xdr:cNvPr id="3" name="Graphic 2" descr="Email with solid fill">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330929" y="50816692"/>
          <a:ext cx="349703" cy="359227"/>
        </a:xfrm>
        <a:prstGeom prst="rect">
          <a:avLst/>
        </a:prstGeom>
      </xdr:spPr>
    </xdr:pic>
    <xdr:clientData/>
  </xdr:twoCellAnchor>
  <xdr:twoCellAnchor editAs="oneCell">
    <xdr:from>
      <xdr:col>1</xdr:col>
      <xdr:colOff>64738</xdr:colOff>
      <xdr:row>1</xdr:row>
      <xdr:rowOff>27535</xdr:rowOff>
    </xdr:from>
    <xdr:to>
      <xdr:col>2</xdr:col>
      <xdr:colOff>249082</xdr:colOff>
      <xdr:row>1</xdr:row>
      <xdr:rowOff>1122910</xdr:rowOff>
    </xdr:to>
    <xdr:pic>
      <xdr:nvPicPr>
        <xdr:cNvPr id="4" name="Picture 3">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56178" y="118975"/>
          <a:ext cx="1091124" cy="1095375"/>
        </a:xfrm>
        <a:prstGeom prst="rect">
          <a:avLst/>
        </a:prstGeom>
      </xdr:spPr>
    </xdr:pic>
    <xdr:clientData/>
  </xdr:twoCellAnchor>
  <xdr:twoCellAnchor editAs="oneCell">
    <xdr:from>
      <xdr:col>1</xdr:col>
      <xdr:colOff>239489</xdr:colOff>
      <xdr:row>92</xdr:row>
      <xdr:rowOff>21772</xdr:rowOff>
    </xdr:from>
    <xdr:to>
      <xdr:col>1</xdr:col>
      <xdr:colOff>589192</xdr:colOff>
      <xdr:row>92</xdr:row>
      <xdr:rowOff>376102</xdr:rowOff>
    </xdr:to>
    <xdr:pic>
      <xdr:nvPicPr>
        <xdr:cNvPr id="5" name="Graphic 4" descr="Email with solid fill">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330929" y="18286912"/>
          <a:ext cx="349703" cy="354330"/>
        </a:xfrm>
        <a:prstGeom prst="rect">
          <a:avLst/>
        </a:prstGeom>
      </xdr:spPr>
    </xdr:pic>
    <xdr:clientData/>
  </xdr:twoCellAnchor>
  <xdr:twoCellAnchor editAs="oneCell">
    <xdr:from>
      <xdr:col>1</xdr:col>
      <xdr:colOff>239489</xdr:colOff>
      <xdr:row>92</xdr:row>
      <xdr:rowOff>21772</xdr:rowOff>
    </xdr:from>
    <xdr:to>
      <xdr:col>1</xdr:col>
      <xdr:colOff>589192</xdr:colOff>
      <xdr:row>92</xdr:row>
      <xdr:rowOff>376102</xdr:rowOff>
    </xdr:to>
    <xdr:pic>
      <xdr:nvPicPr>
        <xdr:cNvPr id="6" name="Graphic 5" descr="Email with solid fill">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330929" y="18286912"/>
          <a:ext cx="349703" cy="35433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261258</xdr:colOff>
      <xdr:row>39</xdr:row>
      <xdr:rowOff>326571</xdr:rowOff>
    </xdr:from>
    <xdr:to>
      <xdr:col>1</xdr:col>
      <xdr:colOff>627563</xdr:colOff>
      <xdr:row>40</xdr:row>
      <xdr:rowOff>326024</xdr:rowOff>
    </xdr:to>
    <xdr:pic>
      <xdr:nvPicPr>
        <xdr:cNvPr id="2" name="Graphic 1" descr="Speaker phone with solid fill">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352698" y="17753511"/>
          <a:ext cx="370115" cy="369023"/>
        </a:xfrm>
        <a:prstGeom prst="rect">
          <a:avLst/>
        </a:prstGeom>
      </xdr:spPr>
    </xdr:pic>
    <xdr:clientData/>
  </xdr:twoCellAnchor>
  <xdr:twoCellAnchor editAs="oneCell">
    <xdr:from>
      <xdr:col>1</xdr:col>
      <xdr:colOff>239489</xdr:colOff>
      <xdr:row>41</xdr:row>
      <xdr:rowOff>21772</xdr:rowOff>
    </xdr:from>
    <xdr:to>
      <xdr:col>1</xdr:col>
      <xdr:colOff>589192</xdr:colOff>
      <xdr:row>42</xdr:row>
      <xdr:rowOff>17962</xdr:rowOff>
    </xdr:to>
    <xdr:pic>
      <xdr:nvPicPr>
        <xdr:cNvPr id="3" name="Graphic 2" descr="Email with solid fill">
          <a:extLst>
            <a:ext uri="{FF2B5EF4-FFF2-40B4-BE49-F238E27FC236}">
              <a16:creationId xmlns:a16="http://schemas.microsoft.com/office/drawing/2014/main" id="{00000000-0008-0000-0C00-000003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330929" y="18164992"/>
          <a:ext cx="359228" cy="358140"/>
        </a:xfrm>
        <a:prstGeom prst="rect">
          <a:avLst/>
        </a:prstGeom>
      </xdr:spPr>
    </xdr:pic>
    <xdr:clientData/>
  </xdr:twoCellAnchor>
  <xdr:twoCellAnchor editAs="oneCell">
    <xdr:from>
      <xdr:col>1</xdr:col>
      <xdr:colOff>101746</xdr:colOff>
      <xdr:row>1</xdr:row>
      <xdr:rowOff>60190</xdr:rowOff>
    </xdr:from>
    <xdr:to>
      <xdr:col>1</xdr:col>
      <xdr:colOff>1197546</xdr:colOff>
      <xdr:row>1</xdr:row>
      <xdr:rowOff>1161280</xdr:rowOff>
    </xdr:to>
    <xdr:pic>
      <xdr:nvPicPr>
        <xdr:cNvPr id="4" name="Picture 3" descr="A red square with white text&#10;&#10;Description automatically generated">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93186" y="151630"/>
          <a:ext cx="1091990" cy="11049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261258</xdr:colOff>
      <xdr:row>51</xdr:row>
      <xdr:rowOff>326571</xdr:rowOff>
    </xdr:from>
    <xdr:to>
      <xdr:col>1</xdr:col>
      <xdr:colOff>627563</xdr:colOff>
      <xdr:row>52</xdr:row>
      <xdr:rowOff>326024</xdr:rowOff>
    </xdr:to>
    <xdr:pic>
      <xdr:nvPicPr>
        <xdr:cNvPr id="2" name="Graphic 1" descr="Speaker phone with solid fill">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352698" y="17753511"/>
          <a:ext cx="370115" cy="369023"/>
        </a:xfrm>
        <a:prstGeom prst="rect">
          <a:avLst/>
        </a:prstGeom>
      </xdr:spPr>
    </xdr:pic>
    <xdr:clientData/>
  </xdr:twoCellAnchor>
  <xdr:twoCellAnchor editAs="oneCell">
    <xdr:from>
      <xdr:col>1</xdr:col>
      <xdr:colOff>239489</xdr:colOff>
      <xdr:row>53</xdr:row>
      <xdr:rowOff>21772</xdr:rowOff>
    </xdr:from>
    <xdr:to>
      <xdr:col>1</xdr:col>
      <xdr:colOff>589192</xdr:colOff>
      <xdr:row>54</xdr:row>
      <xdr:rowOff>17963</xdr:rowOff>
    </xdr:to>
    <xdr:pic>
      <xdr:nvPicPr>
        <xdr:cNvPr id="3" name="Graphic 2" descr="Email with solid fill">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330929" y="18164992"/>
          <a:ext cx="359228" cy="358140"/>
        </a:xfrm>
        <a:prstGeom prst="rect">
          <a:avLst/>
        </a:prstGeom>
      </xdr:spPr>
    </xdr:pic>
    <xdr:clientData/>
  </xdr:twoCellAnchor>
  <xdr:twoCellAnchor editAs="oneCell">
    <xdr:from>
      <xdr:col>1</xdr:col>
      <xdr:colOff>101746</xdr:colOff>
      <xdr:row>1</xdr:row>
      <xdr:rowOff>60190</xdr:rowOff>
    </xdr:from>
    <xdr:to>
      <xdr:col>1</xdr:col>
      <xdr:colOff>1197546</xdr:colOff>
      <xdr:row>1</xdr:row>
      <xdr:rowOff>1161280</xdr:rowOff>
    </xdr:to>
    <xdr:pic>
      <xdr:nvPicPr>
        <xdr:cNvPr id="4" name="Picture 3" descr="A red square with white text&#10;&#10;Description automatically generated">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93186" y="151630"/>
          <a:ext cx="1091990" cy="1104900"/>
        </a:xfrm>
        <a:prstGeom prst="rect">
          <a:avLst/>
        </a:prstGeom>
      </xdr:spPr>
    </xdr:pic>
    <xdr:clientData/>
  </xdr:twoCellAnchor>
  <xdr:oneCellAnchor>
    <xdr:from>
      <xdr:col>1</xdr:col>
      <xdr:colOff>101746</xdr:colOff>
      <xdr:row>58</xdr:row>
      <xdr:rowOff>60190</xdr:rowOff>
    </xdr:from>
    <xdr:ext cx="1091990" cy="1104900"/>
    <xdr:pic>
      <xdr:nvPicPr>
        <xdr:cNvPr id="50" name="Picture 49" descr="A red square with white text&#10;&#10;Description automatically generated">
          <a:extLst>
            <a:ext uri="{FF2B5EF4-FFF2-40B4-BE49-F238E27FC236}">
              <a16:creationId xmlns:a16="http://schemas.microsoft.com/office/drawing/2014/main" id="{00000000-0008-0000-0D00-000032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93186" y="21761950"/>
          <a:ext cx="1091990" cy="1104900"/>
        </a:xfrm>
        <a:prstGeom prst="rect">
          <a:avLst/>
        </a:prstGeom>
      </xdr:spPr>
    </xdr:pic>
    <xdr:clientData/>
  </xdr:oneCellAnchor>
  <xdr:twoCellAnchor editAs="oneCell">
    <xdr:from>
      <xdr:col>0</xdr:col>
      <xdr:colOff>0</xdr:colOff>
      <xdr:row>64</xdr:row>
      <xdr:rowOff>1</xdr:rowOff>
    </xdr:from>
    <xdr:to>
      <xdr:col>4</xdr:col>
      <xdr:colOff>1507006</xdr:colOff>
      <xdr:row>76</xdr:row>
      <xdr:rowOff>15240</xdr:rowOff>
    </xdr:to>
    <xdr:pic>
      <xdr:nvPicPr>
        <xdr:cNvPr id="52" name="Picture 51" descr="A drawing of a house&#10;&#10;Description automatically generated">
          <a:extLst>
            <a:ext uri="{FF2B5EF4-FFF2-40B4-BE49-F238E27FC236}">
              <a16:creationId xmlns:a16="http://schemas.microsoft.com/office/drawing/2014/main" id="{00000000-0008-0000-0D00-000034000000}"/>
            </a:ext>
          </a:extLst>
        </xdr:cNvPr>
        <xdr:cNvPicPr>
          <a:picLocks noChangeAspect="1"/>
        </xdr:cNvPicPr>
      </xdr:nvPicPr>
      <xdr:blipFill rotWithShape="1">
        <a:blip xmlns:r="http://schemas.openxmlformats.org/officeDocument/2006/relationships" r:embed="rId6">
          <a:extLst>
            <a:ext uri="{BEBA8EAE-BF5A-486C-A8C5-ECC9F3942E4B}">
              <a14:imgProps xmlns:a14="http://schemas.microsoft.com/office/drawing/2010/main">
                <a14:imgLayer r:embed="rId7">
                  <a14:imgEffect>
                    <a14:sharpenSoften amount="85000"/>
                  </a14:imgEffect>
                </a14:imgLayer>
              </a14:imgProps>
            </a:ext>
          </a:extLst>
        </a:blip>
        <a:srcRect r="2583"/>
        <a:stretch/>
      </xdr:blipFill>
      <xdr:spPr>
        <a:xfrm>
          <a:off x="0" y="25153621"/>
          <a:ext cx="3707281" cy="2194559"/>
        </a:xfrm>
        <a:prstGeom prst="rect">
          <a:avLst/>
        </a:prstGeom>
      </xdr:spPr>
    </xdr:pic>
    <xdr:clientData/>
  </xdr:twoCellAnchor>
  <xdr:twoCellAnchor editAs="oneCell">
    <xdr:from>
      <xdr:col>4</xdr:col>
      <xdr:colOff>3375316</xdr:colOff>
      <xdr:row>64</xdr:row>
      <xdr:rowOff>143740</xdr:rowOff>
    </xdr:from>
    <xdr:to>
      <xdr:col>10</xdr:col>
      <xdr:colOff>56583</xdr:colOff>
      <xdr:row>80</xdr:row>
      <xdr:rowOff>53859</xdr:rowOff>
    </xdr:to>
    <xdr:pic>
      <xdr:nvPicPr>
        <xdr:cNvPr id="53" name="Picture 52">
          <a:extLst>
            <a:ext uri="{FF2B5EF4-FFF2-40B4-BE49-F238E27FC236}">
              <a16:creationId xmlns:a16="http://schemas.microsoft.com/office/drawing/2014/main" id="{00000000-0008-0000-0D00-000035000000}"/>
            </a:ext>
          </a:extLst>
        </xdr:cNvPr>
        <xdr:cNvPicPr>
          <a:picLocks noChangeAspect="1"/>
        </xdr:cNvPicPr>
      </xdr:nvPicPr>
      <xdr:blipFill>
        <a:blip xmlns:r="http://schemas.openxmlformats.org/officeDocument/2006/relationships" r:embed="rId8">
          <a:extLst>
            <a:ext uri="{BEBA8EAE-BF5A-486C-A8C5-ECC9F3942E4B}">
              <a14:imgProps xmlns:a14="http://schemas.microsoft.com/office/drawing/2010/main">
                <a14:imgLayer r:embed="rId9">
                  <a14:imgEffect>
                    <a14:sharpenSoften amount="100000"/>
                  </a14:imgEffect>
                </a14:imgLayer>
              </a14:imgProps>
            </a:ext>
          </a:extLst>
        </a:blip>
        <a:stretch>
          <a:fillRect/>
        </a:stretch>
      </xdr:blipFill>
      <xdr:spPr>
        <a:xfrm>
          <a:off x="5562256" y="25297360"/>
          <a:ext cx="3941222" cy="2815245"/>
        </a:xfrm>
        <a:prstGeom prst="rect">
          <a:avLst/>
        </a:prstGeom>
      </xdr:spPr>
    </xdr:pic>
    <xdr:clientData/>
  </xdr:twoCellAnchor>
  <xdr:twoCellAnchor editAs="oneCell">
    <xdr:from>
      <xdr:col>10</xdr:col>
      <xdr:colOff>592975</xdr:colOff>
      <xdr:row>65</xdr:row>
      <xdr:rowOff>83128</xdr:rowOff>
    </xdr:from>
    <xdr:to>
      <xdr:col>12</xdr:col>
      <xdr:colOff>2491864</xdr:colOff>
      <xdr:row>80</xdr:row>
      <xdr:rowOff>95249</xdr:rowOff>
    </xdr:to>
    <xdr:pic>
      <xdr:nvPicPr>
        <xdr:cNvPr id="54" name="Picture 53" descr="A white tent with a white fence&#10;&#10;Description automatically generated">
          <a:extLst>
            <a:ext uri="{FF2B5EF4-FFF2-40B4-BE49-F238E27FC236}">
              <a16:creationId xmlns:a16="http://schemas.microsoft.com/office/drawing/2014/main" id="{00000000-0008-0000-0D00-000036000000}"/>
            </a:ext>
          </a:extLst>
        </xdr:cNvPr>
        <xdr:cNvPicPr>
          <a:picLocks noChangeAspect="1"/>
        </xdr:cNvPicPr>
      </xdr:nvPicPr>
      <xdr:blipFill>
        <a:blip xmlns:r="http://schemas.openxmlformats.org/officeDocument/2006/relationships" r:embed="rId10"/>
        <a:stretch>
          <a:fillRect/>
        </a:stretch>
      </xdr:blipFill>
      <xdr:spPr>
        <a:xfrm>
          <a:off x="10026535" y="25419628"/>
          <a:ext cx="3735309" cy="2713412"/>
        </a:xfrm>
        <a:prstGeom prst="rect">
          <a:avLst/>
        </a:prstGeom>
      </xdr:spPr>
    </xdr:pic>
    <xdr:clientData/>
  </xdr:twoCellAnchor>
  <xdr:twoCellAnchor editAs="oneCell">
    <xdr:from>
      <xdr:col>10</xdr:col>
      <xdr:colOff>509849</xdr:colOff>
      <xdr:row>86</xdr:row>
      <xdr:rowOff>177339</xdr:rowOff>
    </xdr:from>
    <xdr:to>
      <xdr:col>12</xdr:col>
      <xdr:colOff>2531745</xdr:colOff>
      <xdr:row>101</xdr:row>
      <xdr:rowOff>116995</xdr:rowOff>
    </xdr:to>
    <xdr:pic>
      <xdr:nvPicPr>
        <xdr:cNvPr id="55" name="Picture 54" descr="A white fence around a building&#10;&#10;Description automatically generated">
          <a:extLst>
            <a:ext uri="{FF2B5EF4-FFF2-40B4-BE49-F238E27FC236}">
              <a16:creationId xmlns:a16="http://schemas.microsoft.com/office/drawing/2014/main" id="{00000000-0008-0000-0D00-000037000000}"/>
            </a:ext>
          </a:extLst>
        </xdr:cNvPr>
        <xdr:cNvPicPr>
          <a:picLocks noChangeAspect="1"/>
        </xdr:cNvPicPr>
      </xdr:nvPicPr>
      <xdr:blipFill>
        <a:blip xmlns:r="http://schemas.openxmlformats.org/officeDocument/2006/relationships" r:embed="rId11"/>
        <a:stretch>
          <a:fillRect/>
        </a:stretch>
      </xdr:blipFill>
      <xdr:spPr>
        <a:xfrm>
          <a:off x="9943409" y="29407659"/>
          <a:ext cx="3856411" cy="2658091"/>
        </a:xfrm>
        <a:prstGeom prst="rect">
          <a:avLst/>
        </a:prstGeom>
      </xdr:spPr>
    </xdr:pic>
    <xdr:clientData/>
  </xdr:twoCellAnchor>
  <xdr:twoCellAnchor editAs="oneCell">
    <xdr:from>
      <xdr:col>10</xdr:col>
      <xdr:colOff>507077</xdr:colOff>
      <xdr:row>108</xdr:row>
      <xdr:rowOff>13855</xdr:rowOff>
    </xdr:from>
    <xdr:to>
      <xdr:col>13</xdr:col>
      <xdr:colOff>34562</xdr:colOff>
      <xdr:row>122</xdr:row>
      <xdr:rowOff>98020</xdr:rowOff>
    </xdr:to>
    <xdr:pic>
      <xdr:nvPicPr>
        <xdr:cNvPr id="56" name="Picture 55" descr="A white tent with a white fence&#10;&#10;Description automatically generated">
          <a:extLst>
            <a:ext uri="{FF2B5EF4-FFF2-40B4-BE49-F238E27FC236}">
              <a16:creationId xmlns:a16="http://schemas.microsoft.com/office/drawing/2014/main" id="{00000000-0008-0000-0D00-000038000000}"/>
            </a:ext>
          </a:extLst>
        </xdr:cNvPr>
        <xdr:cNvPicPr>
          <a:picLocks noChangeAspect="1"/>
        </xdr:cNvPicPr>
      </xdr:nvPicPr>
      <xdr:blipFill>
        <a:blip xmlns:r="http://schemas.openxmlformats.org/officeDocument/2006/relationships" r:embed="rId12"/>
        <a:stretch>
          <a:fillRect/>
        </a:stretch>
      </xdr:blipFill>
      <xdr:spPr>
        <a:xfrm>
          <a:off x="9940637" y="33320875"/>
          <a:ext cx="3920143" cy="2606385"/>
        </a:xfrm>
        <a:prstGeom prst="rect">
          <a:avLst/>
        </a:prstGeom>
      </xdr:spPr>
    </xdr:pic>
    <xdr:clientData/>
  </xdr:twoCellAnchor>
  <xdr:twoCellAnchor editAs="oneCell">
    <xdr:from>
      <xdr:col>10</xdr:col>
      <xdr:colOff>514697</xdr:colOff>
      <xdr:row>129</xdr:row>
      <xdr:rowOff>41564</xdr:rowOff>
    </xdr:from>
    <xdr:to>
      <xdr:col>14</xdr:col>
      <xdr:colOff>713</xdr:colOff>
      <xdr:row>142</xdr:row>
      <xdr:rowOff>17145</xdr:rowOff>
    </xdr:to>
    <xdr:pic>
      <xdr:nvPicPr>
        <xdr:cNvPr id="57" name="Picture 56" descr="A white tent with a white fence&#10;&#10;Description automatically generated">
          <a:extLst>
            <a:ext uri="{FF2B5EF4-FFF2-40B4-BE49-F238E27FC236}">
              <a16:creationId xmlns:a16="http://schemas.microsoft.com/office/drawing/2014/main" id="{00000000-0008-0000-0D00-000039000000}"/>
            </a:ext>
          </a:extLst>
        </xdr:cNvPr>
        <xdr:cNvPicPr>
          <a:picLocks noChangeAspect="1"/>
        </xdr:cNvPicPr>
      </xdr:nvPicPr>
      <xdr:blipFill>
        <a:blip xmlns:r="http://schemas.openxmlformats.org/officeDocument/2006/relationships" r:embed="rId13"/>
        <a:stretch>
          <a:fillRect/>
        </a:stretch>
      </xdr:blipFill>
      <xdr:spPr>
        <a:xfrm>
          <a:off x="9948257" y="37242404"/>
          <a:ext cx="3967664" cy="2335876"/>
        </a:xfrm>
        <a:prstGeom prst="rect">
          <a:avLst/>
        </a:prstGeom>
      </xdr:spPr>
    </xdr:pic>
    <xdr:clientData/>
  </xdr:twoCellAnchor>
  <xdr:twoCellAnchor editAs="oneCell">
    <xdr:from>
      <xdr:col>10</xdr:col>
      <xdr:colOff>462743</xdr:colOff>
      <xdr:row>147</xdr:row>
      <xdr:rowOff>138891</xdr:rowOff>
    </xdr:from>
    <xdr:to>
      <xdr:col>13</xdr:col>
      <xdr:colOff>32658</xdr:colOff>
      <xdr:row>162</xdr:row>
      <xdr:rowOff>58138</xdr:rowOff>
    </xdr:to>
    <xdr:pic>
      <xdr:nvPicPr>
        <xdr:cNvPr id="58" name="Picture 57" descr="A white tent with green umbrellas&#10;&#10;Description automatically generated">
          <a:extLst>
            <a:ext uri="{FF2B5EF4-FFF2-40B4-BE49-F238E27FC236}">
              <a16:creationId xmlns:a16="http://schemas.microsoft.com/office/drawing/2014/main" id="{00000000-0008-0000-0D00-00003A000000}"/>
            </a:ext>
          </a:extLst>
        </xdr:cNvPr>
        <xdr:cNvPicPr>
          <a:picLocks noChangeAspect="1"/>
        </xdr:cNvPicPr>
      </xdr:nvPicPr>
      <xdr:blipFill>
        <a:blip xmlns:r="http://schemas.openxmlformats.org/officeDocument/2006/relationships" r:embed="rId14"/>
        <a:stretch>
          <a:fillRect/>
        </a:stretch>
      </xdr:blipFill>
      <xdr:spPr>
        <a:xfrm>
          <a:off x="9896303" y="40684911"/>
          <a:ext cx="3964478" cy="2626252"/>
        </a:xfrm>
        <a:prstGeom prst="rect">
          <a:avLst/>
        </a:prstGeom>
      </xdr:spPr>
    </xdr:pic>
    <xdr:clientData/>
  </xdr:twoCellAnchor>
  <xdr:twoCellAnchor editAs="oneCell">
    <xdr:from>
      <xdr:col>0</xdr:col>
      <xdr:colOff>19050</xdr:colOff>
      <xdr:row>85</xdr:row>
      <xdr:rowOff>76200</xdr:rowOff>
    </xdr:from>
    <xdr:to>
      <xdr:col>4</xdr:col>
      <xdr:colOff>1773555</xdr:colOff>
      <xdr:row>95</xdr:row>
      <xdr:rowOff>152166</xdr:rowOff>
    </xdr:to>
    <xdr:pic>
      <xdr:nvPicPr>
        <xdr:cNvPr id="59" name="Picture 58">
          <a:extLst>
            <a:ext uri="{FF2B5EF4-FFF2-40B4-BE49-F238E27FC236}">
              <a16:creationId xmlns:a16="http://schemas.microsoft.com/office/drawing/2014/main" id="{00000000-0008-0000-0D00-00003B000000}"/>
            </a:ext>
          </a:extLst>
        </xdr:cNvPr>
        <xdr:cNvPicPr>
          <a:picLocks noChangeAspect="1"/>
        </xdr:cNvPicPr>
      </xdr:nvPicPr>
      <xdr:blipFill>
        <a:blip xmlns:r="http://schemas.openxmlformats.org/officeDocument/2006/relationships" r:embed="rId15">
          <a:extLst>
            <a:ext uri="{BEBA8EAE-BF5A-486C-A8C5-ECC9F3942E4B}">
              <a14:imgProps xmlns:a14="http://schemas.microsoft.com/office/drawing/2010/main">
                <a14:imgLayer r:embed="rId16">
                  <a14:imgEffect>
                    <a14:sharpenSoften amount="97000"/>
                  </a14:imgEffect>
                </a14:imgLayer>
              </a14:imgProps>
            </a:ext>
          </a:extLst>
        </a:blip>
        <a:stretch>
          <a:fillRect/>
        </a:stretch>
      </xdr:blipFill>
      <xdr:spPr>
        <a:xfrm>
          <a:off x="19050" y="29123640"/>
          <a:ext cx="3958590" cy="1885715"/>
        </a:xfrm>
        <a:prstGeom prst="rect">
          <a:avLst/>
        </a:prstGeom>
      </xdr:spPr>
    </xdr:pic>
    <xdr:clientData/>
  </xdr:twoCellAnchor>
  <xdr:twoCellAnchor editAs="oneCell">
    <xdr:from>
      <xdr:col>0</xdr:col>
      <xdr:colOff>0</xdr:colOff>
      <xdr:row>128</xdr:row>
      <xdr:rowOff>117070</xdr:rowOff>
    </xdr:from>
    <xdr:to>
      <xdr:col>4</xdr:col>
      <xdr:colOff>3044190</xdr:colOff>
      <xdr:row>139</xdr:row>
      <xdr:rowOff>171627</xdr:rowOff>
    </xdr:to>
    <xdr:pic>
      <xdr:nvPicPr>
        <xdr:cNvPr id="60" name="Picture 59">
          <a:extLst>
            <a:ext uri="{FF2B5EF4-FFF2-40B4-BE49-F238E27FC236}">
              <a16:creationId xmlns:a16="http://schemas.microsoft.com/office/drawing/2014/main" id="{00000000-0008-0000-0D00-00003C000000}"/>
            </a:ext>
          </a:extLst>
        </xdr:cNvPr>
        <xdr:cNvPicPr>
          <a:picLocks noChangeAspect="1"/>
        </xdr:cNvPicPr>
      </xdr:nvPicPr>
      <xdr:blipFill>
        <a:blip xmlns:r="http://schemas.openxmlformats.org/officeDocument/2006/relationships" r:embed="rId17">
          <a:extLst>
            <a:ext uri="{BEBA8EAE-BF5A-486C-A8C5-ECC9F3942E4B}">
              <a14:imgProps xmlns:a14="http://schemas.microsoft.com/office/drawing/2010/main">
                <a14:imgLayer r:embed="rId18">
                  <a14:imgEffect>
                    <a14:sharpenSoften amount="100000"/>
                  </a14:imgEffect>
                </a14:imgLayer>
              </a14:imgProps>
            </a:ext>
          </a:extLst>
        </a:blip>
        <a:stretch>
          <a:fillRect/>
        </a:stretch>
      </xdr:blipFill>
      <xdr:spPr>
        <a:xfrm>
          <a:off x="0" y="37135030"/>
          <a:ext cx="5234940" cy="2030042"/>
        </a:xfrm>
        <a:prstGeom prst="rect">
          <a:avLst/>
        </a:prstGeom>
      </xdr:spPr>
    </xdr:pic>
    <xdr:clientData/>
  </xdr:twoCellAnchor>
  <xdr:twoCellAnchor editAs="oneCell">
    <xdr:from>
      <xdr:col>0</xdr:col>
      <xdr:colOff>19050</xdr:colOff>
      <xdr:row>147</xdr:row>
      <xdr:rowOff>83127</xdr:rowOff>
    </xdr:from>
    <xdr:to>
      <xdr:col>4</xdr:col>
      <xdr:colOff>3292929</xdr:colOff>
      <xdr:row>157</xdr:row>
      <xdr:rowOff>116205</xdr:rowOff>
    </xdr:to>
    <xdr:pic>
      <xdr:nvPicPr>
        <xdr:cNvPr id="61" name="Picture 60">
          <a:extLst>
            <a:ext uri="{FF2B5EF4-FFF2-40B4-BE49-F238E27FC236}">
              <a16:creationId xmlns:a16="http://schemas.microsoft.com/office/drawing/2014/main" id="{00000000-0008-0000-0D00-00003D000000}"/>
            </a:ext>
          </a:extLst>
        </xdr:cNvPr>
        <xdr:cNvPicPr>
          <a:picLocks noChangeAspect="1"/>
        </xdr:cNvPicPr>
      </xdr:nvPicPr>
      <xdr:blipFill>
        <a:blip xmlns:r="http://schemas.openxmlformats.org/officeDocument/2006/relationships" r:embed="rId19">
          <a:extLst>
            <a:ext uri="{BEBA8EAE-BF5A-486C-A8C5-ECC9F3942E4B}">
              <a14:imgProps xmlns:a14="http://schemas.microsoft.com/office/drawing/2010/main">
                <a14:imgLayer r:embed="rId20">
                  <a14:imgEffect>
                    <a14:sharpenSoften amount="100000"/>
                  </a14:imgEffect>
                </a14:imgLayer>
              </a14:imgProps>
            </a:ext>
          </a:extLst>
        </a:blip>
        <a:stretch>
          <a:fillRect/>
        </a:stretch>
      </xdr:blipFill>
      <xdr:spPr>
        <a:xfrm>
          <a:off x="19050" y="40629147"/>
          <a:ext cx="5462724" cy="1840923"/>
        </a:xfrm>
        <a:prstGeom prst="rect">
          <a:avLst/>
        </a:prstGeom>
      </xdr:spPr>
    </xdr:pic>
    <xdr:clientData/>
  </xdr:twoCellAnchor>
  <xdr:twoCellAnchor editAs="oneCell">
    <xdr:from>
      <xdr:col>4</xdr:col>
      <xdr:colOff>3468831</xdr:colOff>
      <xdr:row>87</xdr:row>
      <xdr:rowOff>6927</xdr:rowOff>
    </xdr:from>
    <xdr:to>
      <xdr:col>10</xdr:col>
      <xdr:colOff>175055</xdr:colOff>
      <xdr:row>103</xdr:row>
      <xdr:rowOff>17838</xdr:rowOff>
    </xdr:to>
    <xdr:pic>
      <xdr:nvPicPr>
        <xdr:cNvPr id="62" name="Picture 61">
          <a:extLst>
            <a:ext uri="{FF2B5EF4-FFF2-40B4-BE49-F238E27FC236}">
              <a16:creationId xmlns:a16="http://schemas.microsoft.com/office/drawing/2014/main" id="{00000000-0008-0000-0D00-00003E000000}"/>
            </a:ext>
          </a:extLst>
        </xdr:cNvPr>
        <xdr:cNvPicPr>
          <a:picLocks noChangeAspect="1"/>
        </xdr:cNvPicPr>
      </xdr:nvPicPr>
      <xdr:blipFill>
        <a:blip xmlns:r="http://schemas.openxmlformats.org/officeDocument/2006/relationships" r:embed="rId21">
          <a:extLst>
            <a:ext uri="{BEBA8EAE-BF5A-486C-A8C5-ECC9F3942E4B}">
              <a14:imgProps xmlns:a14="http://schemas.microsoft.com/office/drawing/2010/main">
                <a14:imgLayer r:embed="rId22">
                  <a14:imgEffect>
                    <a14:sharpenSoften amount="100000"/>
                  </a14:imgEffect>
                </a14:imgLayer>
              </a14:imgProps>
            </a:ext>
          </a:extLst>
        </a:blip>
        <a:stretch>
          <a:fillRect/>
        </a:stretch>
      </xdr:blipFill>
      <xdr:spPr>
        <a:xfrm>
          <a:off x="5655771" y="29420127"/>
          <a:ext cx="3947129" cy="2919846"/>
        </a:xfrm>
        <a:prstGeom prst="rect">
          <a:avLst/>
        </a:prstGeom>
      </xdr:spPr>
    </xdr:pic>
    <xdr:clientData/>
  </xdr:twoCellAnchor>
  <xdr:twoCellAnchor editAs="oneCell">
    <xdr:from>
      <xdr:col>4</xdr:col>
      <xdr:colOff>3581400</xdr:colOff>
      <xdr:row>107</xdr:row>
      <xdr:rowOff>58882</xdr:rowOff>
    </xdr:from>
    <xdr:to>
      <xdr:col>10</xdr:col>
      <xdr:colOff>320906</xdr:colOff>
      <xdr:row>122</xdr:row>
      <xdr:rowOff>133589</xdr:rowOff>
    </xdr:to>
    <xdr:pic>
      <xdr:nvPicPr>
        <xdr:cNvPr id="63" name="Picture 62">
          <a:extLst>
            <a:ext uri="{FF2B5EF4-FFF2-40B4-BE49-F238E27FC236}">
              <a16:creationId xmlns:a16="http://schemas.microsoft.com/office/drawing/2014/main" id="{00000000-0008-0000-0D00-00003F000000}"/>
            </a:ext>
          </a:extLst>
        </xdr:cNvPr>
        <xdr:cNvPicPr>
          <a:picLocks noChangeAspect="1"/>
        </xdr:cNvPicPr>
      </xdr:nvPicPr>
      <xdr:blipFill>
        <a:blip xmlns:r="http://schemas.openxmlformats.org/officeDocument/2006/relationships" r:embed="rId23">
          <a:extLst>
            <a:ext uri="{BEBA8EAE-BF5A-486C-A8C5-ECC9F3942E4B}">
              <a14:imgProps xmlns:a14="http://schemas.microsoft.com/office/drawing/2010/main">
                <a14:imgLayer r:embed="rId24">
                  <a14:imgEffect>
                    <a14:sharpenSoften amount="100000"/>
                  </a14:imgEffect>
                </a14:imgLayer>
              </a14:imgProps>
            </a:ext>
          </a:extLst>
        </a:blip>
        <a:stretch>
          <a:fillRect/>
        </a:stretch>
      </xdr:blipFill>
      <xdr:spPr>
        <a:xfrm>
          <a:off x="5768340" y="33183022"/>
          <a:ext cx="3988031" cy="2777902"/>
        </a:xfrm>
        <a:prstGeom prst="rect">
          <a:avLst/>
        </a:prstGeom>
      </xdr:spPr>
    </xdr:pic>
    <xdr:clientData/>
  </xdr:twoCellAnchor>
  <xdr:twoCellAnchor editAs="oneCell">
    <xdr:from>
      <xdr:col>4</xdr:col>
      <xdr:colOff>3692236</xdr:colOff>
      <xdr:row>129</xdr:row>
      <xdr:rowOff>90053</xdr:rowOff>
    </xdr:from>
    <xdr:to>
      <xdr:col>10</xdr:col>
      <xdr:colOff>401609</xdr:colOff>
      <xdr:row>143</xdr:row>
      <xdr:rowOff>129831</xdr:rowOff>
    </xdr:to>
    <xdr:pic>
      <xdr:nvPicPr>
        <xdr:cNvPr id="64" name="Picture 63">
          <a:extLst>
            <a:ext uri="{FF2B5EF4-FFF2-40B4-BE49-F238E27FC236}">
              <a16:creationId xmlns:a16="http://schemas.microsoft.com/office/drawing/2014/main" id="{00000000-0008-0000-0D00-000040000000}"/>
            </a:ext>
          </a:extLst>
        </xdr:cNvPr>
        <xdr:cNvPicPr>
          <a:picLocks noChangeAspect="1"/>
        </xdr:cNvPicPr>
      </xdr:nvPicPr>
      <xdr:blipFill>
        <a:blip xmlns:r="http://schemas.openxmlformats.org/officeDocument/2006/relationships" r:embed="rId25">
          <a:extLst>
            <a:ext uri="{BEBA8EAE-BF5A-486C-A8C5-ECC9F3942E4B}">
              <a14:imgProps xmlns:a14="http://schemas.microsoft.com/office/drawing/2010/main">
                <a14:imgLayer r:embed="rId26">
                  <a14:imgEffect>
                    <a14:sharpenSoften amount="100000"/>
                  </a14:imgEffect>
                </a14:imgLayer>
              </a14:imgProps>
            </a:ext>
          </a:extLst>
        </a:blip>
        <a:stretch>
          <a:fillRect/>
        </a:stretch>
      </xdr:blipFill>
      <xdr:spPr>
        <a:xfrm>
          <a:off x="5879176" y="37290893"/>
          <a:ext cx="3957898" cy="2563903"/>
        </a:xfrm>
        <a:prstGeom prst="rect">
          <a:avLst/>
        </a:prstGeom>
      </xdr:spPr>
    </xdr:pic>
    <xdr:clientData/>
  </xdr:twoCellAnchor>
  <xdr:twoCellAnchor editAs="oneCell">
    <xdr:from>
      <xdr:col>4</xdr:col>
      <xdr:colOff>3394363</xdr:colOff>
      <xdr:row>148</xdr:row>
      <xdr:rowOff>50971</xdr:rowOff>
    </xdr:from>
    <xdr:to>
      <xdr:col>10</xdr:col>
      <xdr:colOff>131303</xdr:colOff>
      <xdr:row>162</xdr:row>
      <xdr:rowOff>59055</xdr:rowOff>
    </xdr:to>
    <xdr:pic>
      <xdr:nvPicPr>
        <xdr:cNvPr id="65" name="Picture 64">
          <a:extLst>
            <a:ext uri="{FF2B5EF4-FFF2-40B4-BE49-F238E27FC236}">
              <a16:creationId xmlns:a16="http://schemas.microsoft.com/office/drawing/2014/main" id="{00000000-0008-0000-0D00-000041000000}"/>
            </a:ext>
          </a:extLst>
        </xdr:cNvPr>
        <xdr:cNvPicPr>
          <a:picLocks noChangeAspect="1"/>
        </xdr:cNvPicPr>
      </xdr:nvPicPr>
      <xdr:blipFill>
        <a:blip xmlns:r="http://schemas.openxmlformats.org/officeDocument/2006/relationships" r:embed="rId27">
          <a:extLst>
            <a:ext uri="{BEBA8EAE-BF5A-486C-A8C5-ECC9F3942E4B}">
              <a14:imgProps xmlns:a14="http://schemas.microsoft.com/office/drawing/2010/main">
                <a14:imgLayer r:embed="rId28">
                  <a14:imgEffect>
                    <a14:sharpenSoften amount="100000"/>
                  </a14:imgEffect>
                </a14:imgLayer>
              </a14:imgProps>
            </a:ext>
          </a:extLst>
        </a:blip>
        <a:stretch>
          <a:fillRect/>
        </a:stretch>
      </xdr:blipFill>
      <xdr:spPr>
        <a:xfrm>
          <a:off x="5581303" y="40779871"/>
          <a:ext cx="3985465" cy="2547449"/>
        </a:xfrm>
        <a:prstGeom prst="rect">
          <a:avLst/>
        </a:prstGeom>
      </xdr:spPr>
    </xdr:pic>
    <xdr:clientData/>
  </xdr:twoCellAnchor>
  <xdr:twoCellAnchor editAs="oneCell">
    <xdr:from>
      <xdr:col>0</xdr:col>
      <xdr:colOff>38100</xdr:colOff>
      <xdr:row>107</xdr:row>
      <xdr:rowOff>0</xdr:rowOff>
    </xdr:from>
    <xdr:to>
      <xdr:col>4</xdr:col>
      <xdr:colOff>2644140</xdr:colOff>
      <xdr:row>118</xdr:row>
      <xdr:rowOff>36336</xdr:rowOff>
    </xdr:to>
    <xdr:pic>
      <xdr:nvPicPr>
        <xdr:cNvPr id="66" name="Picture 65">
          <a:extLst>
            <a:ext uri="{FF2B5EF4-FFF2-40B4-BE49-F238E27FC236}">
              <a16:creationId xmlns:a16="http://schemas.microsoft.com/office/drawing/2014/main" id="{00000000-0008-0000-0D00-000042000000}"/>
            </a:ext>
          </a:extLst>
        </xdr:cNvPr>
        <xdr:cNvPicPr>
          <a:picLocks noChangeAspect="1"/>
        </xdr:cNvPicPr>
      </xdr:nvPicPr>
      <xdr:blipFill>
        <a:blip xmlns:r="http://schemas.openxmlformats.org/officeDocument/2006/relationships" r:embed="rId29">
          <a:extLst>
            <a:ext uri="{BEBA8EAE-BF5A-486C-A8C5-ECC9F3942E4B}">
              <a14:imgProps xmlns:a14="http://schemas.microsoft.com/office/drawing/2010/main">
                <a14:imgLayer r:embed="rId30">
                  <a14:imgEffect>
                    <a14:sharpenSoften amount="100000"/>
                  </a14:imgEffect>
                </a14:imgLayer>
              </a14:imgProps>
            </a:ext>
          </a:extLst>
        </a:blip>
        <a:stretch>
          <a:fillRect/>
        </a:stretch>
      </xdr:blipFill>
      <xdr:spPr>
        <a:xfrm>
          <a:off x="38100" y="33124140"/>
          <a:ext cx="4796790" cy="2027062"/>
        </a:xfrm>
        <a:prstGeom prst="rect">
          <a:avLst/>
        </a:prstGeom>
      </xdr:spPr>
    </xdr:pic>
    <xdr:clientData/>
  </xdr:twoCellAnchor>
  <xdr:twoCellAnchor>
    <xdr:from>
      <xdr:col>7</xdr:col>
      <xdr:colOff>285751</xdr:colOff>
      <xdr:row>79</xdr:row>
      <xdr:rowOff>40550</xdr:rowOff>
    </xdr:from>
    <xdr:to>
      <xdr:col>10</xdr:col>
      <xdr:colOff>322762</xdr:colOff>
      <xdr:row>80</xdr:row>
      <xdr:rowOff>136071</xdr:rowOff>
    </xdr:to>
    <xdr:sp macro="" textlink="">
      <xdr:nvSpPr>
        <xdr:cNvPr id="67" name="TextBox 66">
          <a:extLst>
            <a:ext uri="{FF2B5EF4-FFF2-40B4-BE49-F238E27FC236}">
              <a16:creationId xmlns:a16="http://schemas.microsoft.com/office/drawing/2014/main" id="{00000000-0008-0000-0D00-000043000000}"/>
            </a:ext>
          </a:extLst>
        </xdr:cNvPr>
        <xdr:cNvSpPr txBox="1"/>
      </xdr:nvSpPr>
      <xdr:spPr>
        <a:xfrm>
          <a:off x="7987394" y="28778836"/>
          <a:ext cx="1792332" cy="27241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1000" b="1"/>
            <a:t>Deep </a:t>
          </a:r>
          <a:r>
            <a:rPr lang="en-ZA" sz="1000" b="1">
              <a:solidFill>
                <a:srgbClr val="0070C0"/>
              </a:solidFill>
            </a:rPr>
            <a:t>(3m /</a:t>
          </a:r>
          <a:r>
            <a:rPr lang="en-ZA" sz="1000" b="1" baseline="0">
              <a:solidFill>
                <a:srgbClr val="0070C0"/>
              </a:solidFill>
            </a:rPr>
            <a:t> </a:t>
          </a:r>
          <a:r>
            <a:rPr lang="en-ZA" sz="1000" b="1">
              <a:solidFill>
                <a:srgbClr val="0070C0"/>
              </a:solidFill>
            </a:rPr>
            <a:t>5m Increments)</a:t>
          </a:r>
        </a:p>
      </xdr:txBody>
    </xdr:sp>
    <xdr:clientData/>
  </xdr:twoCellAnchor>
  <xdr:twoCellAnchor>
    <xdr:from>
      <xdr:col>1</xdr:col>
      <xdr:colOff>1685381</xdr:colOff>
      <xdr:row>76</xdr:row>
      <xdr:rowOff>81643</xdr:rowOff>
    </xdr:from>
    <xdr:to>
      <xdr:col>4</xdr:col>
      <xdr:colOff>408214</xdr:colOff>
      <xdr:row>78</xdr:row>
      <xdr:rowOff>42726</xdr:rowOff>
    </xdr:to>
    <xdr:sp macro="" textlink="">
      <xdr:nvSpPr>
        <xdr:cNvPr id="68" name="TextBox 67">
          <a:extLst>
            <a:ext uri="{FF2B5EF4-FFF2-40B4-BE49-F238E27FC236}">
              <a16:creationId xmlns:a16="http://schemas.microsoft.com/office/drawing/2014/main" id="{00000000-0008-0000-0D00-000044000000}"/>
            </a:ext>
          </a:extLst>
        </xdr:cNvPr>
        <xdr:cNvSpPr txBox="1"/>
      </xdr:nvSpPr>
      <xdr:spPr>
        <a:xfrm>
          <a:off x="1776821" y="27429823"/>
          <a:ext cx="818333" cy="32684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1000" b="1"/>
            <a:t>6m Wide</a:t>
          </a:r>
        </a:p>
      </xdr:txBody>
    </xdr:sp>
    <xdr:clientData/>
  </xdr:twoCellAnchor>
  <xdr:twoCellAnchor>
    <xdr:from>
      <xdr:col>7</xdr:col>
      <xdr:colOff>530679</xdr:colOff>
      <xdr:row>101</xdr:row>
      <xdr:rowOff>13607</xdr:rowOff>
    </xdr:from>
    <xdr:to>
      <xdr:col>10</xdr:col>
      <xdr:colOff>281940</xdr:colOff>
      <xdr:row>102</xdr:row>
      <xdr:rowOff>99331</xdr:rowOff>
    </xdr:to>
    <xdr:sp macro="" textlink="">
      <xdr:nvSpPr>
        <xdr:cNvPr id="69" name="TextBox 68">
          <a:extLst>
            <a:ext uri="{FF2B5EF4-FFF2-40B4-BE49-F238E27FC236}">
              <a16:creationId xmlns:a16="http://schemas.microsoft.com/office/drawing/2014/main" id="{00000000-0008-0000-0D00-000045000000}"/>
            </a:ext>
          </a:extLst>
        </xdr:cNvPr>
        <xdr:cNvSpPr txBox="1"/>
      </xdr:nvSpPr>
      <xdr:spPr>
        <a:xfrm>
          <a:off x="8211639" y="31987127"/>
          <a:ext cx="1503861" cy="26860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1000" b="1"/>
            <a:t>Deep </a:t>
          </a:r>
          <a:r>
            <a:rPr lang="en-ZA" sz="1000" b="1">
              <a:solidFill>
                <a:srgbClr val="0070C0"/>
              </a:solidFill>
            </a:rPr>
            <a:t>(5m Increments)</a:t>
          </a:r>
        </a:p>
      </xdr:txBody>
    </xdr:sp>
    <xdr:clientData/>
  </xdr:twoCellAnchor>
  <xdr:twoCellAnchor>
    <xdr:from>
      <xdr:col>7</xdr:col>
      <xdr:colOff>598714</xdr:colOff>
      <xdr:row>121</xdr:row>
      <xdr:rowOff>136071</xdr:rowOff>
    </xdr:from>
    <xdr:to>
      <xdr:col>10</xdr:col>
      <xdr:colOff>357595</xdr:colOff>
      <xdr:row>123</xdr:row>
      <xdr:rowOff>37282</xdr:rowOff>
    </xdr:to>
    <xdr:sp macro="" textlink="">
      <xdr:nvSpPr>
        <xdr:cNvPr id="70" name="TextBox 69">
          <a:extLst>
            <a:ext uri="{FF2B5EF4-FFF2-40B4-BE49-F238E27FC236}">
              <a16:creationId xmlns:a16="http://schemas.microsoft.com/office/drawing/2014/main" id="{00000000-0008-0000-0D00-000046000000}"/>
            </a:ext>
          </a:extLst>
        </xdr:cNvPr>
        <xdr:cNvSpPr txBox="1"/>
      </xdr:nvSpPr>
      <xdr:spPr>
        <a:xfrm>
          <a:off x="8279674" y="35820531"/>
          <a:ext cx="1511481" cy="26697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1000" b="1"/>
            <a:t>Deep </a:t>
          </a:r>
          <a:r>
            <a:rPr lang="en-ZA" sz="1000" b="1">
              <a:solidFill>
                <a:srgbClr val="0070C0"/>
              </a:solidFill>
            </a:rPr>
            <a:t>(5m Increments)</a:t>
          </a:r>
        </a:p>
      </xdr:txBody>
    </xdr:sp>
    <xdr:clientData/>
  </xdr:twoCellAnchor>
  <xdr:twoCellAnchor>
    <xdr:from>
      <xdr:col>7</xdr:col>
      <xdr:colOff>666750</xdr:colOff>
      <xdr:row>142</xdr:row>
      <xdr:rowOff>136071</xdr:rowOff>
    </xdr:from>
    <xdr:to>
      <xdr:col>10</xdr:col>
      <xdr:colOff>418011</xdr:colOff>
      <xdr:row>144</xdr:row>
      <xdr:rowOff>37282</xdr:rowOff>
    </xdr:to>
    <xdr:sp macro="" textlink="">
      <xdr:nvSpPr>
        <xdr:cNvPr id="71" name="TextBox 70">
          <a:extLst>
            <a:ext uri="{FF2B5EF4-FFF2-40B4-BE49-F238E27FC236}">
              <a16:creationId xmlns:a16="http://schemas.microsoft.com/office/drawing/2014/main" id="{00000000-0008-0000-0D00-000047000000}"/>
            </a:ext>
          </a:extLst>
        </xdr:cNvPr>
        <xdr:cNvSpPr txBox="1"/>
      </xdr:nvSpPr>
      <xdr:spPr>
        <a:xfrm>
          <a:off x="8347710" y="39714351"/>
          <a:ext cx="1503861" cy="26697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1000" b="1"/>
            <a:t>Deep </a:t>
          </a:r>
          <a:r>
            <a:rPr lang="en-ZA" sz="1000" b="1">
              <a:solidFill>
                <a:srgbClr val="0070C0"/>
              </a:solidFill>
            </a:rPr>
            <a:t>(5m Increments)</a:t>
          </a:r>
        </a:p>
      </xdr:txBody>
    </xdr:sp>
    <xdr:clientData/>
  </xdr:twoCellAnchor>
  <xdr:twoCellAnchor>
    <xdr:from>
      <xdr:col>7</xdr:col>
      <xdr:colOff>653143</xdr:colOff>
      <xdr:row>162</xdr:row>
      <xdr:rowOff>40822</xdr:rowOff>
    </xdr:from>
    <xdr:to>
      <xdr:col>10</xdr:col>
      <xdr:colOff>412024</xdr:colOff>
      <xdr:row>163</xdr:row>
      <xdr:rowOff>118926</xdr:rowOff>
    </xdr:to>
    <xdr:sp macro="" textlink="">
      <xdr:nvSpPr>
        <xdr:cNvPr id="72" name="TextBox 71">
          <a:extLst>
            <a:ext uri="{FF2B5EF4-FFF2-40B4-BE49-F238E27FC236}">
              <a16:creationId xmlns:a16="http://schemas.microsoft.com/office/drawing/2014/main" id="{00000000-0008-0000-0D00-000048000000}"/>
            </a:ext>
          </a:extLst>
        </xdr:cNvPr>
        <xdr:cNvSpPr txBox="1"/>
      </xdr:nvSpPr>
      <xdr:spPr>
        <a:xfrm>
          <a:off x="8334103" y="43330042"/>
          <a:ext cx="1511481" cy="26098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1000" b="1"/>
            <a:t>Deep </a:t>
          </a:r>
          <a:r>
            <a:rPr lang="en-ZA" sz="1000" b="1">
              <a:solidFill>
                <a:srgbClr val="0070C0"/>
              </a:solidFill>
            </a:rPr>
            <a:t>(5m Increments)</a:t>
          </a:r>
        </a:p>
      </xdr:txBody>
    </xdr:sp>
    <xdr:clientData/>
  </xdr:twoCellAnchor>
  <xdr:twoCellAnchor>
    <xdr:from>
      <xdr:col>1</xdr:col>
      <xdr:colOff>1714500</xdr:colOff>
      <xdr:row>96</xdr:row>
      <xdr:rowOff>81643</xdr:rowOff>
    </xdr:from>
    <xdr:to>
      <xdr:col>4</xdr:col>
      <xdr:colOff>431618</xdr:colOff>
      <xdr:row>98</xdr:row>
      <xdr:rowOff>38916</xdr:rowOff>
    </xdr:to>
    <xdr:sp macro="" textlink="">
      <xdr:nvSpPr>
        <xdr:cNvPr id="73" name="TextBox 72">
          <a:extLst>
            <a:ext uri="{FF2B5EF4-FFF2-40B4-BE49-F238E27FC236}">
              <a16:creationId xmlns:a16="http://schemas.microsoft.com/office/drawing/2014/main" id="{00000000-0008-0000-0D00-000049000000}"/>
            </a:ext>
          </a:extLst>
        </xdr:cNvPr>
        <xdr:cNvSpPr txBox="1"/>
      </xdr:nvSpPr>
      <xdr:spPr>
        <a:xfrm>
          <a:off x="1805940" y="31140763"/>
          <a:ext cx="812618" cy="32303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1000" b="1"/>
            <a:t>10m Wide</a:t>
          </a:r>
        </a:p>
      </xdr:txBody>
    </xdr:sp>
    <xdr:clientData/>
  </xdr:twoCellAnchor>
  <xdr:twoCellAnchor>
    <xdr:from>
      <xdr:col>2</xdr:col>
      <xdr:colOff>13608</xdr:colOff>
      <xdr:row>118</xdr:row>
      <xdr:rowOff>40820</xdr:rowOff>
    </xdr:from>
    <xdr:to>
      <xdr:col>4</xdr:col>
      <xdr:colOff>744583</xdr:colOff>
      <xdr:row>119</xdr:row>
      <xdr:rowOff>174987</xdr:rowOff>
    </xdr:to>
    <xdr:sp macro="" textlink="">
      <xdr:nvSpPr>
        <xdr:cNvPr id="74" name="TextBox 73">
          <a:extLst>
            <a:ext uri="{FF2B5EF4-FFF2-40B4-BE49-F238E27FC236}">
              <a16:creationId xmlns:a16="http://schemas.microsoft.com/office/drawing/2014/main" id="{00000000-0008-0000-0D00-00004A000000}"/>
            </a:ext>
          </a:extLst>
        </xdr:cNvPr>
        <xdr:cNvSpPr txBox="1"/>
      </xdr:nvSpPr>
      <xdr:spPr>
        <a:xfrm>
          <a:off x="2116728" y="35176640"/>
          <a:ext cx="814795" cy="31704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1000" b="1"/>
            <a:t>15m Wide</a:t>
          </a:r>
        </a:p>
      </xdr:txBody>
    </xdr:sp>
    <xdr:clientData/>
  </xdr:twoCellAnchor>
  <xdr:twoCellAnchor>
    <xdr:from>
      <xdr:col>4</xdr:col>
      <xdr:colOff>149678</xdr:colOff>
      <xdr:row>140</xdr:row>
      <xdr:rowOff>27214</xdr:rowOff>
    </xdr:from>
    <xdr:to>
      <xdr:col>4</xdr:col>
      <xdr:colOff>975903</xdr:colOff>
      <xdr:row>141</xdr:row>
      <xdr:rowOff>161380</xdr:rowOff>
    </xdr:to>
    <xdr:sp macro="" textlink="">
      <xdr:nvSpPr>
        <xdr:cNvPr id="75" name="TextBox 74">
          <a:extLst>
            <a:ext uri="{FF2B5EF4-FFF2-40B4-BE49-F238E27FC236}">
              <a16:creationId xmlns:a16="http://schemas.microsoft.com/office/drawing/2014/main" id="{00000000-0008-0000-0D00-00004B000000}"/>
            </a:ext>
          </a:extLst>
        </xdr:cNvPr>
        <xdr:cNvSpPr txBox="1"/>
      </xdr:nvSpPr>
      <xdr:spPr>
        <a:xfrm>
          <a:off x="2336618" y="39239734"/>
          <a:ext cx="826225" cy="31704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1000" b="1"/>
            <a:t>20m Wide</a:t>
          </a:r>
        </a:p>
      </xdr:txBody>
    </xdr:sp>
    <xdr:clientData/>
  </xdr:twoCellAnchor>
  <xdr:twoCellAnchor>
    <xdr:from>
      <xdr:col>4</xdr:col>
      <xdr:colOff>285750</xdr:colOff>
      <xdr:row>157</xdr:row>
      <xdr:rowOff>40822</xdr:rowOff>
    </xdr:from>
    <xdr:to>
      <xdr:col>4</xdr:col>
      <xdr:colOff>1111975</xdr:colOff>
      <xdr:row>158</xdr:row>
      <xdr:rowOff>174988</xdr:rowOff>
    </xdr:to>
    <xdr:sp macro="" textlink="">
      <xdr:nvSpPr>
        <xdr:cNvPr id="76" name="TextBox 75">
          <a:extLst>
            <a:ext uri="{FF2B5EF4-FFF2-40B4-BE49-F238E27FC236}">
              <a16:creationId xmlns:a16="http://schemas.microsoft.com/office/drawing/2014/main" id="{00000000-0008-0000-0D00-00004C000000}"/>
            </a:ext>
          </a:extLst>
        </xdr:cNvPr>
        <xdr:cNvSpPr txBox="1"/>
      </xdr:nvSpPr>
      <xdr:spPr>
        <a:xfrm>
          <a:off x="2472690" y="42415642"/>
          <a:ext cx="826225" cy="31704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1000" b="1"/>
            <a:t>30m Wide</a:t>
          </a:r>
        </a:p>
      </xdr:txBody>
    </xdr:sp>
    <xdr:clientData/>
  </xdr:twoCellAnchor>
  <xdr:twoCellAnchor>
    <xdr:from>
      <xdr:col>4</xdr:col>
      <xdr:colOff>2721039</xdr:colOff>
      <xdr:row>1</xdr:row>
      <xdr:rowOff>93614</xdr:rowOff>
    </xdr:from>
    <xdr:to>
      <xdr:col>8</xdr:col>
      <xdr:colOff>677791</xdr:colOff>
      <xdr:row>1</xdr:row>
      <xdr:rowOff>1475555</xdr:rowOff>
    </xdr:to>
    <xdr:sp macro="" textlink="">
      <xdr:nvSpPr>
        <xdr:cNvPr id="7" name="TextBox 6">
          <a:extLst>
            <a:ext uri="{FF2B5EF4-FFF2-40B4-BE49-F238E27FC236}">
              <a16:creationId xmlns:a16="http://schemas.microsoft.com/office/drawing/2014/main" id="{00000000-0008-0000-0D00-000007000000}"/>
            </a:ext>
          </a:extLst>
        </xdr:cNvPr>
        <xdr:cNvSpPr txBox="1"/>
      </xdr:nvSpPr>
      <xdr:spPr>
        <a:xfrm>
          <a:off x="4913254" y="187399"/>
          <a:ext cx="4287214" cy="138194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3500" b="1"/>
            <a:t>14 - 17 May 2024</a:t>
          </a:r>
          <a:br>
            <a:rPr lang="en-ZA" sz="3500" b="1"/>
          </a:br>
          <a:r>
            <a:rPr lang="en-ZA" sz="3500" b="1"/>
            <a:t>Nampo</a:t>
          </a:r>
          <a:r>
            <a:rPr lang="en-ZA" sz="3500" b="1" baseline="0"/>
            <a:t> Park</a:t>
          </a:r>
          <a:endParaRPr lang="en-ZA" sz="3500" b="1"/>
        </a:p>
      </xdr:txBody>
    </xdr:sp>
    <xdr:clientData/>
  </xdr:twoCellAnchor>
  <xdr:twoCellAnchor editAs="oneCell">
    <xdr:from>
      <xdr:col>10</xdr:col>
      <xdr:colOff>170681</xdr:colOff>
      <xdr:row>1</xdr:row>
      <xdr:rowOff>74016</xdr:rowOff>
    </xdr:from>
    <xdr:to>
      <xdr:col>13</xdr:col>
      <xdr:colOff>802</xdr:colOff>
      <xdr:row>1</xdr:row>
      <xdr:rowOff>1448882</xdr:rowOff>
    </xdr:to>
    <xdr:pic>
      <xdr:nvPicPr>
        <xdr:cNvPr id="8" name="Picture 7" descr="A logo with white letters&#10;&#10;Description automatically generated">
          <a:extLst>
            <a:ext uri="{FF2B5EF4-FFF2-40B4-BE49-F238E27FC236}">
              <a16:creationId xmlns:a16="http://schemas.microsoft.com/office/drawing/2014/main" id="{00000000-0008-0000-0D00-000008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9610772" y="165456"/>
          <a:ext cx="4225773" cy="1374866"/>
        </a:xfrm>
        <a:prstGeom prst="rect">
          <a:avLst/>
        </a:prstGeom>
      </xdr:spPr>
    </xdr:pic>
    <xdr:clientData/>
  </xdr:twoCellAnchor>
  <xdr:twoCellAnchor>
    <xdr:from>
      <xdr:col>4</xdr:col>
      <xdr:colOff>2732647</xdr:colOff>
      <xdr:row>57</xdr:row>
      <xdr:rowOff>168800</xdr:rowOff>
    </xdr:from>
    <xdr:to>
      <xdr:col>8</xdr:col>
      <xdr:colOff>689399</xdr:colOff>
      <xdr:row>58</xdr:row>
      <xdr:rowOff>1366810</xdr:rowOff>
    </xdr:to>
    <xdr:sp macro="" textlink="">
      <xdr:nvSpPr>
        <xdr:cNvPr id="9" name="TextBox 8">
          <a:extLst>
            <a:ext uri="{FF2B5EF4-FFF2-40B4-BE49-F238E27FC236}">
              <a16:creationId xmlns:a16="http://schemas.microsoft.com/office/drawing/2014/main" id="{00000000-0008-0000-0D00-000009000000}"/>
            </a:ext>
          </a:extLst>
        </xdr:cNvPr>
        <xdr:cNvSpPr txBox="1"/>
      </xdr:nvSpPr>
      <xdr:spPr>
        <a:xfrm>
          <a:off x="4911071" y="22571600"/>
          <a:ext cx="4285834" cy="137730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3500" b="1"/>
            <a:t>14 - 17 May 2024</a:t>
          </a:r>
          <a:br>
            <a:rPr lang="en-ZA" sz="3500" b="1"/>
          </a:br>
          <a:r>
            <a:rPr lang="en-ZA" sz="3500" b="1"/>
            <a:t>Nampo</a:t>
          </a:r>
          <a:r>
            <a:rPr lang="en-ZA" sz="3500" b="1" baseline="0"/>
            <a:t> Park</a:t>
          </a:r>
          <a:endParaRPr lang="en-ZA" sz="3500" b="1"/>
        </a:p>
      </xdr:txBody>
    </xdr:sp>
    <xdr:clientData/>
  </xdr:twoCellAnchor>
  <xdr:twoCellAnchor editAs="oneCell">
    <xdr:from>
      <xdr:col>10</xdr:col>
      <xdr:colOff>173325</xdr:colOff>
      <xdr:row>57</xdr:row>
      <xdr:rowOff>157657</xdr:rowOff>
    </xdr:from>
    <xdr:to>
      <xdr:col>13</xdr:col>
      <xdr:colOff>1524</xdr:colOff>
      <xdr:row>58</xdr:row>
      <xdr:rowOff>1352402</xdr:rowOff>
    </xdr:to>
    <xdr:pic>
      <xdr:nvPicPr>
        <xdr:cNvPr id="10" name="Picture 9" descr="A logo with white letters&#10;&#10;Description automatically generated">
          <a:extLst>
            <a:ext uri="{FF2B5EF4-FFF2-40B4-BE49-F238E27FC236}">
              <a16:creationId xmlns:a16="http://schemas.microsoft.com/office/drawing/2014/main" id="{00000000-0008-0000-0D00-00000A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9589468" y="22495143"/>
          <a:ext cx="4215142" cy="1379802"/>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244852</xdr:colOff>
      <xdr:row>30</xdr:row>
      <xdr:rowOff>94194</xdr:rowOff>
    </xdr:from>
    <xdr:to>
      <xdr:col>7</xdr:col>
      <xdr:colOff>1183154</xdr:colOff>
      <xdr:row>62</xdr:row>
      <xdr:rowOff>85300</xdr:rowOff>
    </xdr:to>
    <xdr:pic>
      <xdr:nvPicPr>
        <xdr:cNvPr id="6" name="Picture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1"/>
        <a:stretch>
          <a:fillRect/>
        </a:stretch>
      </xdr:blipFill>
      <xdr:spPr>
        <a:xfrm>
          <a:off x="348761" y="10866103"/>
          <a:ext cx="9320302" cy="8632879"/>
        </a:xfrm>
        <a:prstGeom prst="rect">
          <a:avLst/>
        </a:prstGeom>
        <a:ln w="34925" cmpd="thickThin">
          <a:solidFill>
            <a:schemeClr val="tx1"/>
          </a:solidFill>
        </a:ln>
      </xdr:spPr>
    </xdr:pic>
    <xdr:clientData/>
  </xdr:twoCellAnchor>
  <xdr:twoCellAnchor editAs="oneCell">
    <xdr:from>
      <xdr:col>1</xdr:col>
      <xdr:colOff>261258</xdr:colOff>
      <xdr:row>63</xdr:row>
      <xdr:rowOff>326571</xdr:rowOff>
    </xdr:from>
    <xdr:to>
      <xdr:col>1</xdr:col>
      <xdr:colOff>627563</xdr:colOff>
      <xdr:row>64</xdr:row>
      <xdr:rowOff>335553</xdr:rowOff>
    </xdr:to>
    <xdr:pic>
      <xdr:nvPicPr>
        <xdr:cNvPr id="2" name="Graphic 1" descr="Speaker phone with solid fill">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 uri="{96DAC541-7B7A-43D3-8B79-37D633B846F1}">
              <asvg:svgBlip xmlns:asvg="http://schemas.microsoft.com/office/drawing/2016/SVG/main" r:embed="rId3"/>
            </a:ext>
          </a:extLst>
        </a:blip>
        <a:stretch>
          <a:fillRect/>
        </a:stretch>
      </xdr:blipFill>
      <xdr:spPr>
        <a:xfrm>
          <a:off x="352698" y="13943511"/>
          <a:ext cx="370115" cy="369025"/>
        </a:xfrm>
        <a:prstGeom prst="rect">
          <a:avLst/>
        </a:prstGeom>
      </xdr:spPr>
    </xdr:pic>
    <xdr:clientData/>
  </xdr:twoCellAnchor>
  <xdr:twoCellAnchor editAs="oneCell">
    <xdr:from>
      <xdr:col>1</xdr:col>
      <xdr:colOff>239489</xdr:colOff>
      <xdr:row>65</xdr:row>
      <xdr:rowOff>21772</xdr:rowOff>
    </xdr:from>
    <xdr:to>
      <xdr:col>1</xdr:col>
      <xdr:colOff>596812</xdr:colOff>
      <xdr:row>66</xdr:row>
      <xdr:rowOff>17961</xdr:rowOff>
    </xdr:to>
    <xdr:pic>
      <xdr:nvPicPr>
        <xdr:cNvPr id="3" name="Graphic 2" descr="Email with solid fill">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 uri="{96DAC541-7B7A-43D3-8B79-37D633B846F1}">
              <asvg:svgBlip xmlns:asvg="http://schemas.microsoft.com/office/drawing/2016/SVG/main" r:embed="rId5"/>
            </a:ext>
          </a:extLst>
        </a:blip>
        <a:stretch>
          <a:fillRect/>
        </a:stretch>
      </xdr:blipFill>
      <xdr:spPr>
        <a:xfrm>
          <a:off x="336471" y="20263263"/>
          <a:ext cx="359228" cy="360217"/>
        </a:xfrm>
        <a:prstGeom prst="rect">
          <a:avLst/>
        </a:prstGeom>
      </xdr:spPr>
    </xdr:pic>
    <xdr:clientData/>
  </xdr:twoCellAnchor>
  <xdr:twoCellAnchor editAs="oneCell">
    <xdr:from>
      <xdr:col>1</xdr:col>
      <xdr:colOff>101746</xdr:colOff>
      <xdr:row>1</xdr:row>
      <xdr:rowOff>60190</xdr:rowOff>
    </xdr:from>
    <xdr:to>
      <xdr:col>1</xdr:col>
      <xdr:colOff>1197546</xdr:colOff>
      <xdr:row>1</xdr:row>
      <xdr:rowOff>1161280</xdr:rowOff>
    </xdr:to>
    <xdr:pic>
      <xdr:nvPicPr>
        <xdr:cNvPr id="4" name="Picture 3" descr="A red square with white text&#10;&#10;Description automatically generated">
          <a:extLst>
            <a:ext uri="{FF2B5EF4-FFF2-40B4-BE49-F238E27FC236}">
              <a16:creationId xmlns:a16="http://schemas.microsoft.com/office/drawing/2014/main" id="{00000000-0008-0000-0E00-000004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93186" y="151630"/>
          <a:ext cx="1091990" cy="1104900"/>
        </a:xfrm>
        <a:prstGeom prst="rect">
          <a:avLst/>
        </a:prstGeom>
      </xdr:spPr>
    </xdr:pic>
    <xdr:clientData/>
  </xdr:twoCellAnchor>
  <xdr:twoCellAnchor>
    <xdr:from>
      <xdr:col>7</xdr:col>
      <xdr:colOff>1371601</xdr:colOff>
      <xdr:row>30</xdr:row>
      <xdr:rowOff>96981</xdr:rowOff>
    </xdr:from>
    <xdr:to>
      <xdr:col>9</xdr:col>
      <xdr:colOff>2687782</xdr:colOff>
      <xdr:row>32</xdr:row>
      <xdr:rowOff>304800</xdr:rowOff>
    </xdr:to>
    <xdr:sp macro="" textlink="">
      <xdr:nvSpPr>
        <xdr:cNvPr id="91" name="TextBox 90">
          <a:extLst>
            <a:ext uri="{FF2B5EF4-FFF2-40B4-BE49-F238E27FC236}">
              <a16:creationId xmlns:a16="http://schemas.microsoft.com/office/drawing/2014/main" id="{00000000-0008-0000-0E00-00005B000000}"/>
            </a:ext>
          </a:extLst>
        </xdr:cNvPr>
        <xdr:cNvSpPr txBox="1"/>
      </xdr:nvSpPr>
      <xdr:spPr>
        <a:xfrm>
          <a:off x="9836728" y="10848108"/>
          <a:ext cx="3158836" cy="98367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ZA" sz="1500" b="1"/>
            <a:t>Key:</a:t>
          </a:r>
          <a:br>
            <a:rPr lang="en-ZA" sz="1500"/>
          </a:br>
          <a:r>
            <a:rPr lang="en-ZA" sz="1500"/>
            <a:t>(Drag Icon and place in desired position on the provided grid layout)</a:t>
          </a:r>
        </a:p>
      </xdr:txBody>
    </xdr:sp>
    <xdr:clientData/>
  </xdr:twoCellAnchor>
  <xdr:twoCellAnchor>
    <xdr:from>
      <xdr:col>8</xdr:col>
      <xdr:colOff>17319</xdr:colOff>
      <xdr:row>33</xdr:row>
      <xdr:rowOff>242454</xdr:rowOff>
    </xdr:from>
    <xdr:to>
      <xdr:col>9</xdr:col>
      <xdr:colOff>1770438</xdr:colOff>
      <xdr:row>37</xdr:row>
      <xdr:rowOff>194829</xdr:rowOff>
    </xdr:to>
    <xdr:sp macro="" textlink="">
      <xdr:nvSpPr>
        <xdr:cNvPr id="114" name="Rectangle 113">
          <a:extLst>
            <a:ext uri="{FF2B5EF4-FFF2-40B4-BE49-F238E27FC236}">
              <a16:creationId xmlns:a16="http://schemas.microsoft.com/office/drawing/2014/main" id="{00000000-0008-0000-0E00-000072000000}"/>
            </a:ext>
          </a:extLst>
        </xdr:cNvPr>
        <xdr:cNvSpPr/>
      </xdr:nvSpPr>
      <xdr:spPr>
        <a:xfrm>
          <a:off x="10252364" y="12209318"/>
          <a:ext cx="1857029" cy="1337829"/>
        </a:xfrm>
        <a:prstGeom prst="rect">
          <a:avLst/>
        </a:prstGeom>
        <a:solidFill>
          <a:schemeClr val="lt1"/>
        </a:solidFill>
        <a:ln w="285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2000">
              <a:solidFill>
                <a:sysClr val="windowText" lastClr="000000"/>
              </a:solidFill>
            </a:rPr>
            <a:t>Marquee 3</a:t>
          </a:r>
        </a:p>
        <a:p>
          <a:pPr algn="ctr"/>
          <a:endParaRPr lang="en-ZA" sz="1100">
            <a:solidFill>
              <a:sysClr val="windowText" lastClr="000000"/>
            </a:solidFill>
          </a:endParaRPr>
        </a:p>
      </xdr:txBody>
    </xdr:sp>
    <xdr:clientData/>
  </xdr:twoCellAnchor>
  <xdr:twoCellAnchor>
    <xdr:from>
      <xdr:col>8</xdr:col>
      <xdr:colOff>15510</xdr:colOff>
      <xdr:row>33</xdr:row>
      <xdr:rowOff>244930</xdr:rowOff>
    </xdr:from>
    <xdr:to>
      <xdr:col>9</xdr:col>
      <xdr:colOff>1784983</xdr:colOff>
      <xdr:row>37</xdr:row>
      <xdr:rowOff>190501</xdr:rowOff>
    </xdr:to>
    <xdr:sp macro="" textlink="">
      <xdr:nvSpPr>
        <xdr:cNvPr id="92" name="Rectangle 91">
          <a:extLst>
            <a:ext uri="{FF2B5EF4-FFF2-40B4-BE49-F238E27FC236}">
              <a16:creationId xmlns:a16="http://schemas.microsoft.com/office/drawing/2014/main" id="{00000000-0008-0000-0E00-00005C000000}"/>
            </a:ext>
          </a:extLst>
        </xdr:cNvPr>
        <xdr:cNvSpPr/>
      </xdr:nvSpPr>
      <xdr:spPr>
        <a:xfrm>
          <a:off x="10220867" y="12164787"/>
          <a:ext cx="1864723" cy="1306285"/>
        </a:xfrm>
        <a:prstGeom prst="rect">
          <a:avLst/>
        </a:prstGeom>
        <a:solidFill>
          <a:schemeClr val="lt1"/>
        </a:solidFill>
        <a:ln w="285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2000">
              <a:solidFill>
                <a:sysClr val="windowText" lastClr="000000"/>
              </a:solidFill>
            </a:rPr>
            <a:t>Marquee 2</a:t>
          </a:r>
        </a:p>
        <a:p>
          <a:pPr algn="ctr"/>
          <a:endParaRPr lang="en-ZA" sz="1100">
            <a:solidFill>
              <a:sysClr val="windowText" lastClr="000000"/>
            </a:solidFill>
          </a:endParaRPr>
        </a:p>
      </xdr:txBody>
    </xdr:sp>
    <xdr:clientData/>
  </xdr:twoCellAnchor>
  <xdr:twoCellAnchor>
    <xdr:from>
      <xdr:col>7</xdr:col>
      <xdr:colOff>1736421</xdr:colOff>
      <xdr:row>33</xdr:row>
      <xdr:rowOff>170981</xdr:rowOff>
    </xdr:from>
    <xdr:to>
      <xdr:col>9</xdr:col>
      <xdr:colOff>1828800</xdr:colOff>
      <xdr:row>37</xdr:row>
      <xdr:rowOff>235527</xdr:rowOff>
    </xdr:to>
    <xdr:sp macro="" textlink="">
      <xdr:nvSpPr>
        <xdr:cNvPr id="112" name="Rectangle 111">
          <a:extLst>
            <a:ext uri="{FF2B5EF4-FFF2-40B4-BE49-F238E27FC236}">
              <a16:creationId xmlns:a16="http://schemas.microsoft.com/office/drawing/2014/main" id="{00000000-0008-0000-0E00-000070000000}"/>
            </a:ext>
          </a:extLst>
        </xdr:cNvPr>
        <xdr:cNvSpPr/>
      </xdr:nvSpPr>
      <xdr:spPr>
        <a:xfrm>
          <a:off x="10201548" y="12085890"/>
          <a:ext cx="1935034" cy="1422292"/>
        </a:xfrm>
        <a:prstGeom prst="rect">
          <a:avLst/>
        </a:prstGeom>
        <a:solidFill>
          <a:schemeClr val="lt1"/>
        </a:solidFill>
        <a:ln w="285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2000">
              <a:solidFill>
                <a:sysClr val="windowText" lastClr="000000"/>
              </a:solidFill>
            </a:rPr>
            <a:t>Marquee 1</a:t>
          </a:r>
        </a:p>
        <a:p>
          <a:pPr algn="ctr"/>
          <a:endParaRPr lang="en-ZA" sz="1100" b="1">
            <a:solidFill>
              <a:sysClr val="windowText" lastClr="000000"/>
            </a:solidFill>
          </a:endParaRPr>
        </a:p>
      </xdr:txBody>
    </xdr:sp>
    <xdr:clientData/>
  </xdr:twoCellAnchor>
  <xdr:twoCellAnchor>
    <xdr:from>
      <xdr:col>8</xdr:col>
      <xdr:colOff>12093</xdr:colOff>
      <xdr:row>44</xdr:row>
      <xdr:rowOff>6957</xdr:rowOff>
    </xdr:from>
    <xdr:to>
      <xdr:col>9</xdr:col>
      <xdr:colOff>837650</xdr:colOff>
      <xdr:row>44</xdr:row>
      <xdr:rowOff>281608</xdr:rowOff>
    </xdr:to>
    <xdr:sp macro="" textlink="">
      <xdr:nvSpPr>
        <xdr:cNvPr id="116" name="TextBox 115">
          <a:extLst>
            <a:ext uri="{FF2B5EF4-FFF2-40B4-BE49-F238E27FC236}">
              <a16:creationId xmlns:a16="http://schemas.microsoft.com/office/drawing/2014/main" id="{00000000-0008-0000-0E00-000074000000}"/>
            </a:ext>
          </a:extLst>
        </xdr:cNvPr>
        <xdr:cNvSpPr txBox="1"/>
      </xdr:nvSpPr>
      <xdr:spPr>
        <a:xfrm>
          <a:off x="10232832" y="15255240"/>
          <a:ext cx="924948" cy="27465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2000" b="1"/>
            <a:t>Back</a:t>
          </a:r>
        </a:p>
      </xdr:txBody>
    </xdr:sp>
    <xdr:clientData/>
  </xdr:twoCellAnchor>
  <xdr:twoCellAnchor>
    <xdr:from>
      <xdr:col>7</xdr:col>
      <xdr:colOff>1731815</xdr:colOff>
      <xdr:row>45</xdr:row>
      <xdr:rowOff>288694</xdr:rowOff>
    </xdr:from>
    <xdr:to>
      <xdr:col>9</xdr:col>
      <xdr:colOff>865909</xdr:colOff>
      <xdr:row>46</xdr:row>
      <xdr:rowOff>294408</xdr:rowOff>
    </xdr:to>
    <xdr:sp macro="" textlink="">
      <xdr:nvSpPr>
        <xdr:cNvPr id="117" name="TextBox 116">
          <a:extLst>
            <a:ext uri="{FF2B5EF4-FFF2-40B4-BE49-F238E27FC236}">
              <a16:creationId xmlns:a16="http://schemas.microsoft.com/office/drawing/2014/main" id="{00000000-0008-0000-0E00-000075000000}"/>
            </a:ext>
          </a:extLst>
        </xdr:cNvPr>
        <xdr:cNvSpPr txBox="1"/>
      </xdr:nvSpPr>
      <xdr:spPr>
        <a:xfrm>
          <a:off x="10217724" y="15996285"/>
          <a:ext cx="987140" cy="30012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2000" b="1"/>
            <a:t>Open</a:t>
          </a:r>
        </a:p>
      </xdr:txBody>
    </xdr:sp>
    <xdr:clientData/>
  </xdr:twoCellAnchor>
  <xdr:twoCellAnchor>
    <xdr:from>
      <xdr:col>7</xdr:col>
      <xdr:colOff>1733898</xdr:colOff>
      <xdr:row>48</xdr:row>
      <xdr:rowOff>15415</xdr:rowOff>
    </xdr:from>
    <xdr:to>
      <xdr:col>9</xdr:col>
      <xdr:colOff>865910</xdr:colOff>
      <xdr:row>49</xdr:row>
      <xdr:rowOff>34638</xdr:rowOff>
    </xdr:to>
    <xdr:sp macro="" textlink="">
      <xdr:nvSpPr>
        <xdr:cNvPr id="118" name="TextBox 117">
          <a:extLst>
            <a:ext uri="{FF2B5EF4-FFF2-40B4-BE49-F238E27FC236}">
              <a16:creationId xmlns:a16="http://schemas.microsoft.com/office/drawing/2014/main" id="{00000000-0008-0000-0E00-000076000000}"/>
            </a:ext>
          </a:extLst>
        </xdr:cNvPr>
        <xdr:cNvSpPr txBox="1"/>
      </xdr:nvSpPr>
      <xdr:spPr>
        <a:xfrm>
          <a:off x="10219807" y="16606233"/>
          <a:ext cx="985058" cy="31363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2000" b="1"/>
            <a:t>Closed</a:t>
          </a:r>
        </a:p>
      </xdr:txBody>
    </xdr:sp>
    <xdr:clientData/>
  </xdr:twoCellAnchor>
  <xdr:twoCellAnchor>
    <xdr:from>
      <xdr:col>8</xdr:col>
      <xdr:colOff>3635</xdr:colOff>
      <xdr:row>42</xdr:row>
      <xdr:rowOff>19050</xdr:rowOff>
    </xdr:from>
    <xdr:to>
      <xdr:col>9</xdr:col>
      <xdr:colOff>844827</xdr:colOff>
      <xdr:row>43</xdr:row>
      <xdr:rowOff>0</xdr:rowOff>
    </xdr:to>
    <xdr:sp macro="" textlink="">
      <xdr:nvSpPr>
        <xdr:cNvPr id="120" name="TextBox 119">
          <a:extLst>
            <a:ext uri="{FF2B5EF4-FFF2-40B4-BE49-F238E27FC236}">
              <a16:creationId xmlns:a16="http://schemas.microsoft.com/office/drawing/2014/main" id="{00000000-0008-0000-0E00-000078000000}"/>
            </a:ext>
          </a:extLst>
        </xdr:cNvPr>
        <xdr:cNvSpPr txBox="1"/>
      </xdr:nvSpPr>
      <xdr:spPr>
        <a:xfrm>
          <a:off x="10224374" y="14687550"/>
          <a:ext cx="940583" cy="27084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2000" b="1"/>
            <a:t>Front</a:t>
          </a:r>
        </a:p>
      </xdr:txBody>
    </xdr:sp>
    <xdr:clientData/>
  </xdr:twoCellAnchor>
  <xdr:twoCellAnchor editAs="oneCell">
    <xdr:from>
      <xdr:col>7</xdr:col>
      <xdr:colOff>1739094</xdr:colOff>
      <xdr:row>40</xdr:row>
      <xdr:rowOff>10389</xdr:rowOff>
    </xdr:from>
    <xdr:to>
      <xdr:col>9</xdr:col>
      <xdr:colOff>631076</xdr:colOff>
      <xdr:row>41</xdr:row>
      <xdr:rowOff>209548</xdr:rowOff>
    </xdr:to>
    <xdr:pic>
      <xdr:nvPicPr>
        <xdr:cNvPr id="103" name="Picture 102" descr="A grey and black text&#10;&#10;Description automatically generated with medium confidence">
          <a:extLst>
            <a:ext uri="{FF2B5EF4-FFF2-40B4-BE49-F238E27FC236}">
              <a16:creationId xmlns:a16="http://schemas.microsoft.com/office/drawing/2014/main" id="{00000000-0008-0000-0E00-000067000000}"/>
            </a:ext>
          </a:extLst>
        </xdr:cNvPr>
        <xdr:cNvPicPr>
          <a:picLocks noChangeAspect="1"/>
        </xdr:cNvPicPr>
      </xdr:nvPicPr>
      <xdr:blipFill>
        <a:blip xmlns:r="http://schemas.openxmlformats.org/officeDocument/2006/relationships" r:embed="rId7"/>
        <a:stretch>
          <a:fillRect/>
        </a:stretch>
      </xdr:blipFill>
      <xdr:spPr>
        <a:xfrm>
          <a:off x="10225003" y="14245934"/>
          <a:ext cx="741218" cy="489759"/>
        </a:xfrm>
        <a:prstGeom prst="rect">
          <a:avLst/>
        </a:prstGeom>
      </xdr:spPr>
    </xdr:pic>
    <xdr:clientData/>
  </xdr:twoCellAnchor>
  <xdr:twoCellAnchor editAs="oneCell">
    <xdr:from>
      <xdr:col>7</xdr:col>
      <xdr:colOff>1743249</xdr:colOff>
      <xdr:row>40</xdr:row>
      <xdr:rowOff>3813</xdr:rowOff>
    </xdr:from>
    <xdr:to>
      <xdr:col>9</xdr:col>
      <xdr:colOff>636648</xdr:colOff>
      <xdr:row>41</xdr:row>
      <xdr:rowOff>177694</xdr:rowOff>
    </xdr:to>
    <xdr:pic>
      <xdr:nvPicPr>
        <xdr:cNvPr id="105" name="Picture 104" descr="A grey and black logo&#10;&#10;Description automatically generated with medium confidence">
          <a:extLst>
            <a:ext uri="{FF2B5EF4-FFF2-40B4-BE49-F238E27FC236}">
              <a16:creationId xmlns:a16="http://schemas.microsoft.com/office/drawing/2014/main" id="{00000000-0008-0000-0E00-000069000000}"/>
            </a:ext>
          </a:extLst>
        </xdr:cNvPr>
        <xdr:cNvPicPr>
          <a:picLocks noChangeAspect="1"/>
        </xdr:cNvPicPr>
      </xdr:nvPicPr>
      <xdr:blipFill>
        <a:blip xmlns:r="http://schemas.openxmlformats.org/officeDocument/2006/relationships" r:embed="rId8"/>
        <a:stretch>
          <a:fillRect/>
        </a:stretch>
      </xdr:blipFill>
      <xdr:spPr>
        <a:xfrm>
          <a:off x="10229158" y="14239358"/>
          <a:ext cx="748350" cy="470196"/>
        </a:xfrm>
        <a:prstGeom prst="rect">
          <a:avLst/>
        </a:prstGeom>
      </xdr:spPr>
    </xdr:pic>
    <xdr:clientData/>
  </xdr:twoCellAnchor>
  <xdr:twoCellAnchor editAs="oneCell">
    <xdr:from>
      <xdr:col>8</xdr:col>
      <xdr:colOff>20758</xdr:colOff>
      <xdr:row>39</xdr:row>
      <xdr:rowOff>274889</xdr:rowOff>
    </xdr:from>
    <xdr:to>
      <xdr:col>9</xdr:col>
      <xdr:colOff>658247</xdr:colOff>
      <xdr:row>41</xdr:row>
      <xdr:rowOff>166633</xdr:rowOff>
    </xdr:to>
    <xdr:pic>
      <xdr:nvPicPr>
        <xdr:cNvPr id="123" name="Picture 122" descr="A grey and black logo&#10;&#10;Description automatically generated with medium confidence">
          <a:extLst>
            <a:ext uri="{FF2B5EF4-FFF2-40B4-BE49-F238E27FC236}">
              <a16:creationId xmlns:a16="http://schemas.microsoft.com/office/drawing/2014/main" id="{00000000-0008-0000-0E00-00007B000000}"/>
            </a:ext>
          </a:extLst>
        </xdr:cNvPr>
        <xdr:cNvPicPr>
          <a:picLocks noChangeAspect="1"/>
        </xdr:cNvPicPr>
      </xdr:nvPicPr>
      <xdr:blipFill>
        <a:blip xmlns:r="http://schemas.openxmlformats.org/officeDocument/2006/relationships" r:embed="rId8"/>
        <a:stretch>
          <a:fillRect/>
        </a:stretch>
      </xdr:blipFill>
      <xdr:spPr>
        <a:xfrm>
          <a:off x="10231558" y="14129434"/>
          <a:ext cx="734471" cy="473635"/>
        </a:xfrm>
        <a:prstGeom prst="rect">
          <a:avLst/>
        </a:prstGeom>
      </xdr:spPr>
    </xdr:pic>
    <xdr:clientData/>
  </xdr:twoCellAnchor>
  <xdr:twoCellAnchor>
    <xdr:from>
      <xdr:col>7</xdr:col>
      <xdr:colOff>1728106</xdr:colOff>
      <xdr:row>50</xdr:row>
      <xdr:rowOff>30925</xdr:rowOff>
    </xdr:from>
    <xdr:to>
      <xdr:col>9</xdr:col>
      <xdr:colOff>836887</xdr:colOff>
      <xdr:row>51</xdr:row>
      <xdr:rowOff>13607</xdr:rowOff>
    </xdr:to>
    <xdr:sp macro="" textlink="">
      <xdr:nvSpPr>
        <xdr:cNvPr id="125" name="TextBox 124">
          <a:extLst>
            <a:ext uri="{FF2B5EF4-FFF2-40B4-BE49-F238E27FC236}">
              <a16:creationId xmlns:a16="http://schemas.microsoft.com/office/drawing/2014/main" id="{00000000-0008-0000-0E00-00007D000000}"/>
            </a:ext>
          </a:extLst>
        </xdr:cNvPr>
        <xdr:cNvSpPr txBox="1"/>
      </xdr:nvSpPr>
      <xdr:spPr>
        <a:xfrm>
          <a:off x="10191749" y="17026246"/>
          <a:ext cx="945745" cy="26843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2000" b="1"/>
            <a:t>Glass</a:t>
          </a:r>
        </a:p>
      </xdr:txBody>
    </xdr:sp>
    <xdr:clientData/>
  </xdr:twoCellAnchor>
  <xdr:twoCellAnchor>
    <xdr:from>
      <xdr:col>7</xdr:col>
      <xdr:colOff>1732306</xdr:colOff>
      <xdr:row>52</xdr:row>
      <xdr:rowOff>2</xdr:rowOff>
    </xdr:from>
    <xdr:to>
      <xdr:col>9</xdr:col>
      <xdr:colOff>1073059</xdr:colOff>
      <xdr:row>53</xdr:row>
      <xdr:rowOff>112059</xdr:rowOff>
    </xdr:to>
    <xdr:sp macro="" textlink="">
      <xdr:nvSpPr>
        <xdr:cNvPr id="128" name="TextBox 127">
          <a:extLst>
            <a:ext uri="{FF2B5EF4-FFF2-40B4-BE49-F238E27FC236}">
              <a16:creationId xmlns:a16="http://schemas.microsoft.com/office/drawing/2014/main" id="{00000000-0008-0000-0E00-000080000000}"/>
            </a:ext>
          </a:extLst>
        </xdr:cNvPr>
        <xdr:cNvSpPr txBox="1"/>
      </xdr:nvSpPr>
      <xdr:spPr>
        <a:xfrm>
          <a:off x="10203953" y="17526002"/>
          <a:ext cx="1189724" cy="29135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2000" b="1"/>
            <a:t>Cassette</a:t>
          </a:r>
        </a:p>
      </xdr:txBody>
    </xdr:sp>
    <xdr:clientData/>
  </xdr:twoCellAnchor>
  <xdr:twoCellAnchor>
    <xdr:from>
      <xdr:col>7</xdr:col>
      <xdr:colOff>1743680</xdr:colOff>
      <xdr:row>52</xdr:row>
      <xdr:rowOff>1382</xdr:rowOff>
    </xdr:from>
    <xdr:to>
      <xdr:col>9</xdr:col>
      <xdr:colOff>1075573</xdr:colOff>
      <xdr:row>53</xdr:row>
      <xdr:rowOff>108473</xdr:rowOff>
    </xdr:to>
    <xdr:sp macro="" textlink="">
      <xdr:nvSpPr>
        <xdr:cNvPr id="129" name="TextBox 128">
          <a:extLst>
            <a:ext uri="{FF2B5EF4-FFF2-40B4-BE49-F238E27FC236}">
              <a16:creationId xmlns:a16="http://schemas.microsoft.com/office/drawing/2014/main" id="{00000000-0008-0000-0E00-000081000000}"/>
            </a:ext>
          </a:extLst>
        </xdr:cNvPr>
        <xdr:cNvSpPr txBox="1"/>
      </xdr:nvSpPr>
      <xdr:spPr>
        <a:xfrm>
          <a:off x="10215327" y="17527382"/>
          <a:ext cx="1180864" cy="28638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2000" b="1"/>
            <a:t>Cassette</a:t>
          </a:r>
        </a:p>
      </xdr:txBody>
    </xdr:sp>
    <xdr:clientData/>
  </xdr:twoCellAnchor>
  <xdr:twoCellAnchor>
    <xdr:from>
      <xdr:col>7</xdr:col>
      <xdr:colOff>1718973</xdr:colOff>
      <xdr:row>49</xdr:row>
      <xdr:rowOff>285125</xdr:rowOff>
    </xdr:from>
    <xdr:to>
      <xdr:col>9</xdr:col>
      <xdr:colOff>872836</xdr:colOff>
      <xdr:row>51</xdr:row>
      <xdr:rowOff>13854</xdr:rowOff>
    </xdr:to>
    <xdr:sp macro="" textlink="">
      <xdr:nvSpPr>
        <xdr:cNvPr id="130" name="TextBox 129">
          <a:extLst>
            <a:ext uri="{FF2B5EF4-FFF2-40B4-BE49-F238E27FC236}">
              <a16:creationId xmlns:a16="http://schemas.microsoft.com/office/drawing/2014/main" id="{00000000-0008-0000-0E00-000082000000}"/>
            </a:ext>
          </a:extLst>
        </xdr:cNvPr>
        <xdr:cNvSpPr txBox="1"/>
      </xdr:nvSpPr>
      <xdr:spPr>
        <a:xfrm>
          <a:off x="10184100" y="17049125"/>
          <a:ext cx="996518" cy="3106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2000" b="1"/>
            <a:t>Glass</a:t>
          </a:r>
        </a:p>
      </xdr:txBody>
    </xdr:sp>
    <xdr:clientData/>
  </xdr:twoCellAnchor>
  <xdr:twoCellAnchor>
    <xdr:from>
      <xdr:col>7</xdr:col>
      <xdr:colOff>1737222</xdr:colOff>
      <xdr:row>47</xdr:row>
      <xdr:rowOff>260446</xdr:rowOff>
    </xdr:from>
    <xdr:to>
      <xdr:col>9</xdr:col>
      <xdr:colOff>858982</xdr:colOff>
      <xdr:row>49</xdr:row>
      <xdr:rowOff>27709</xdr:rowOff>
    </xdr:to>
    <xdr:sp macro="" textlink="">
      <xdr:nvSpPr>
        <xdr:cNvPr id="131" name="TextBox 130">
          <a:extLst>
            <a:ext uri="{FF2B5EF4-FFF2-40B4-BE49-F238E27FC236}">
              <a16:creationId xmlns:a16="http://schemas.microsoft.com/office/drawing/2014/main" id="{00000000-0008-0000-0E00-000083000000}"/>
            </a:ext>
          </a:extLst>
        </xdr:cNvPr>
        <xdr:cNvSpPr txBox="1"/>
      </xdr:nvSpPr>
      <xdr:spPr>
        <a:xfrm>
          <a:off x="10202349" y="16442555"/>
          <a:ext cx="964415" cy="34915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2000" b="1"/>
            <a:t>Closed</a:t>
          </a:r>
        </a:p>
      </xdr:txBody>
    </xdr:sp>
    <xdr:clientData/>
  </xdr:twoCellAnchor>
  <xdr:twoCellAnchor>
    <xdr:from>
      <xdr:col>7</xdr:col>
      <xdr:colOff>1718182</xdr:colOff>
      <xdr:row>45</xdr:row>
      <xdr:rowOff>284020</xdr:rowOff>
    </xdr:from>
    <xdr:to>
      <xdr:col>9</xdr:col>
      <xdr:colOff>942109</xdr:colOff>
      <xdr:row>47</xdr:row>
      <xdr:rowOff>41564</xdr:rowOff>
    </xdr:to>
    <xdr:sp macro="" textlink="">
      <xdr:nvSpPr>
        <xdr:cNvPr id="135" name="TextBox 134">
          <a:extLst>
            <a:ext uri="{FF2B5EF4-FFF2-40B4-BE49-F238E27FC236}">
              <a16:creationId xmlns:a16="http://schemas.microsoft.com/office/drawing/2014/main" id="{00000000-0008-0000-0E00-000087000000}"/>
            </a:ext>
          </a:extLst>
        </xdr:cNvPr>
        <xdr:cNvSpPr txBox="1"/>
      </xdr:nvSpPr>
      <xdr:spPr>
        <a:xfrm>
          <a:off x="10183309" y="15884238"/>
          <a:ext cx="1066582" cy="33943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2000" b="1"/>
            <a:t>Open</a:t>
          </a:r>
        </a:p>
      </xdr:txBody>
    </xdr:sp>
    <xdr:clientData/>
  </xdr:twoCellAnchor>
  <xdr:twoCellAnchor>
    <xdr:from>
      <xdr:col>8</xdr:col>
      <xdr:colOff>28654</xdr:colOff>
      <xdr:row>44</xdr:row>
      <xdr:rowOff>0</xdr:rowOff>
    </xdr:from>
    <xdr:to>
      <xdr:col>9</xdr:col>
      <xdr:colOff>829446</xdr:colOff>
      <xdr:row>44</xdr:row>
      <xdr:rowOff>286081</xdr:rowOff>
    </xdr:to>
    <xdr:sp macro="" textlink="">
      <xdr:nvSpPr>
        <xdr:cNvPr id="136" name="TextBox 135">
          <a:extLst>
            <a:ext uri="{FF2B5EF4-FFF2-40B4-BE49-F238E27FC236}">
              <a16:creationId xmlns:a16="http://schemas.microsoft.com/office/drawing/2014/main" id="{00000000-0008-0000-0E00-000088000000}"/>
            </a:ext>
          </a:extLst>
        </xdr:cNvPr>
        <xdr:cNvSpPr txBox="1"/>
      </xdr:nvSpPr>
      <xdr:spPr>
        <a:xfrm>
          <a:off x="10239454" y="15309273"/>
          <a:ext cx="897774" cy="28608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2000" b="1"/>
            <a:t>Back</a:t>
          </a:r>
        </a:p>
      </xdr:txBody>
    </xdr:sp>
    <xdr:clientData/>
  </xdr:twoCellAnchor>
  <xdr:twoCellAnchor>
    <xdr:from>
      <xdr:col>8</xdr:col>
      <xdr:colOff>14963</xdr:colOff>
      <xdr:row>42</xdr:row>
      <xdr:rowOff>7349</xdr:rowOff>
    </xdr:from>
    <xdr:to>
      <xdr:col>9</xdr:col>
      <xdr:colOff>842276</xdr:colOff>
      <xdr:row>43</xdr:row>
      <xdr:rowOff>6591</xdr:rowOff>
    </xdr:to>
    <xdr:sp macro="" textlink="">
      <xdr:nvSpPr>
        <xdr:cNvPr id="137" name="TextBox 136">
          <a:extLst>
            <a:ext uri="{FF2B5EF4-FFF2-40B4-BE49-F238E27FC236}">
              <a16:creationId xmlns:a16="http://schemas.microsoft.com/office/drawing/2014/main" id="{00000000-0008-0000-0E00-000089000000}"/>
            </a:ext>
          </a:extLst>
        </xdr:cNvPr>
        <xdr:cNvSpPr txBox="1"/>
      </xdr:nvSpPr>
      <xdr:spPr>
        <a:xfrm>
          <a:off x="10225763" y="14734731"/>
          <a:ext cx="924295" cy="29018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2000" b="1"/>
            <a:t>Front</a:t>
          </a:r>
        </a:p>
      </xdr:txBody>
    </xdr:sp>
    <xdr:clientData/>
  </xdr:twoCellAnchor>
  <xdr:twoCellAnchor>
    <xdr:from>
      <xdr:col>7</xdr:col>
      <xdr:colOff>1733102</xdr:colOff>
      <xdr:row>52</xdr:row>
      <xdr:rowOff>1905</xdr:rowOff>
    </xdr:from>
    <xdr:to>
      <xdr:col>9</xdr:col>
      <xdr:colOff>1163782</xdr:colOff>
      <xdr:row>54</xdr:row>
      <xdr:rowOff>0</xdr:rowOff>
    </xdr:to>
    <xdr:sp macro="" textlink="">
      <xdr:nvSpPr>
        <xdr:cNvPr id="7" name="TextBox 6">
          <a:extLst>
            <a:ext uri="{FF2B5EF4-FFF2-40B4-BE49-F238E27FC236}">
              <a16:creationId xmlns:a16="http://schemas.microsoft.com/office/drawing/2014/main" id="{00000000-0008-0000-0E00-000007000000}"/>
            </a:ext>
          </a:extLst>
        </xdr:cNvPr>
        <xdr:cNvSpPr txBox="1"/>
      </xdr:nvSpPr>
      <xdr:spPr>
        <a:xfrm>
          <a:off x="10198229" y="17527905"/>
          <a:ext cx="1273335" cy="35831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2000" b="1"/>
            <a:t>Cassette</a:t>
          </a:r>
        </a:p>
      </xdr:txBody>
    </xdr:sp>
    <xdr:clientData/>
  </xdr:twoCellAnchor>
  <xdr:twoCellAnchor editAs="oneCell">
    <xdr:from>
      <xdr:col>7</xdr:col>
      <xdr:colOff>1741335</xdr:colOff>
      <xdr:row>40</xdr:row>
      <xdr:rowOff>17390</xdr:rowOff>
    </xdr:from>
    <xdr:to>
      <xdr:col>9</xdr:col>
      <xdr:colOff>656357</xdr:colOff>
      <xdr:row>41</xdr:row>
      <xdr:rowOff>186919</xdr:rowOff>
    </xdr:to>
    <xdr:pic>
      <xdr:nvPicPr>
        <xdr:cNvPr id="8" name="Picture 7" descr="A grey and black logo&#10;&#10;Description automatically generated with medium confidence">
          <a:extLst>
            <a:ext uri="{FF2B5EF4-FFF2-40B4-BE49-F238E27FC236}">
              <a16:creationId xmlns:a16="http://schemas.microsoft.com/office/drawing/2014/main" id="{00000000-0008-0000-0E00-000008000000}"/>
            </a:ext>
          </a:extLst>
        </xdr:cNvPr>
        <xdr:cNvPicPr>
          <a:picLocks noChangeAspect="1"/>
        </xdr:cNvPicPr>
      </xdr:nvPicPr>
      <xdr:blipFill>
        <a:blip xmlns:r="http://schemas.openxmlformats.org/officeDocument/2006/relationships" r:embed="rId8"/>
        <a:stretch>
          <a:fillRect/>
        </a:stretch>
      </xdr:blipFill>
      <xdr:spPr>
        <a:xfrm>
          <a:off x="10206462" y="14162881"/>
          <a:ext cx="757677" cy="460474"/>
        </a:xfrm>
        <a:prstGeom prst="rect">
          <a:avLst/>
        </a:prstGeom>
      </xdr:spPr>
    </xdr:pic>
    <xdr:clientData/>
  </xdr:twoCellAnchor>
  <xdr:twoCellAnchor>
    <xdr:from>
      <xdr:col>3</xdr:col>
      <xdr:colOff>2227240</xdr:colOff>
      <xdr:row>1</xdr:row>
      <xdr:rowOff>112084</xdr:rowOff>
    </xdr:from>
    <xdr:to>
      <xdr:col>7</xdr:col>
      <xdr:colOff>251868</xdr:colOff>
      <xdr:row>1</xdr:row>
      <xdr:rowOff>1494628</xdr:rowOff>
    </xdr:to>
    <xdr:sp macro="" textlink="">
      <xdr:nvSpPr>
        <xdr:cNvPr id="9" name="TextBox 8">
          <a:extLst>
            <a:ext uri="{FF2B5EF4-FFF2-40B4-BE49-F238E27FC236}">
              <a16:creationId xmlns:a16="http://schemas.microsoft.com/office/drawing/2014/main" id="{00000000-0008-0000-0E00-000009000000}"/>
            </a:ext>
          </a:extLst>
        </xdr:cNvPr>
        <xdr:cNvSpPr txBox="1"/>
      </xdr:nvSpPr>
      <xdr:spPr>
        <a:xfrm>
          <a:off x="4427101" y="204849"/>
          <a:ext cx="4273028" cy="138254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ZA" sz="3500" b="1"/>
            <a:t>14 - 17 May 2024</a:t>
          </a:r>
          <a:br>
            <a:rPr lang="en-ZA" sz="3500" b="1"/>
          </a:br>
          <a:r>
            <a:rPr lang="en-ZA" sz="3500" b="1"/>
            <a:t>Nampo</a:t>
          </a:r>
          <a:r>
            <a:rPr lang="en-ZA" sz="3500" b="1" baseline="0"/>
            <a:t> Park</a:t>
          </a:r>
          <a:endParaRPr lang="en-ZA" sz="3500" b="1"/>
        </a:p>
      </xdr:txBody>
    </xdr:sp>
    <xdr:clientData/>
  </xdr:twoCellAnchor>
  <xdr:twoCellAnchor editAs="oneCell">
    <xdr:from>
      <xdr:col>7</xdr:col>
      <xdr:colOff>348592</xdr:colOff>
      <xdr:row>1</xdr:row>
      <xdr:rowOff>111711</xdr:rowOff>
    </xdr:from>
    <xdr:to>
      <xdr:col>10</xdr:col>
      <xdr:colOff>2621</xdr:colOff>
      <xdr:row>1</xdr:row>
      <xdr:rowOff>1498007</xdr:rowOff>
    </xdr:to>
    <xdr:pic>
      <xdr:nvPicPr>
        <xdr:cNvPr id="10" name="Picture 9" descr="A logo with white letters&#10;&#10;Description automatically generated">
          <a:extLst>
            <a:ext uri="{FF2B5EF4-FFF2-40B4-BE49-F238E27FC236}">
              <a16:creationId xmlns:a16="http://schemas.microsoft.com/office/drawing/2014/main" id="{00000000-0008-0000-0E00-00000A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8796853" y="204476"/>
          <a:ext cx="4226029" cy="1386296"/>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65314</xdr:colOff>
      <xdr:row>11</xdr:row>
      <xdr:rowOff>100148</xdr:rowOff>
    </xdr:from>
    <xdr:to>
      <xdr:col>21</xdr:col>
      <xdr:colOff>551263</xdr:colOff>
      <xdr:row>24</xdr:row>
      <xdr:rowOff>4336</xdr:rowOff>
    </xdr:to>
    <xdr:pic>
      <xdr:nvPicPr>
        <xdr:cNvPr id="5" name="Picture 4">
          <a:extLst>
            <a:ext uri="{FF2B5EF4-FFF2-40B4-BE49-F238E27FC236}">
              <a16:creationId xmlns:a16="http://schemas.microsoft.com/office/drawing/2014/main" id="{00000000-0008-0000-0F00-000005000000}"/>
            </a:ext>
          </a:extLst>
        </xdr:cNvPr>
        <xdr:cNvPicPr>
          <a:picLocks noChangeAspect="1"/>
        </xdr:cNvPicPr>
      </xdr:nvPicPr>
      <xdr:blipFill>
        <a:blip xmlns:r="http://schemas.openxmlformats.org/officeDocument/2006/relationships" r:embed="rId1"/>
        <a:stretch>
          <a:fillRect/>
        </a:stretch>
      </xdr:blipFill>
      <xdr:spPr>
        <a:xfrm>
          <a:off x="6248400" y="2723605"/>
          <a:ext cx="12677949" cy="2309931"/>
        </a:xfrm>
        <a:prstGeom prst="rect">
          <a:avLst/>
        </a:prstGeom>
      </xdr:spPr>
    </xdr:pic>
    <xdr:clientData/>
  </xdr:twoCellAnchor>
</xdr:wsDr>
</file>

<file path=xl/richData/_rels/richValueRel.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png"/><Relationship Id="rId55" Type="http://schemas.openxmlformats.org/officeDocument/2006/relationships/image" Target="../media/image55.png"/><Relationship Id="rId7" Type="http://schemas.openxmlformats.org/officeDocument/2006/relationships/image" Target="../media/image7.png"/><Relationship Id="rId2" Type="http://schemas.openxmlformats.org/officeDocument/2006/relationships/image" Target="../media/image2.jpeg"/><Relationship Id="rId16" Type="http://schemas.openxmlformats.org/officeDocument/2006/relationships/image" Target="../media/image16.png"/><Relationship Id="rId29" Type="http://schemas.openxmlformats.org/officeDocument/2006/relationships/image" Target="../media/image29.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png"/><Relationship Id="rId58" Type="http://schemas.openxmlformats.org/officeDocument/2006/relationships/image" Target="../media/image58.png"/><Relationship Id="rId5" Type="http://schemas.openxmlformats.org/officeDocument/2006/relationships/image" Target="../media/image5.png"/><Relationship Id="rId61" Type="http://schemas.openxmlformats.org/officeDocument/2006/relationships/image" Target="../media/image61.png"/><Relationship Id="rId19" Type="http://schemas.openxmlformats.org/officeDocument/2006/relationships/image" Target="../media/image1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png"/><Relationship Id="rId8" Type="http://schemas.openxmlformats.org/officeDocument/2006/relationships/image" Target="../media/image8.png"/><Relationship Id="rId51" Type="http://schemas.openxmlformats.org/officeDocument/2006/relationships/image" Target="../media/image51.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59" Type="http://schemas.openxmlformats.org/officeDocument/2006/relationships/image" Target="../media/image59.pn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png"/><Relationship Id="rId62" Type="http://schemas.openxmlformats.org/officeDocument/2006/relationships/image" Target="../media/image62.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png"/><Relationship Id="rId10" Type="http://schemas.openxmlformats.org/officeDocument/2006/relationships/image" Target="../media/image10.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png"/><Relationship Id="rId4" Type="http://schemas.openxmlformats.org/officeDocument/2006/relationships/image" Target="../media/image4.png"/><Relationship Id="rId9" Type="http://schemas.openxmlformats.org/officeDocument/2006/relationships/image" Target="../media/image9.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62">
  <rv s="0">
    <v>0</v>
    <v>5</v>
  </rv>
  <rv s="0">
    <v>1</v>
    <v>5</v>
  </rv>
  <rv s="0">
    <v>2</v>
    <v>5</v>
  </rv>
  <rv s="0">
    <v>3</v>
    <v>5</v>
  </rv>
  <rv s="0">
    <v>4</v>
    <v>5</v>
  </rv>
  <rv s="0">
    <v>5</v>
    <v>5</v>
  </rv>
  <rv s="0">
    <v>6</v>
    <v>5</v>
  </rv>
  <rv s="0">
    <v>7</v>
    <v>5</v>
  </rv>
  <rv s="0">
    <v>8</v>
    <v>5</v>
  </rv>
  <rv s="0">
    <v>9</v>
    <v>5</v>
  </rv>
  <rv s="0">
    <v>10</v>
    <v>5</v>
  </rv>
  <rv s="0">
    <v>11</v>
    <v>5</v>
  </rv>
  <rv s="0">
    <v>12</v>
    <v>5</v>
  </rv>
  <rv s="0">
    <v>13</v>
    <v>5</v>
  </rv>
  <rv s="0">
    <v>14</v>
    <v>5</v>
  </rv>
  <rv s="0">
    <v>15</v>
    <v>5</v>
  </rv>
  <rv s="0">
    <v>16</v>
    <v>5</v>
  </rv>
  <rv s="0">
    <v>17</v>
    <v>5</v>
  </rv>
  <rv s="0">
    <v>18</v>
    <v>5</v>
  </rv>
  <rv s="0">
    <v>19</v>
    <v>5</v>
  </rv>
  <rv s="0">
    <v>20</v>
    <v>5</v>
  </rv>
  <rv s="0">
    <v>21</v>
    <v>5</v>
  </rv>
  <rv s="0">
    <v>22</v>
    <v>5</v>
  </rv>
  <rv s="0">
    <v>23</v>
    <v>5</v>
  </rv>
  <rv s="0">
    <v>24</v>
    <v>5</v>
  </rv>
  <rv s="0">
    <v>25</v>
    <v>5</v>
  </rv>
  <rv s="0">
    <v>26</v>
    <v>5</v>
  </rv>
  <rv s="0">
    <v>27</v>
    <v>5</v>
  </rv>
  <rv s="0">
    <v>28</v>
    <v>5</v>
  </rv>
  <rv s="0">
    <v>29</v>
    <v>5</v>
  </rv>
  <rv s="0">
    <v>30</v>
    <v>5</v>
  </rv>
  <rv s="0">
    <v>31</v>
    <v>5</v>
  </rv>
  <rv s="0">
    <v>32</v>
    <v>5</v>
  </rv>
  <rv s="0">
    <v>33</v>
    <v>5</v>
  </rv>
  <rv s="0">
    <v>34</v>
    <v>5</v>
  </rv>
  <rv s="0">
    <v>35</v>
    <v>5</v>
  </rv>
  <rv s="0">
    <v>36</v>
    <v>5</v>
  </rv>
  <rv s="0">
    <v>37</v>
    <v>5</v>
  </rv>
  <rv s="0">
    <v>38</v>
    <v>5</v>
  </rv>
  <rv s="0">
    <v>39</v>
    <v>5</v>
  </rv>
  <rv s="0">
    <v>40</v>
    <v>5</v>
  </rv>
  <rv s="0">
    <v>41</v>
    <v>5</v>
  </rv>
  <rv s="0">
    <v>42</v>
    <v>5</v>
  </rv>
  <rv s="0">
    <v>43</v>
    <v>5</v>
  </rv>
  <rv s="0">
    <v>44</v>
    <v>5</v>
  </rv>
  <rv s="0">
    <v>45</v>
    <v>5</v>
  </rv>
  <rv s="0">
    <v>46</v>
    <v>5</v>
  </rv>
  <rv s="0">
    <v>47</v>
    <v>5</v>
  </rv>
  <rv s="0">
    <v>48</v>
    <v>5</v>
  </rv>
  <rv s="0">
    <v>49</v>
    <v>5</v>
  </rv>
  <rv s="0">
    <v>50</v>
    <v>5</v>
  </rv>
  <rv s="0">
    <v>51</v>
    <v>5</v>
  </rv>
  <rv s="0">
    <v>52</v>
    <v>5</v>
  </rv>
  <rv s="0">
    <v>53</v>
    <v>5</v>
  </rv>
  <rv s="0">
    <v>54</v>
    <v>5</v>
  </rv>
  <rv s="0">
    <v>55</v>
    <v>5</v>
  </rv>
  <rv s="0">
    <v>56</v>
    <v>5</v>
  </rv>
  <rv s="0">
    <v>57</v>
    <v>5</v>
  </rv>
  <rv s="0">
    <v>58</v>
    <v>5</v>
  </rv>
  <rv s="0">
    <v>59</v>
    <v>5</v>
  </rv>
  <rv s="0">
    <v>60</v>
    <v>5</v>
  </rv>
  <rv s="0">
    <v>61</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el r:id="rId29"/>
  <rel r:id="rId30"/>
  <rel r:id="rId31"/>
  <rel r:id="rId32"/>
  <rel r:id="rId33"/>
  <rel r:id="rId34"/>
  <rel r:id="rId35"/>
  <rel r:id="rId36"/>
  <rel r:id="rId37"/>
  <rel r:id="rId38"/>
  <rel r:id="rId39"/>
  <rel r:id="rId40"/>
  <rel r:id="rId41"/>
  <rel r:id="rId42"/>
  <rel r:id="rId43"/>
  <rel r:id="rId44"/>
  <rel r:id="rId45"/>
  <rel r:id="rId46"/>
  <rel r:id="rId47"/>
  <rel r:id="rId48"/>
  <rel r:id="rId49"/>
  <rel r:id="rId50"/>
  <rel r:id="rId51"/>
  <rel r:id="rId52"/>
  <rel r:id="rId53"/>
  <rel r:id="rId54"/>
  <rel r:id="rId55"/>
  <rel r:id="rId56"/>
  <rel r:id="rId57"/>
  <rel r:id="rId58"/>
  <rel r:id="rId59"/>
  <rel r:id="rId60"/>
  <rel r:id="rId61"/>
  <rel r:id="rId62"/>
</richValueRels>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2.bin"/><Relationship Id="rId1" Type="http://schemas.openxmlformats.org/officeDocument/2006/relationships/hyperlink" Target="mailto:mpho.goehler@gl-events.com" TargetMode="External"/><Relationship Id="rId5" Type="http://schemas.openxmlformats.org/officeDocument/2006/relationships/ctrlProp" Target="../ctrlProps/ctrlProp1.xml"/><Relationship Id="rId4" Type="http://schemas.openxmlformats.org/officeDocument/2006/relationships/vmlDrawing" Target="../drawings/vmlDrawing1.v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9.xml"/><Relationship Id="rId2" Type="http://schemas.openxmlformats.org/officeDocument/2006/relationships/printerSettings" Target="../printerSettings/printerSettings10.bin"/><Relationship Id="rId1" Type="http://schemas.openxmlformats.org/officeDocument/2006/relationships/hyperlink" Target="mailto:mpho.goehler@gl-events.com" TargetMode="External"/></Relationships>
</file>

<file path=xl/worksheets/_rels/sheet11.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printerSettings" Target="../printerSettings/printerSettings11.bin"/><Relationship Id="rId1" Type="http://schemas.openxmlformats.org/officeDocument/2006/relationships/hyperlink" Target="mailto:mpho.goehler@gl-events.com" TargetMode="External"/><Relationship Id="rId4" Type="http://schemas.openxmlformats.org/officeDocument/2006/relationships/vmlDrawing" Target="../drawings/vmlDrawing2.vm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7DDDAD-3A30-4716-9814-71FF8E108890}">
  <sheetPr codeName="Sheet3">
    <tabColor rgb="FF92D050"/>
    <pageSetUpPr fitToPage="1"/>
  </sheetPr>
  <dimension ref="A1:CZ115"/>
  <sheetViews>
    <sheetView showGridLines="0" tabSelected="1" zoomScale="55" zoomScaleNormal="55" workbookViewId="0">
      <selection activeCell="B3" sqref="B3:K28"/>
    </sheetView>
  </sheetViews>
  <sheetFormatPr baseColWidth="10" defaultColWidth="8.83203125" defaultRowHeight="15" x14ac:dyDescent="0.2"/>
  <cols>
    <col min="2" max="11" width="18" customWidth="1"/>
  </cols>
  <sheetData>
    <row r="1" spans="1:104" ht="10.25" customHeight="1" x14ac:dyDescent="0.2">
      <c r="A1" s="32"/>
      <c r="B1" s="33"/>
      <c r="C1" s="33"/>
      <c r="D1" s="33"/>
      <c r="E1" s="33"/>
      <c r="F1" s="33"/>
      <c r="G1" s="33"/>
      <c r="H1" s="33"/>
      <c r="I1" s="33"/>
      <c r="J1" s="33"/>
      <c r="K1" s="33"/>
      <c r="L1" s="34"/>
      <c r="M1" s="96"/>
      <c r="N1" s="96"/>
      <c r="O1" s="96"/>
      <c r="P1" s="96"/>
      <c r="Q1" s="96"/>
      <c r="R1" s="96"/>
      <c r="S1" s="96"/>
      <c r="T1" s="96"/>
      <c r="U1" s="96"/>
      <c r="V1" s="96"/>
      <c r="W1" s="96"/>
      <c r="X1" s="96"/>
      <c r="Y1" s="96"/>
      <c r="Z1" s="96"/>
      <c r="AA1" s="96"/>
      <c r="AB1" s="96"/>
      <c r="AC1" s="96"/>
      <c r="AD1" s="96"/>
      <c r="AE1" s="96"/>
      <c r="AF1" s="96"/>
      <c r="AG1" s="96"/>
      <c r="AH1" s="96"/>
      <c r="AI1" s="96"/>
      <c r="AJ1" s="96"/>
      <c r="AK1" s="96"/>
      <c r="AL1" s="96"/>
      <c r="AM1" s="96"/>
      <c r="AN1" s="96"/>
      <c r="AO1" s="96"/>
      <c r="AP1" s="96"/>
      <c r="AQ1" s="96"/>
      <c r="AR1" s="96"/>
      <c r="AS1" s="96"/>
      <c r="AT1" s="96"/>
      <c r="AU1" s="96"/>
      <c r="AV1" s="96"/>
      <c r="AW1" s="96"/>
      <c r="AX1" s="96"/>
      <c r="AY1" s="96"/>
      <c r="AZ1" s="96"/>
      <c r="BA1" s="96"/>
      <c r="BB1" s="96"/>
      <c r="BC1" s="96"/>
      <c r="BD1" s="96"/>
      <c r="BE1" s="96"/>
      <c r="BF1" s="96"/>
      <c r="BG1" s="96"/>
      <c r="BH1" s="96"/>
      <c r="BI1" s="96"/>
      <c r="BJ1" s="96"/>
      <c r="BK1" s="96"/>
      <c r="BL1" s="96"/>
      <c r="BM1" s="96"/>
      <c r="BN1" s="96"/>
      <c r="BO1" s="96"/>
      <c r="BP1" s="96"/>
      <c r="BQ1" s="96"/>
      <c r="BR1" s="96"/>
      <c r="BS1" s="96"/>
      <c r="BT1" s="96"/>
      <c r="BU1" s="96"/>
      <c r="BV1" s="96"/>
      <c r="BW1" s="96"/>
      <c r="BX1" s="96"/>
      <c r="BY1" s="96"/>
      <c r="BZ1" s="96"/>
      <c r="CA1" s="96"/>
      <c r="CB1" s="96"/>
      <c r="CC1" s="96"/>
      <c r="CD1" s="96"/>
      <c r="CE1" s="96"/>
      <c r="CF1" s="96"/>
      <c r="CG1" s="96"/>
      <c r="CH1" s="96"/>
      <c r="CI1" s="96"/>
      <c r="CJ1" s="96"/>
      <c r="CK1" s="96"/>
      <c r="CL1" s="96"/>
      <c r="CM1" s="96"/>
      <c r="CN1" s="96"/>
      <c r="CO1" s="96"/>
      <c r="CP1" s="96"/>
      <c r="CQ1" s="96"/>
      <c r="CR1" s="96"/>
      <c r="CS1" s="96"/>
      <c r="CT1" s="96"/>
      <c r="CU1" s="96"/>
      <c r="CV1" s="96"/>
      <c r="CW1" s="96"/>
      <c r="CX1" s="96"/>
      <c r="CY1" s="96"/>
      <c r="CZ1" s="96"/>
    </row>
    <row r="2" spans="1:104" ht="51.5" customHeight="1" x14ac:dyDescent="0.2">
      <c r="A2" s="35"/>
      <c r="L2" s="40"/>
      <c r="M2" s="96"/>
      <c r="N2" s="96"/>
      <c r="O2" s="96"/>
      <c r="P2" s="96"/>
      <c r="Q2" s="96"/>
      <c r="R2" s="96"/>
      <c r="S2" s="96"/>
      <c r="T2" s="96"/>
      <c r="U2" s="96"/>
      <c r="V2" s="96"/>
      <c r="W2" s="96"/>
      <c r="X2" s="96"/>
      <c r="Y2" s="96"/>
      <c r="Z2" s="96"/>
      <c r="AA2" s="96"/>
      <c r="AB2" s="96"/>
      <c r="AC2" s="96"/>
      <c r="AD2" s="96"/>
      <c r="AE2" s="96"/>
      <c r="AF2" s="96"/>
      <c r="AG2" s="96"/>
      <c r="AH2" s="96"/>
      <c r="AI2" s="96"/>
      <c r="AJ2" s="96"/>
      <c r="AK2" s="96"/>
      <c r="AL2" s="96"/>
      <c r="AM2" s="96"/>
      <c r="AN2" s="96"/>
      <c r="AO2" s="96"/>
      <c r="AP2" s="96"/>
      <c r="AQ2" s="96"/>
      <c r="AR2" s="96"/>
      <c r="AS2" s="96"/>
      <c r="AT2" s="96"/>
      <c r="AU2" s="96"/>
      <c r="AV2" s="96"/>
      <c r="AW2" s="96"/>
      <c r="AX2" s="96"/>
      <c r="AY2" s="96"/>
      <c r="AZ2" s="96"/>
      <c r="BA2" s="96"/>
      <c r="BB2" s="96"/>
      <c r="BC2" s="96"/>
      <c r="BD2" s="96"/>
      <c r="BE2" s="96"/>
      <c r="BF2" s="96"/>
      <c r="BG2" s="96"/>
      <c r="BH2" s="96"/>
      <c r="BI2" s="96"/>
      <c r="BJ2" s="96"/>
      <c r="BK2" s="96"/>
      <c r="BL2" s="96"/>
      <c r="BM2" s="96"/>
      <c r="BN2" s="96"/>
      <c r="BO2" s="96"/>
      <c r="BP2" s="96"/>
      <c r="BQ2" s="96"/>
      <c r="BR2" s="96"/>
      <c r="BS2" s="96"/>
      <c r="BT2" s="96"/>
      <c r="BU2" s="96"/>
      <c r="BV2" s="96"/>
      <c r="BW2" s="96"/>
      <c r="BX2" s="96"/>
      <c r="BY2" s="96"/>
      <c r="BZ2" s="96"/>
      <c r="CA2" s="96"/>
      <c r="CB2" s="96"/>
      <c r="CC2" s="96"/>
      <c r="CD2" s="96"/>
      <c r="CE2" s="96"/>
      <c r="CF2" s="96"/>
      <c r="CG2" s="96"/>
      <c r="CH2" s="96"/>
      <c r="CI2" s="96"/>
      <c r="CJ2" s="96"/>
      <c r="CK2" s="96"/>
      <c r="CL2" s="96"/>
      <c r="CM2" s="96"/>
      <c r="CN2" s="96"/>
      <c r="CO2" s="96"/>
      <c r="CP2" s="96"/>
      <c r="CQ2" s="96"/>
      <c r="CR2" s="96"/>
      <c r="CS2" s="96"/>
      <c r="CT2" s="96"/>
      <c r="CU2" s="96"/>
      <c r="CV2" s="96"/>
      <c r="CW2" s="96"/>
      <c r="CX2" s="96"/>
      <c r="CY2" s="96"/>
      <c r="CZ2" s="96"/>
    </row>
    <row r="3" spans="1:104" ht="142.25" customHeight="1" x14ac:dyDescent="0.2">
      <c r="A3" s="35"/>
      <c r="B3" s="566" t="e" vm="1">
        <v>#VALUE!</v>
      </c>
      <c r="C3" s="566"/>
      <c r="D3" s="566"/>
      <c r="E3" s="566"/>
      <c r="F3" s="566"/>
      <c r="G3" s="566"/>
      <c r="H3" s="566"/>
      <c r="I3" s="566"/>
      <c r="J3" s="566"/>
      <c r="K3" s="566"/>
      <c r="L3" s="40"/>
      <c r="M3" s="96"/>
      <c r="N3" s="96"/>
      <c r="O3" s="96"/>
      <c r="P3" s="96"/>
      <c r="Q3" s="96"/>
      <c r="R3" s="96"/>
      <c r="S3" s="96"/>
      <c r="T3" s="96"/>
      <c r="U3" s="96"/>
      <c r="V3" s="96"/>
      <c r="W3" s="96"/>
      <c r="X3" s="96"/>
      <c r="Y3" s="96"/>
      <c r="Z3" s="96"/>
      <c r="AA3" s="96"/>
      <c r="AB3" s="96"/>
      <c r="AC3" s="96"/>
      <c r="AD3" s="96"/>
      <c r="AE3" s="96"/>
      <c r="AF3" s="96"/>
      <c r="AG3" s="96"/>
      <c r="AH3" s="96"/>
      <c r="AI3" s="96"/>
      <c r="AJ3" s="96"/>
      <c r="AK3" s="96"/>
      <c r="AL3" s="96"/>
      <c r="AM3" s="96"/>
      <c r="AN3" s="96"/>
      <c r="AO3" s="96"/>
      <c r="AP3" s="96"/>
      <c r="AQ3" s="96"/>
      <c r="AR3" s="96"/>
      <c r="AS3" s="96"/>
      <c r="AT3" s="96"/>
      <c r="AU3" s="96"/>
      <c r="AV3" s="96"/>
      <c r="AW3" s="96"/>
      <c r="AX3" s="96"/>
      <c r="AY3" s="96"/>
      <c r="AZ3" s="96"/>
      <c r="BA3" s="96"/>
      <c r="BB3" s="96"/>
      <c r="BC3" s="96"/>
      <c r="BD3" s="96"/>
      <c r="BE3" s="96"/>
      <c r="BF3" s="96"/>
      <c r="BG3" s="96"/>
      <c r="BH3" s="96"/>
      <c r="BI3" s="96"/>
      <c r="BJ3" s="96"/>
      <c r="BK3" s="96"/>
      <c r="BL3" s="96"/>
      <c r="BM3" s="96"/>
      <c r="BN3" s="96"/>
      <c r="BO3" s="96"/>
      <c r="BP3" s="96"/>
      <c r="BQ3" s="96"/>
      <c r="BR3" s="96"/>
      <c r="BS3" s="96"/>
      <c r="BT3" s="96"/>
      <c r="BU3" s="96"/>
      <c r="BV3" s="96"/>
      <c r="BW3" s="96"/>
      <c r="BX3" s="96"/>
      <c r="BY3" s="96"/>
      <c r="BZ3" s="96"/>
      <c r="CA3" s="96"/>
      <c r="CB3" s="96"/>
      <c r="CC3" s="96"/>
      <c r="CD3" s="96"/>
      <c r="CE3" s="96"/>
      <c r="CF3" s="96"/>
      <c r="CG3" s="96"/>
      <c r="CH3" s="96"/>
      <c r="CI3" s="96"/>
      <c r="CJ3" s="96"/>
      <c r="CK3" s="96"/>
      <c r="CL3" s="96"/>
      <c r="CM3" s="96"/>
      <c r="CN3" s="96"/>
      <c r="CO3" s="96"/>
      <c r="CP3" s="96"/>
      <c r="CQ3" s="96"/>
      <c r="CR3" s="96"/>
      <c r="CS3" s="96"/>
      <c r="CT3" s="96"/>
      <c r="CU3" s="96"/>
      <c r="CV3" s="96"/>
      <c r="CW3" s="96"/>
      <c r="CX3" s="96"/>
      <c r="CY3" s="96"/>
      <c r="CZ3" s="96"/>
    </row>
    <row r="4" spans="1:104" ht="7.25" customHeight="1" x14ac:dyDescent="0.2">
      <c r="A4" s="35"/>
      <c r="B4" s="566"/>
      <c r="C4" s="566"/>
      <c r="D4" s="566"/>
      <c r="E4" s="566"/>
      <c r="F4" s="566"/>
      <c r="G4" s="566"/>
      <c r="H4" s="566"/>
      <c r="I4" s="566"/>
      <c r="J4" s="566"/>
      <c r="K4" s="566"/>
      <c r="L4" s="40"/>
      <c r="M4" s="96"/>
      <c r="N4" s="96"/>
      <c r="O4" s="96"/>
      <c r="P4" s="96"/>
      <c r="Q4" s="96"/>
      <c r="R4" s="96"/>
      <c r="S4" s="96"/>
      <c r="T4" s="96"/>
      <c r="U4" s="96"/>
      <c r="V4" s="96"/>
      <c r="W4" s="96"/>
      <c r="X4" s="96"/>
      <c r="Y4" s="96"/>
      <c r="Z4" s="96"/>
      <c r="AA4" s="96"/>
      <c r="AB4" s="96"/>
      <c r="AC4" s="96"/>
      <c r="AD4" s="96"/>
      <c r="AE4" s="96"/>
      <c r="AF4" s="96"/>
      <c r="AG4" s="96"/>
      <c r="AH4" s="96"/>
      <c r="AI4" s="96"/>
      <c r="AJ4" s="96"/>
      <c r="AK4" s="96"/>
      <c r="AL4" s="96"/>
      <c r="AM4" s="96"/>
      <c r="AN4" s="96"/>
      <c r="AO4" s="96"/>
      <c r="AP4" s="96"/>
      <c r="AQ4" s="96"/>
      <c r="AR4" s="96"/>
      <c r="AS4" s="96"/>
      <c r="AT4" s="96"/>
      <c r="AU4" s="96"/>
      <c r="AV4" s="96"/>
      <c r="AW4" s="96"/>
      <c r="AX4" s="96"/>
      <c r="AY4" s="96"/>
      <c r="AZ4" s="96"/>
      <c r="BA4" s="96"/>
      <c r="BB4" s="96"/>
      <c r="BC4" s="96"/>
      <c r="BD4" s="96"/>
      <c r="BE4" s="96"/>
      <c r="BF4" s="96"/>
      <c r="BG4" s="96"/>
      <c r="BH4" s="96"/>
      <c r="BI4" s="96"/>
      <c r="BJ4" s="96"/>
      <c r="BK4" s="96"/>
      <c r="BL4" s="96"/>
      <c r="BM4" s="96"/>
      <c r="BN4" s="96"/>
      <c r="BO4" s="96"/>
      <c r="BP4" s="96"/>
      <c r="BQ4" s="96"/>
      <c r="BR4" s="96"/>
      <c r="BS4" s="96"/>
      <c r="BT4" s="96"/>
      <c r="BU4" s="96"/>
      <c r="BV4" s="96"/>
      <c r="BW4" s="96"/>
      <c r="BX4" s="96"/>
      <c r="BY4" s="96"/>
      <c r="BZ4" s="96"/>
      <c r="CA4" s="96"/>
      <c r="CB4" s="96"/>
      <c r="CC4" s="96"/>
      <c r="CD4" s="96"/>
      <c r="CE4" s="96"/>
      <c r="CF4" s="96"/>
      <c r="CG4" s="96"/>
      <c r="CH4" s="96"/>
      <c r="CI4" s="96"/>
      <c r="CJ4" s="96"/>
      <c r="CK4" s="96"/>
      <c r="CL4" s="96"/>
      <c r="CM4" s="96"/>
      <c r="CN4" s="96"/>
      <c r="CO4" s="96"/>
      <c r="CP4" s="96"/>
      <c r="CQ4" s="96"/>
      <c r="CR4" s="96"/>
      <c r="CS4" s="96"/>
      <c r="CT4" s="96"/>
      <c r="CU4" s="96"/>
      <c r="CV4" s="96"/>
      <c r="CW4" s="96"/>
      <c r="CX4" s="96"/>
      <c r="CY4" s="96"/>
      <c r="CZ4" s="96"/>
    </row>
    <row r="5" spans="1:104" ht="30.5" customHeight="1" x14ac:dyDescent="0.2">
      <c r="A5" s="35"/>
      <c r="B5" s="566"/>
      <c r="C5" s="566"/>
      <c r="D5" s="566"/>
      <c r="E5" s="566"/>
      <c r="F5" s="566"/>
      <c r="G5" s="566"/>
      <c r="H5" s="566"/>
      <c r="I5" s="566"/>
      <c r="J5" s="566"/>
      <c r="K5" s="566"/>
      <c r="L5" s="3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row>
    <row r="6" spans="1:104" ht="18" customHeight="1" x14ac:dyDescent="0.2">
      <c r="A6" s="35"/>
      <c r="B6" s="566"/>
      <c r="C6" s="566"/>
      <c r="D6" s="566"/>
      <c r="E6" s="566"/>
      <c r="F6" s="566"/>
      <c r="G6" s="566"/>
      <c r="H6" s="566"/>
      <c r="I6" s="566"/>
      <c r="J6" s="566"/>
      <c r="K6" s="566"/>
      <c r="L6" s="3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row>
    <row r="7" spans="1:104" ht="30.5" customHeight="1" x14ac:dyDescent="0.2">
      <c r="A7" s="35"/>
      <c r="B7" s="566"/>
      <c r="C7" s="566"/>
      <c r="D7" s="566"/>
      <c r="E7" s="566"/>
      <c r="F7" s="566"/>
      <c r="G7" s="566"/>
      <c r="H7" s="566"/>
      <c r="I7" s="566"/>
      <c r="J7" s="566"/>
      <c r="K7" s="566"/>
      <c r="L7" s="39"/>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row>
    <row r="8" spans="1:104" ht="18.5" customHeight="1" x14ac:dyDescent="0.2">
      <c r="A8" s="35"/>
      <c r="B8" s="566"/>
      <c r="C8" s="566"/>
      <c r="D8" s="566"/>
      <c r="E8" s="566"/>
      <c r="F8" s="566"/>
      <c r="G8" s="566"/>
      <c r="H8" s="566"/>
      <c r="I8" s="566"/>
      <c r="J8" s="566"/>
      <c r="K8" s="566"/>
      <c r="L8" s="39"/>
      <c r="M8" s="96"/>
      <c r="N8" s="96"/>
      <c r="O8" s="96"/>
      <c r="P8" s="96"/>
      <c r="Q8" s="96"/>
      <c r="R8" s="96"/>
      <c r="S8" s="96"/>
      <c r="T8" s="96"/>
      <c r="U8" s="96"/>
      <c r="V8" s="96"/>
      <c r="W8" s="96"/>
      <c r="X8" s="96"/>
      <c r="Y8" s="96"/>
      <c r="Z8" s="96"/>
      <c r="AA8" s="96"/>
      <c r="AB8" s="96"/>
      <c r="AC8" s="96"/>
      <c r="AD8" s="96"/>
      <c r="AE8" s="96"/>
      <c r="AF8" s="96"/>
      <c r="AG8" s="96"/>
      <c r="AH8" s="96"/>
      <c r="AI8" s="96"/>
      <c r="AJ8" s="96"/>
      <c r="AK8" s="96"/>
      <c r="AL8" s="96"/>
      <c r="AM8" s="96"/>
      <c r="AN8" s="96"/>
      <c r="AO8" s="96"/>
      <c r="AP8" s="96"/>
      <c r="AQ8" s="96"/>
      <c r="AR8" s="96"/>
      <c r="AS8" s="96"/>
      <c r="AT8" s="96"/>
      <c r="AU8" s="96"/>
      <c r="AV8" s="96"/>
      <c r="AW8" s="96"/>
      <c r="AX8" s="96"/>
      <c r="AY8" s="96"/>
      <c r="AZ8" s="96"/>
      <c r="BA8" s="96"/>
      <c r="BB8" s="96"/>
      <c r="BC8" s="96"/>
      <c r="BD8" s="96"/>
      <c r="BE8" s="96"/>
      <c r="BF8" s="96"/>
      <c r="BG8" s="96"/>
      <c r="BH8" s="96"/>
      <c r="BI8" s="96"/>
      <c r="BJ8" s="96"/>
      <c r="BK8" s="96"/>
      <c r="BL8" s="96"/>
      <c r="BM8" s="96"/>
      <c r="BN8" s="96"/>
      <c r="BO8" s="96"/>
      <c r="BP8" s="96"/>
      <c r="BQ8" s="96"/>
      <c r="BR8" s="96"/>
      <c r="BS8" s="96"/>
      <c r="BT8" s="96"/>
      <c r="BU8" s="96"/>
      <c r="BV8" s="96"/>
      <c r="BW8" s="96"/>
      <c r="BX8" s="96"/>
      <c r="BY8" s="96"/>
      <c r="BZ8" s="96"/>
      <c r="CA8" s="96"/>
      <c r="CB8" s="96"/>
      <c r="CC8" s="96"/>
      <c r="CD8" s="96"/>
      <c r="CE8" s="96"/>
      <c r="CF8" s="96"/>
      <c r="CG8" s="96"/>
      <c r="CH8" s="96"/>
      <c r="CI8" s="96"/>
      <c r="CJ8" s="96"/>
      <c r="CK8" s="96"/>
      <c r="CL8" s="96"/>
      <c r="CM8" s="96"/>
      <c r="CN8" s="96"/>
      <c r="CO8" s="96"/>
      <c r="CP8" s="96"/>
      <c r="CQ8" s="96"/>
      <c r="CR8" s="96"/>
      <c r="CS8" s="96"/>
      <c r="CT8" s="96"/>
      <c r="CU8" s="96"/>
      <c r="CV8" s="96"/>
      <c r="CW8" s="96"/>
      <c r="CX8" s="96"/>
      <c r="CY8" s="96"/>
      <c r="CZ8" s="96"/>
    </row>
    <row r="9" spans="1:104" ht="26.5" customHeight="1" x14ac:dyDescent="0.2">
      <c r="A9" s="35"/>
      <c r="B9" s="566"/>
      <c r="C9" s="566"/>
      <c r="D9" s="566"/>
      <c r="E9" s="566"/>
      <c r="F9" s="566"/>
      <c r="G9" s="566"/>
      <c r="H9" s="566"/>
      <c r="I9" s="566"/>
      <c r="J9" s="566"/>
      <c r="K9" s="566"/>
      <c r="L9" s="40"/>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row>
    <row r="10" spans="1:104" ht="5.5" customHeight="1" x14ac:dyDescent="0.2">
      <c r="A10" s="35"/>
      <c r="B10" s="566"/>
      <c r="C10" s="566"/>
      <c r="D10" s="566"/>
      <c r="E10" s="566"/>
      <c r="F10" s="566"/>
      <c r="G10" s="566"/>
      <c r="H10" s="566"/>
      <c r="I10" s="566"/>
      <c r="J10" s="566"/>
      <c r="K10" s="566"/>
      <c r="L10" s="42"/>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row>
    <row r="11" spans="1:104" ht="30" customHeight="1" x14ac:dyDescent="0.2">
      <c r="A11" s="35"/>
      <c r="B11" s="566"/>
      <c r="C11" s="566"/>
      <c r="D11" s="566"/>
      <c r="E11" s="566"/>
      <c r="F11" s="566"/>
      <c r="G11" s="566"/>
      <c r="H11" s="566"/>
      <c r="I11" s="566"/>
      <c r="J11" s="566"/>
      <c r="K11" s="566"/>
      <c r="L11" s="42"/>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row>
    <row r="12" spans="1:104" ht="5.5" customHeight="1" x14ac:dyDescent="0.2">
      <c r="A12" s="35"/>
      <c r="B12" s="566"/>
      <c r="C12" s="566"/>
      <c r="D12" s="566"/>
      <c r="E12" s="566"/>
      <c r="F12" s="566"/>
      <c r="G12" s="566"/>
      <c r="H12" s="566"/>
      <c r="I12" s="566"/>
      <c r="J12" s="566"/>
      <c r="K12" s="566"/>
      <c r="L12" s="42"/>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row>
    <row r="13" spans="1:104" ht="30" customHeight="1" x14ac:dyDescent="0.2">
      <c r="A13" s="35"/>
      <c r="B13" s="566"/>
      <c r="C13" s="566"/>
      <c r="D13" s="566"/>
      <c r="E13" s="566"/>
      <c r="F13" s="566"/>
      <c r="G13" s="566"/>
      <c r="H13" s="566"/>
      <c r="I13" s="566"/>
      <c r="J13" s="566"/>
      <c r="K13" s="566"/>
      <c r="L13" s="42"/>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row>
    <row r="14" spans="1:104" ht="5.5" customHeight="1" x14ac:dyDescent="0.2">
      <c r="A14" s="35"/>
      <c r="B14" s="566"/>
      <c r="C14" s="566"/>
      <c r="D14" s="566"/>
      <c r="E14" s="566"/>
      <c r="F14" s="566"/>
      <c r="G14" s="566"/>
      <c r="H14" s="566"/>
      <c r="I14" s="566"/>
      <c r="J14" s="566"/>
      <c r="K14" s="566"/>
      <c r="L14" s="42"/>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row>
    <row r="15" spans="1:104" ht="30" customHeight="1" x14ac:dyDescent="0.2">
      <c r="A15" s="35"/>
      <c r="B15" s="566"/>
      <c r="C15" s="566"/>
      <c r="D15" s="566"/>
      <c r="E15" s="566"/>
      <c r="F15" s="566"/>
      <c r="G15" s="566"/>
      <c r="H15" s="566"/>
      <c r="I15" s="566"/>
      <c r="J15" s="566"/>
      <c r="K15" s="566"/>
      <c r="L15" s="42"/>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row>
    <row r="16" spans="1:104" ht="5.5" customHeight="1" x14ac:dyDescent="0.2">
      <c r="A16" s="35"/>
      <c r="B16" s="566"/>
      <c r="C16" s="566"/>
      <c r="D16" s="566"/>
      <c r="E16" s="566"/>
      <c r="F16" s="566"/>
      <c r="G16" s="566"/>
      <c r="H16" s="566"/>
      <c r="I16" s="566"/>
      <c r="J16" s="566"/>
      <c r="K16" s="566"/>
      <c r="L16" s="42"/>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row>
    <row r="17" spans="1:104" ht="30" customHeight="1" x14ac:dyDescent="0.2">
      <c r="A17" s="35"/>
      <c r="B17" s="566"/>
      <c r="C17" s="566"/>
      <c r="D17" s="566"/>
      <c r="E17" s="566"/>
      <c r="F17" s="566"/>
      <c r="G17" s="566"/>
      <c r="H17" s="566"/>
      <c r="I17" s="566"/>
      <c r="J17" s="566"/>
      <c r="K17" s="566"/>
      <c r="L17" s="42"/>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row>
    <row r="18" spans="1:104" ht="5.5" customHeight="1" x14ac:dyDescent="0.2">
      <c r="A18" s="35"/>
      <c r="B18" s="566"/>
      <c r="C18" s="566"/>
      <c r="D18" s="566"/>
      <c r="E18" s="566"/>
      <c r="F18" s="566"/>
      <c r="G18" s="566"/>
      <c r="H18" s="566"/>
      <c r="I18" s="566"/>
      <c r="J18" s="566"/>
      <c r="K18" s="566"/>
      <c r="L18" s="42"/>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row>
    <row r="19" spans="1:104" ht="30" customHeight="1" x14ac:dyDescent="0.2">
      <c r="A19" s="35"/>
      <c r="B19" s="566"/>
      <c r="C19" s="566"/>
      <c r="D19" s="566"/>
      <c r="E19" s="566"/>
      <c r="F19" s="566"/>
      <c r="G19" s="566"/>
      <c r="H19" s="566"/>
      <c r="I19" s="566"/>
      <c r="J19" s="566"/>
      <c r="K19" s="566"/>
      <c r="L19" s="42"/>
      <c r="M19" s="96"/>
      <c r="N19" s="96"/>
      <c r="O19" s="96"/>
      <c r="P19" s="96"/>
      <c r="Q19" s="96"/>
      <c r="R19" s="96"/>
      <c r="S19" s="96"/>
      <c r="T19" s="96"/>
      <c r="U19" s="96"/>
      <c r="V19" s="96"/>
      <c r="W19" s="96"/>
      <c r="X19" s="96"/>
      <c r="Y19" s="96"/>
      <c r="Z19" s="96"/>
      <c r="AA19" s="96"/>
      <c r="AB19" s="96"/>
      <c r="AC19" s="96"/>
      <c r="AD19" s="96"/>
      <c r="AE19" s="96"/>
      <c r="AF19" s="96"/>
      <c r="AG19" s="96"/>
      <c r="AH19" s="96"/>
      <c r="AI19" s="96"/>
      <c r="AJ19" s="96"/>
      <c r="AK19" s="96"/>
      <c r="AL19" s="96"/>
      <c r="AM19" s="96"/>
      <c r="AN19" s="96"/>
      <c r="AO19" s="96"/>
      <c r="AP19" s="96"/>
      <c r="AQ19" s="96"/>
      <c r="AR19" s="96"/>
      <c r="AS19" s="96"/>
      <c r="AT19" s="96"/>
      <c r="AU19" s="96"/>
      <c r="AV19" s="96"/>
      <c r="AW19" s="96"/>
      <c r="AX19" s="96"/>
      <c r="AY19" s="96"/>
      <c r="AZ19" s="96"/>
      <c r="BA19" s="96"/>
      <c r="BB19" s="96"/>
      <c r="BC19" s="96"/>
      <c r="BD19" s="96"/>
      <c r="BE19" s="96"/>
      <c r="BF19" s="96"/>
      <c r="BG19" s="96"/>
      <c r="BH19" s="96"/>
      <c r="BI19" s="96"/>
      <c r="BJ19" s="96"/>
      <c r="BK19" s="96"/>
      <c r="BL19" s="96"/>
      <c r="BM19" s="96"/>
      <c r="BN19" s="96"/>
      <c r="BO19" s="96"/>
      <c r="BP19" s="96"/>
      <c r="BQ19" s="96"/>
      <c r="BR19" s="96"/>
      <c r="BS19" s="96"/>
      <c r="BT19" s="96"/>
      <c r="BU19" s="96"/>
      <c r="BV19" s="96"/>
      <c r="BW19" s="96"/>
      <c r="BX19" s="96"/>
      <c r="BY19" s="96"/>
      <c r="BZ19" s="96"/>
      <c r="CA19" s="96"/>
      <c r="CB19" s="96"/>
      <c r="CC19" s="96"/>
      <c r="CD19" s="96"/>
      <c r="CE19" s="96"/>
      <c r="CF19" s="96"/>
      <c r="CG19" s="96"/>
      <c r="CH19" s="96"/>
      <c r="CI19" s="96"/>
      <c r="CJ19" s="96"/>
      <c r="CK19" s="96"/>
      <c r="CL19" s="96"/>
      <c r="CM19" s="96"/>
      <c r="CN19" s="96"/>
      <c r="CO19" s="96"/>
      <c r="CP19" s="96"/>
      <c r="CQ19" s="96"/>
      <c r="CR19" s="96"/>
      <c r="CS19" s="96"/>
      <c r="CT19" s="96"/>
      <c r="CU19" s="96"/>
      <c r="CV19" s="96"/>
      <c r="CW19" s="96"/>
      <c r="CX19" s="96"/>
      <c r="CY19" s="96"/>
      <c r="CZ19" s="96"/>
    </row>
    <row r="20" spans="1:104" ht="5.5" customHeight="1" x14ac:dyDescent="0.2">
      <c r="A20" s="35"/>
      <c r="B20" s="566"/>
      <c r="C20" s="566"/>
      <c r="D20" s="566"/>
      <c r="E20" s="566"/>
      <c r="F20" s="566"/>
      <c r="G20" s="566"/>
      <c r="H20" s="566"/>
      <c r="I20" s="566"/>
      <c r="J20" s="566"/>
      <c r="K20" s="566"/>
      <c r="L20" s="42"/>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row>
    <row r="21" spans="1:104" ht="30" customHeight="1" x14ac:dyDescent="0.2">
      <c r="A21" s="35"/>
      <c r="B21" s="566"/>
      <c r="C21" s="566"/>
      <c r="D21" s="566"/>
      <c r="E21" s="566"/>
      <c r="F21" s="566"/>
      <c r="G21" s="566"/>
      <c r="H21" s="566"/>
      <c r="I21" s="566"/>
      <c r="J21" s="566"/>
      <c r="K21" s="566"/>
      <c r="L21" s="42"/>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row>
    <row r="22" spans="1:104" ht="5.5" customHeight="1" x14ac:dyDescent="0.2">
      <c r="A22" s="35"/>
      <c r="B22" s="566"/>
      <c r="C22" s="566"/>
      <c r="D22" s="566"/>
      <c r="E22" s="566"/>
      <c r="F22" s="566"/>
      <c r="G22" s="566"/>
      <c r="H22" s="566"/>
      <c r="I22" s="566"/>
      <c r="J22" s="566"/>
      <c r="K22" s="566"/>
      <c r="L22" s="42"/>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row>
    <row r="23" spans="1:104" ht="30" customHeight="1" x14ac:dyDescent="0.2">
      <c r="A23" s="35"/>
      <c r="B23" s="566"/>
      <c r="C23" s="566"/>
      <c r="D23" s="566"/>
      <c r="E23" s="566"/>
      <c r="F23" s="566"/>
      <c r="G23" s="566"/>
      <c r="H23" s="566"/>
      <c r="I23" s="566"/>
      <c r="J23" s="566"/>
      <c r="K23" s="566"/>
      <c r="L23" s="42"/>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row>
    <row r="24" spans="1:104" ht="15" customHeight="1" x14ac:dyDescent="0.2">
      <c r="A24" s="35"/>
      <c r="B24" s="566"/>
      <c r="C24" s="566"/>
      <c r="D24" s="566"/>
      <c r="E24" s="566"/>
      <c r="F24" s="566"/>
      <c r="G24" s="566"/>
      <c r="H24" s="566"/>
      <c r="I24" s="566"/>
      <c r="J24" s="566"/>
      <c r="K24" s="566"/>
      <c r="L24" s="40"/>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row>
    <row r="25" spans="1:104" ht="32.5" customHeight="1" x14ac:dyDescent="0.2">
      <c r="A25" s="35"/>
      <c r="B25" s="566"/>
      <c r="C25" s="566"/>
      <c r="D25" s="566"/>
      <c r="E25" s="566"/>
      <c r="F25" s="566"/>
      <c r="G25" s="566"/>
      <c r="H25" s="566"/>
      <c r="I25" s="566"/>
      <c r="J25" s="566"/>
      <c r="K25" s="566"/>
      <c r="L25" s="44"/>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row>
    <row r="26" spans="1:104" ht="53" hidden="1" customHeight="1" x14ac:dyDescent="0.2">
      <c r="A26" s="35"/>
      <c r="B26" s="566"/>
      <c r="C26" s="566"/>
      <c r="D26" s="566"/>
      <c r="E26" s="566"/>
      <c r="F26" s="566"/>
      <c r="G26" s="566"/>
      <c r="H26" s="566"/>
      <c r="I26" s="566"/>
      <c r="J26" s="566"/>
      <c r="K26" s="566"/>
      <c r="L26" s="44"/>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row>
    <row r="27" spans="1:104" ht="15" hidden="1" customHeight="1" x14ac:dyDescent="0.2">
      <c r="A27" s="35"/>
      <c r="B27" s="566"/>
      <c r="C27" s="566"/>
      <c r="D27" s="566"/>
      <c r="E27" s="566"/>
      <c r="F27" s="566"/>
      <c r="G27" s="566"/>
      <c r="H27" s="566"/>
      <c r="I27" s="566"/>
      <c r="J27" s="566"/>
      <c r="K27" s="566"/>
      <c r="L27" s="44"/>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row>
    <row r="28" spans="1:104" ht="26.25" hidden="1" customHeight="1" x14ac:dyDescent="0.2">
      <c r="A28" s="35"/>
      <c r="B28" s="566"/>
      <c r="C28" s="566"/>
      <c r="D28" s="566"/>
      <c r="E28" s="566"/>
      <c r="F28" s="566"/>
      <c r="G28" s="566"/>
      <c r="H28" s="566"/>
      <c r="I28" s="566"/>
      <c r="J28" s="566"/>
      <c r="K28" s="566"/>
      <c r="L28" s="44"/>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row>
    <row r="29" spans="1:104" ht="56" hidden="1" customHeight="1" x14ac:dyDescent="0.2">
      <c r="A29" s="35"/>
      <c r="B29" s="466"/>
      <c r="C29" s="466"/>
      <c r="D29" s="466"/>
      <c r="E29" s="466"/>
      <c r="F29" s="466"/>
      <c r="G29" s="466"/>
      <c r="H29" s="466"/>
      <c r="I29" s="466"/>
      <c r="J29" s="466"/>
      <c r="K29" s="466"/>
      <c r="L29" s="44"/>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row>
    <row r="30" spans="1:104" ht="106.25" customHeight="1" x14ac:dyDescent="0.2">
      <c r="A30" s="35"/>
      <c r="B30" s="466"/>
      <c r="C30" s="466"/>
      <c r="D30" s="466"/>
      <c r="E30" s="466"/>
      <c r="F30" s="466"/>
      <c r="G30" s="466"/>
      <c r="H30" s="466"/>
      <c r="I30" s="466"/>
      <c r="J30" s="466"/>
      <c r="K30" s="466"/>
      <c r="L30" s="44"/>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row>
    <row r="31" spans="1:104" ht="191.5" customHeight="1" x14ac:dyDescent="0.2">
      <c r="A31" s="35"/>
      <c r="B31" s="568" t="s">
        <v>697</v>
      </c>
      <c r="C31" s="568"/>
      <c r="D31" s="568"/>
      <c r="E31" s="568"/>
      <c r="F31" s="568"/>
      <c r="G31" s="568"/>
      <c r="H31" s="568"/>
      <c r="I31" s="568"/>
      <c r="J31" s="568"/>
      <c r="K31" s="568"/>
      <c r="L31" s="44"/>
      <c r="M31" s="96"/>
      <c r="N31" s="97"/>
      <c r="O31" s="96"/>
      <c r="P31" s="96"/>
      <c r="Q31" s="96"/>
      <c r="R31" s="96"/>
      <c r="S31" s="96"/>
      <c r="T31" s="96"/>
      <c r="U31" s="96"/>
      <c r="V31" s="96"/>
      <c r="W31" s="96"/>
      <c r="X31" s="96"/>
      <c r="Y31" s="96"/>
      <c r="Z31" s="96"/>
      <c r="AA31" s="96"/>
      <c r="AB31" s="96"/>
      <c r="AC31" s="96"/>
      <c r="AD31" s="96"/>
      <c r="AE31" s="96"/>
      <c r="AF31" s="96"/>
      <c r="AG31" s="96"/>
      <c r="AH31" s="96"/>
      <c r="AI31" s="96"/>
      <c r="AJ31" s="96"/>
      <c r="AK31" s="96"/>
      <c r="AL31" s="96"/>
      <c r="AM31" s="96"/>
      <c r="AN31" s="96"/>
      <c r="AO31" s="96"/>
      <c r="AP31" s="96"/>
      <c r="AQ31" s="96"/>
      <c r="AR31" s="96"/>
      <c r="AS31" s="96"/>
      <c r="AT31" s="96"/>
      <c r="AU31" s="96"/>
      <c r="AV31" s="96"/>
      <c r="AW31" s="96"/>
      <c r="AX31" s="96"/>
      <c r="AY31" s="96"/>
      <c r="AZ31" s="96"/>
      <c r="BA31" s="96"/>
      <c r="BB31" s="96"/>
      <c r="BC31" s="96"/>
      <c r="BD31" s="96"/>
      <c r="BE31" s="96"/>
      <c r="BF31" s="96"/>
      <c r="BG31" s="96"/>
      <c r="BH31" s="96"/>
      <c r="BI31" s="96"/>
      <c r="BJ31" s="96"/>
      <c r="BK31" s="96"/>
      <c r="BL31" s="96"/>
      <c r="BM31" s="96"/>
      <c r="BN31" s="96"/>
      <c r="BO31" s="96"/>
      <c r="BP31" s="96"/>
      <c r="BQ31" s="96"/>
      <c r="BR31" s="96"/>
      <c r="BS31" s="96"/>
      <c r="BT31" s="96"/>
      <c r="BU31" s="96"/>
      <c r="BV31" s="96"/>
      <c r="BW31" s="96"/>
      <c r="BX31" s="96"/>
      <c r="BY31" s="96"/>
      <c r="BZ31" s="96"/>
      <c r="CA31" s="96"/>
      <c r="CB31" s="96"/>
      <c r="CC31" s="96"/>
      <c r="CD31" s="96"/>
      <c r="CE31" s="96"/>
      <c r="CF31" s="96"/>
      <c r="CG31" s="96"/>
      <c r="CH31" s="96"/>
      <c r="CI31" s="96"/>
      <c r="CJ31" s="96"/>
      <c r="CK31" s="96"/>
      <c r="CL31" s="96"/>
      <c r="CM31" s="96"/>
      <c r="CN31" s="96"/>
      <c r="CO31" s="96"/>
      <c r="CP31" s="96"/>
      <c r="CQ31" s="96"/>
      <c r="CR31" s="96"/>
      <c r="CS31" s="96"/>
      <c r="CT31" s="96"/>
      <c r="CU31" s="96"/>
      <c r="CV31" s="96"/>
      <c r="CW31" s="96"/>
      <c r="CX31" s="96"/>
      <c r="CY31" s="96"/>
      <c r="CZ31" s="96"/>
    </row>
    <row r="32" spans="1:104" ht="33" x14ac:dyDescent="0.2">
      <c r="A32" s="35"/>
      <c r="B32" s="465"/>
      <c r="C32" s="465"/>
      <c r="D32" s="465"/>
      <c r="E32" s="465"/>
      <c r="F32" s="465"/>
      <c r="G32" s="465"/>
      <c r="H32" s="465"/>
      <c r="I32" s="465"/>
      <c r="J32" s="465"/>
      <c r="K32" s="465"/>
      <c r="L32" s="42"/>
      <c r="M32" s="96"/>
      <c r="N32" s="96"/>
      <c r="O32" s="96"/>
      <c r="P32" s="96"/>
      <c r="Q32" s="96"/>
      <c r="R32" s="96"/>
      <c r="S32" s="96"/>
      <c r="T32" s="96"/>
      <c r="U32" s="96"/>
      <c r="V32" s="96"/>
      <c r="W32" s="96"/>
      <c r="X32" s="96"/>
      <c r="Y32" s="96"/>
      <c r="Z32" s="96"/>
      <c r="AA32" s="96"/>
      <c r="AB32" s="96"/>
      <c r="AC32" s="96"/>
      <c r="AD32" s="96"/>
      <c r="AE32" s="96"/>
      <c r="AF32" s="96"/>
      <c r="AG32" s="96"/>
      <c r="AH32" s="96"/>
      <c r="AI32" s="96"/>
      <c r="AJ32" s="96"/>
      <c r="AK32" s="96"/>
      <c r="AL32" s="96"/>
      <c r="AM32" s="96"/>
      <c r="AN32" s="96"/>
      <c r="AO32" s="96"/>
      <c r="AP32" s="96"/>
      <c r="AQ32" s="96"/>
      <c r="AR32" s="96"/>
      <c r="AS32" s="96"/>
      <c r="AT32" s="96"/>
      <c r="AU32" s="96"/>
      <c r="AV32" s="96"/>
      <c r="AW32" s="96"/>
      <c r="AX32" s="96"/>
      <c r="AY32" s="96"/>
      <c r="AZ32" s="96"/>
      <c r="BA32" s="96"/>
      <c r="BB32" s="96"/>
      <c r="BC32" s="96"/>
      <c r="BD32" s="96"/>
      <c r="BE32" s="96"/>
      <c r="BF32" s="96"/>
      <c r="BG32" s="96"/>
      <c r="BH32" s="96"/>
      <c r="BI32" s="96"/>
      <c r="BJ32" s="96"/>
      <c r="BK32" s="96"/>
      <c r="BL32" s="96"/>
      <c r="BM32" s="96"/>
      <c r="BN32" s="96"/>
      <c r="BO32" s="96"/>
      <c r="BP32" s="96"/>
      <c r="BQ32" s="96"/>
      <c r="BR32" s="96"/>
      <c r="BS32" s="96"/>
      <c r="BT32" s="96"/>
      <c r="BU32" s="96"/>
      <c r="BV32" s="96"/>
      <c r="BW32" s="96"/>
      <c r="BX32" s="96"/>
      <c r="BY32" s="96"/>
      <c r="BZ32" s="96"/>
      <c r="CA32" s="96"/>
      <c r="CB32" s="96"/>
      <c r="CC32" s="96"/>
      <c r="CD32" s="96"/>
      <c r="CE32" s="96"/>
      <c r="CF32" s="96"/>
      <c r="CG32" s="96"/>
      <c r="CH32" s="96"/>
      <c r="CI32" s="96"/>
      <c r="CJ32" s="96"/>
      <c r="CK32" s="96"/>
      <c r="CL32" s="96"/>
      <c r="CM32" s="96"/>
      <c r="CN32" s="96"/>
      <c r="CO32" s="96"/>
      <c r="CP32" s="96"/>
      <c r="CQ32" s="96"/>
      <c r="CR32" s="96"/>
      <c r="CS32" s="96"/>
      <c r="CT32" s="96"/>
      <c r="CU32" s="96"/>
      <c r="CV32" s="96"/>
      <c r="CW32" s="96"/>
      <c r="CX32" s="96"/>
      <c r="CY32" s="96"/>
      <c r="CZ32" s="96"/>
    </row>
    <row r="33" spans="1:104" ht="47.25" customHeight="1" x14ac:dyDescent="0.2">
      <c r="A33" s="35"/>
      <c r="B33" s="567" t="s">
        <v>606</v>
      </c>
      <c r="C33" s="567"/>
      <c r="D33" s="567"/>
      <c r="E33" s="567"/>
      <c r="F33" s="567"/>
      <c r="G33" s="567"/>
      <c r="H33" s="567"/>
      <c r="I33" s="567"/>
      <c r="J33" s="567"/>
      <c r="K33" s="567"/>
      <c r="L33" s="45"/>
      <c r="M33" s="98"/>
      <c r="N33" s="99"/>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row>
    <row r="34" spans="1:104" ht="47.25" customHeight="1" x14ac:dyDescent="0.2">
      <c r="A34" s="35"/>
      <c r="B34" s="495"/>
      <c r="C34" s="495"/>
      <c r="D34" s="495"/>
      <c r="E34" s="495"/>
      <c r="F34" s="495"/>
      <c r="G34" s="495"/>
      <c r="H34" s="495"/>
      <c r="I34" s="495"/>
      <c r="J34" s="495"/>
      <c r="K34" s="495"/>
      <c r="L34" s="45"/>
      <c r="M34" s="98"/>
      <c r="N34" s="99"/>
      <c r="O34" s="96"/>
      <c r="P34" s="96"/>
      <c r="Q34" s="96"/>
      <c r="R34" s="96"/>
      <c r="S34" s="96"/>
      <c r="T34" s="96"/>
      <c r="U34" s="96"/>
      <c r="V34" s="96"/>
      <c r="W34" s="96"/>
      <c r="X34" s="96"/>
      <c r="Y34" s="96"/>
      <c r="Z34" s="96"/>
      <c r="AA34" s="96"/>
      <c r="AB34" s="96"/>
      <c r="AC34" s="96"/>
      <c r="AD34" s="96"/>
      <c r="AE34" s="96"/>
      <c r="AF34" s="96"/>
      <c r="AG34" s="96"/>
      <c r="AH34" s="96"/>
      <c r="AI34" s="96"/>
      <c r="AJ34" s="96"/>
      <c r="AK34" s="96"/>
      <c r="AL34" s="96"/>
      <c r="AM34" s="96"/>
      <c r="AN34" s="96"/>
      <c r="AO34" s="96"/>
      <c r="AP34" s="96"/>
      <c r="AQ34" s="96"/>
      <c r="AR34" s="96"/>
      <c r="AS34" s="96"/>
      <c r="AT34" s="96"/>
      <c r="AU34" s="96"/>
      <c r="AV34" s="96"/>
      <c r="AW34" s="96"/>
      <c r="AX34" s="96"/>
      <c r="AY34" s="96"/>
      <c r="AZ34" s="96"/>
      <c r="BA34" s="96"/>
      <c r="BB34" s="96"/>
      <c r="BC34" s="96"/>
      <c r="BD34" s="96"/>
      <c r="BE34" s="96"/>
      <c r="BF34" s="96"/>
      <c r="BG34" s="96"/>
      <c r="BH34" s="96"/>
      <c r="BI34" s="96"/>
      <c r="BJ34" s="96"/>
      <c r="BK34" s="96"/>
      <c r="BL34" s="96"/>
      <c r="BM34" s="96"/>
      <c r="BN34" s="96"/>
      <c r="BO34" s="96"/>
      <c r="BP34" s="96"/>
      <c r="BQ34" s="96"/>
      <c r="BR34" s="96"/>
      <c r="BS34" s="96"/>
      <c r="BT34" s="96"/>
      <c r="BU34" s="96"/>
      <c r="BV34" s="96"/>
      <c r="BW34" s="96"/>
      <c r="BX34" s="96"/>
      <c r="BY34" s="96"/>
      <c r="BZ34" s="96"/>
      <c r="CA34" s="96"/>
      <c r="CB34" s="96"/>
      <c r="CC34" s="96"/>
      <c r="CD34" s="96"/>
      <c r="CE34" s="96"/>
      <c r="CF34" s="96"/>
      <c r="CG34" s="96"/>
      <c r="CH34" s="96"/>
      <c r="CI34" s="96"/>
      <c r="CJ34" s="96"/>
      <c r="CK34" s="96"/>
      <c r="CL34" s="96"/>
      <c r="CM34" s="96"/>
      <c r="CN34" s="96"/>
      <c r="CO34" s="96"/>
      <c r="CP34" s="96"/>
      <c r="CQ34" s="96"/>
      <c r="CR34" s="96"/>
      <c r="CS34" s="96"/>
      <c r="CT34" s="96"/>
      <c r="CU34" s="96"/>
      <c r="CV34" s="96"/>
      <c r="CW34" s="96"/>
      <c r="CX34" s="96"/>
      <c r="CY34" s="96"/>
      <c r="CZ34" s="96"/>
    </row>
    <row r="35" spans="1:104" ht="60.75" customHeight="1" x14ac:dyDescent="0.2">
      <c r="A35" s="35"/>
      <c r="B35" s="566" t="s">
        <v>607</v>
      </c>
      <c r="C35" s="566"/>
      <c r="D35" s="566"/>
      <c r="E35" s="566"/>
      <c r="F35" s="566"/>
      <c r="G35" s="566"/>
      <c r="H35" s="566"/>
      <c r="I35" s="566"/>
      <c r="J35" s="566"/>
      <c r="K35" s="566"/>
      <c r="L35" s="45"/>
      <c r="M35" s="98"/>
      <c r="N35" s="99"/>
      <c r="O35" s="96"/>
      <c r="P35" s="96"/>
      <c r="Q35" s="96"/>
      <c r="R35" s="96"/>
      <c r="S35" s="96"/>
      <c r="T35" s="96"/>
      <c r="U35" s="96"/>
      <c r="V35" s="96"/>
      <c r="W35" s="96"/>
      <c r="X35" s="96"/>
      <c r="Y35" s="96"/>
      <c r="Z35" s="96"/>
      <c r="AA35" s="96"/>
      <c r="AB35" s="96"/>
      <c r="AC35" s="96"/>
      <c r="AD35" s="96"/>
      <c r="AE35" s="96"/>
      <c r="AF35" s="96"/>
      <c r="AG35" s="96"/>
      <c r="AH35" s="96"/>
      <c r="AI35" s="96"/>
      <c r="AJ35" s="96"/>
      <c r="AK35" s="96"/>
      <c r="AL35" s="96"/>
      <c r="AM35" s="96"/>
      <c r="AN35" s="96"/>
      <c r="AO35" s="96"/>
      <c r="AP35" s="96"/>
      <c r="AQ35" s="96"/>
      <c r="AR35" s="96"/>
      <c r="AS35" s="96"/>
      <c r="AT35" s="96"/>
      <c r="AU35" s="96"/>
      <c r="AV35" s="96"/>
      <c r="AW35" s="96"/>
      <c r="AX35" s="96"/>
      <c r="AY35" s="96"/>
      <c r="AZ35" s="96"/>
      <c r="BA35" s="96"/>
      <c r="BB35" s="96"/>
      <c r="BC35" s="96"/>
      <c r="BD35" s="96"/>
      <c r="BE35" s="96"/>
      <c r="BF35" s="96"/>
      <c r="BG35" s="96"/>
      <c r="BH35" s="96"/>
      <c r="BI35" s="96"/>
      <c r="BJ35" s="96"/>
      <c r="BK35" s="96"/>
      <c r="BL35" s="96"/>
      <c r="BM35" s="96"/>
      <c r="BN35" s="96"/>
      <c r="BO35" s="96"/>
      <c r="BP35" s="96"/>
      <c r="BQ35" s="96"/>
      <c r="BR35" s="96"/>
      <c r="BS35" s="96"/>
      <c r="BT35" s="96"/>
      <c r="BU35" s="96"/>
      <c r="BV35" s="96"/>
      <c r="BW35" s="96"/>
      <c r="BX35" s="96"/>
      <c r="BY35" s="96"/>
      <c r="BZ35" s="96"/>
      <c r="CA35" s="96"/>
      <c r="CB35" s="96"/>
      <c r="CC35" s="96"/>
      <c r="CD35" s="96"/>
      <c r="CE35" s="96"/>
      <c r="CF35" s="96"/>
      <c r="CG35" s="96"/>
      <c r="CH35" s="96"/>
      <c r="CI35" s="96"/>
      <c r="CJ35" s="96"/>
      <c r="CK35" s="96"/>
      <c r="CL35" s="96"/>
      <c r="CM35" s="96"/>
      <c r="CN35" s="96"/>
      <c r="CO35" s="96"/>
      <c r="CP35" s="96"/>
      <c r="CQ35" s="96"/>
      <c r="CR35" s="96"/>
      <c r="CS35" s="96"/>
      <c r="CT35" s="96"/>
      <c r="CU35" s="96"/>
      <c r="CV35" s="96"/>
      <c r="CW35" s="96"/>
      <c r="CX35" s="96"/>
      <c r="CY35" s="96"/>
      <c r="CZ35" s="96"/>
    </row>
    <row r="36" spans="1:104" ht="42" customHeight="1" x14ac:dyDescent="0.2">
      <c r="A36" s="35"/>
      <c r="B36" s="566" t="s">
        <v>698</v>
      </c>
      <c r="C36" s="566"/>
      <c r="D36" s="566"/>
      <c r="E36" s="566"/>
      <c r="F36" s="566"/>
      <c r="G36" s="566"/>
      <c r="H36" s="566"/>
      <c r="I36" s="566"/>
      <c r="J36" s="566"/>
      <c r="K36" s="566"/>
      <c r="L36" s="46"/>
      <c r="M36" s="100"/>
      <c r="N36" s="99"/>
      <c r="O36" s="96"/>
      <c r="P36" s="96"/>
      <c r="Q36" s="96"/>
      <c r="R36" s="96"/>
      <c r="S36" s="96"/>
      <c r="T36" s="96"/>
      <c r="U36" s="96"/>
      <c r="V36" s="96"/>
      <c r="W36" s="96"/>
      <c r="X36" s="96"/>
      <c r="Y36" s="96"/>
      <c r="Z36" s="96"/>
      <c r="AA36" s="96"/>
      <c r="AB36" s="96"/>
      <c r="AC36" s="96"/>
      <c r="AD36" s="96"/>
      <c r="AE36" s="96"/>
      <c r="AF36" s="96"/>
      <c r="AG36" s="96"/>
      <c r="AH36" s="96"/>
      <c r="AI36" s="96"/>
      <c r="AJ36" s="96"/>
      <c r="AK36" s="96"/>
      <c r="AL36" s="96"/>
      <c r="AM36" s="96"/>
      <c r="AN36" s="96"/>
      <c r="AO36" s="96"/>
      <c r="AP36" s="96"/>
      <c r="AQ36" s="96"/>
      <c r="AR36" s="96"/>
      <c r="AS36" s="96"/>
      <c r="AT36" s="96"/>
      <c r="AU36" s="96"/>
      <c r="AV36" s="96"/>
      <c r="AW36" s="96"/>
      <c r="AX36" s="96"/>
      <c r="AY36" s="96"/>
      <c r="AZ36" s="96"/>
      <c r="BA36" s="96"/>
      <c r="BB36" s="96"/>
      <c r="BC36" s="96"/>
      <c r="BD36" s="96"/>
      <c r="BE36" s="96"/>
      <c r="BF36" s="96"/>
      <c r="BG36" s="96"/>
      <c r="BH36" s="96"/>
      <c r="BI36" s="96"/>
      <c r="BJ36" s="96"/>
      <c r="BK36" s="96"/>
      <c r="BL36" s="96"/>
      <c r="BM36" s="96"/>
      <c r="BN36" s="96"/>
      <c r="BO36" s="96"/>
      <c r="BP36" s="96"/>
      <c r="BQ36" s="96"/>
      <c r="BR36" s="96"/>
      <c r="BS36" s="96"/>
      <c r="BT36" s="96"/>
      <c r="BU36" s="96"/>
      <c r="BV36" s="96"/>
      <c r="BW36" s="96"/>
      <c r="BX36" s="96"/>
      <c r="BY36" s="96"/>
      <c r="BZ36" s="96"/>
      <c r="CA36" s="96"/>
      <c r="CB36" s="96"/>
      <c r="CC36" s="96"/>
      <c r="CD36" s="96"/>
      <c r="CE36" s="96"/>
      <c r="CF36" s="96"/>
      <c r="CG36" s="96"/>
      <c r="CH36" s="96"/>
      <c r="CI36" s="96"/>
      <c r="CJ36" s="96"/>
      <c r="CK36" s="96"/>
      <c r="CL36" s="96"/>
      <c r="CM36" s="96"/>
      <c r="CN36" s="96"/>
      <c r="CO36" s="96"/>
      <c r="CP36" s="96"/>
      <c r="CQ36" s="96"/>
      <c r="CR36" s="96"/>
      <c r="CS36" s="96"/>
      <c r="CT36" s="96"/>
      <c r="CU36" s="96"/>
      <c r="CV36" s="96"/>
      <c r="CW36" s="96"/>
      <c r="CX36" s="96"/>
      <c r="CY36" s="96"/>
      <c r="CZ36" s="96"/>
    </row>
    <row r="37" spans="1:104" ht="33" x14ac:dyDescent="0.2">
      <c r="A37" s="35"/>
      <c r="B37" s="465"/>
      <c r="C37" s="465"/>
      <c r="D37" s="465"/>
      <c r="E37" s="465"/>
      <c r="F37" s="465"/>
      <c r="G37" s="465"/>
      <c r="H37" s="465"/>
      <c r="I37" s="465"/>
      <c r="J37" s="465"/>
      <c r="K37" s="465"/>
      <c r="L37" s="42"/>
      <c r="M37" s="96"/>
      <c r="N37" s="96"/>
      <c r="O37" s="96"/>
      <c r="P37" s="96"/>
      <c r="Q37" s="96"/>
      <c r="R37" s="96"/>
      <c r="S37" s="96"/>
      <c r="T37" s="96"/>
      <c r="U37" s="96"/>
      <c r="V37" s="96"/>
      <c r="W37" s="96"/>
      <c r="X37" s="96"/>
      <c r="Y37" s="96"/>
      <c r="Z37" s="96"/>
      <c r="AA37" s="96"/>
      <c r="AB37" s="96"/>
      <c r="AC37" s="96"/>
      <c r="AD37" s="96"/>
      <c r="AE37" s="96"/>
      <c r="AF37" s="96"/>
      <c r="AG37" s="96"/>
      <c r="AH37" s="96"/>
      <c r="AI37" s="96"/>
      <c r="AJ37" s="96"/>
      <c r="AK37" s="96"/>
      <c r="AL37" s="96"/>
      <c r="AM37" s="96"/>
      <c r="AN37" s="96"/>
      <c r="AO37" s="96"/>
      <c r="AP37" s="96"/>
      <c r="AQ37" s="96"/>
      <c r="AR37" s="96"/>
      <c r="AS37" s="96"/>
      <c r="AT37" s="96"/>
      <c r="AU37" s="96"/>
      <c r="AV37" s="96"/>
      <c r="AW37" s="96"/>
      <c r="AX37" s="96"/>
      <c r="AY37" s="96"/>
      <c r="AZ37" s="96"/>
      <c r="BA37" s="96"/>
      <c r="BB37" s="96"/>
      <c r="BC37" s="96"/>
      <c r="BD37" s="96"/>
      <c r="BE37" s="96"/>
      <c r="BF37" s="96"/>
      <c r="BG37" s="96"/>
      <c r="BH37" s="96"/>
      <c r="BI37" s="96"/>
      <c r="BJ37" s="96"/>
      <c r="BK37" s="96"/>
      <c r="BL37" s="96"/>
      <c r="BM37" s="96"/>
      <c r="BN37" s="96"/>
      <c r="BO37" s="96"/>
      <c r="BP37" s="96"/>
      <c r="BQ37" s="96"/>
      <c r="BR37" s="96"/>
      <c r="BS37" s="96"/>
      <c r="BT37" s="96"/>
      <c r="BU37" s="96"/>
      <c r="BV37" s="96"/>
      <c r="BW37" s="96"/>
      <c r="BX37" s="96"/>
      <c r="BY37" s="96"/>
      <c r="BZ37" s="96"/>
      <c r="CA37" s="96"/>
      <c r="CB37" s="96"/>
      <c r="CC37" s="96"/>
      <c r="CD37" s="96"/>
      <c r="CE37" s="96"/>
      <c r="CF37" s="96"/>
      <c r="CG37" s="96"/>
      <c r="CH37" s="96"/>
      <c r="CI37" s="96"/>
      <c r="CJ37" s="96"/>
      <c r="CK37" s="96"/>
      <c r="CL37" s="96"/>
      <c r="CM37" s="96"/>
      <c r="CN37" s="96"/>
      <c r="CO37" s="96"/>
      <c r="CP37" s="96"/>
      <c r="CQ37" s="96"/>
      <c r="CR37" s="96"/>
      <c r="CS37" s="96"/>
      <c r="CT37" s="96"/>
      <c r="CU37" s="96"/>
      <c r="CV37" s="96"/>
      <c r="CW37" s="96"/>
      <c r="CX37" s="96"/>
      <c r="CY37" s="96"/>
      <c r="CZ37" s="96"/>
    </row>
    <row r="38" spans="1:104" ht="86.25" customHeight="1" x14ac:dyDescent="0.2">
      <c r="A38" s="35"/>
      <c r="L38" s="46"/>
      <c r="M38" s="100"/>
      <c r="N38" s="99"/>
      <c r="O38" s="96"/>
      <c r="P38" s="96"/>
      <c r="Q38" s="96"/>
      <c r="R38" s="96"/>
      <c r="S38" s="96"/>
      <c r="T38" s="96"/>
      <c r="U38" s="96"/>
      <c r="V38" s="96"/>
      <c r="W38" s="96"/>
      <c r="X38" s="96"/>
      <c r="Y38" s="96"/>
      <c r="Z38" s="96"/>
      <c r="AA38" s="96"/>
      <c r="AB38" s="96"/>
      <c r="AC38" s="96"/>
      <c r="AD38" s="96"/>
      <c r="AE38" s="96"/>
      <c r="AF38" s="96"/>
      <c r="AG38" s="96"/>
      <c r="AH38" s="96"/>
      <c r="AI38" s="96"/>
      <c r="AJ38" s="96"/>
      <c r="AK38" s="96"/>
      <c r="AL38" s="96"/>
      <c r="AM38" s="96"/>
      <c r="AN38" s="96"/>
      <c r="AO38" s="96"/>
      <c r="AP38" s="96"/>
      <c r="AQ38" s="96"/>
      <c r="AR38" s="96"/>
      <c r="AS38" s="96"/>
      <c r="AT38" s="96"/>
      <c r="AU38" s="96"/>
      <c r="AV38" s="96"/>
      <c r="AW38" s="96"/>
      <c r="AX38" s="96"/>
      <c r="AY38" s="96"/>
      <c r="AZ38" s="96"/>
      <c r="BA38" s="96"/>
      <c r="BB38" s="96"/>
      <c r="BC38" s="96"/>
      <c r="BD38" s="96"/>
      <c r="BE38" s="96"/>
      <c r="BF38" s="96"/>
      <c r="BG38" s="96"/>
      <c r="BH38" s="96"/>
      <c r="BI38" s="96"/>
      <c r="BJ38" s="96"/>
      <c r="BK38" s="96"/>
      <c r="BL38" s="96"/>
      <c r="BM38" s="96"/>
      <c r="BN38" s="96"/>
      <c r="BO38" s="96"/>
      <c r="BP38" s="96"/>
      <c r="BQ38" s="96"/>
      <c r="BR38" s="96"/>
      <c r="BS38" s="96"/>
      <c r="BT38" s="96"/>
      <c r="BU38" s="96"/>
      <c r="BV38" s="96"/>
      <c r="BW38" s="96"/>
      <c r="BX38" s="96"/>
      <c r="BY38" s="96"/>
      <c r="BZ38" s="96"/>
      <c r="CA38" s="96"/>
      <c r="CB38" s="96"/>
      <c r="CC38" s="96"/>
      <c r="CD38" s="96"/>
      <c r="CE38" s="96"/>
      <c r="CF38" s="96"/>
      <c r="CG38" s="96"/>
      <c r="CH38" s="96"/>
      <c r="CI38" s="96"/>
      <c r="CJ38" s="96"/>
      <c r="CK38" s="96"/>
      <c r="CL38" s="96"/>
      <c r="CM38" s="96"/>
      <c r="CN38" s="96"/>
      <c r="CO38" s="96"/>
      <c r="CP38" s="96"/>
      <c r="CQ38" s="96"/>
      <c r="CR38" s="96"/>
      <c r="CS38" s="96"/>
      <c r="CT38" s="96"/>
      <c r="CU38" s="96"/>
      <c r="CV38" s="96"/>
      <c r="CW38" s="96"/>
      <c r="CX38" s="96"/>
      <c r="CY38" s="96"/>
      <c r="CZ38" s="96"/>
    </row>
    <row r="39" spans="1:104" ht="33" x14ac:dyDescent="0.2">
      <c r="A39" s="35"/>
      <c r="B39" s="466"/>
      <c r="C39" s="466"/>
      <c r="D39" s="466"/>
      <c r="E39" s="466"/>
      <c r="F39" s="466"/>
      <c r="G39" s="466"/>
      <c r="H39" s="466"/>
      <c r="I39" s="466"/>
      <c r="J39" s="466"/>
      <c r="K39" s="466"/>
      <c r="L39" s="47"/>
      <c r="M39" s="101"/>
      <c r="N39" s="102"/>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row>
    <row r="40" spans="1:104" x14ac:dyDescent="0.2">
      <c r="A40" s="35"/>
      <c r="E40" s="469"/>
      <c r="L40" s="48"/>
      <c r="M40" s="103"/>
      <c r="N40" s="102"/>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row>
    <row r="41" spans="1:104" ht="32.5" customHeight="1" x14ac:dyDescent="0.2">
      <c r="A41" s="35"/>
      <c r="B41" s="465"/>
      <c r="C41" s="465"/>
      <c r="D41" s="465"/>
      <c r="E41" s="465"/>
      <c r="F41" s="465"/>
      <c r="G41" s="465"/>
      <c r="H41" s="465"/>
      <c r="I41" s="465"/>
      <c r="J41" s="465"/>
      <c r="K41" s="465"/>
      <c r="L41" s="463"/>
      <c r="M41" s="100"/>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row>
    <row r="42" spans="1:104" ht="39.5" customHeight="1" x14ac:dyDescent="0.2">
      <c r="A42" s="35"/>
      <c r="B42" s="564"/>
      <c r="C42" s="564"/>
      <c r="D42" s="564"/>
      <c r="E42" s="564"/>
      <c r="F42" s="564"/>
      <c r="G42" s="564"/>
      <c r="H42" s="564"/>
      <c r="I42" s="564"/>
      <c r="J42" s="564"/>
      <c r="K42" s="564"/>
      <c r="L42" s="464"/>
      <c r="M42" s="101"/>
      <c r="N42" s="96"/>
      <c r="O42" s="96"/>
      <c r="P42" s="96"/>
      <c r="Q42" s="104"/>
      <c r="R42" s="104"/>
      <c r="S42" s="104"/>
      <c r="T42" s="96"/>
      <c r="U42" s="96"/>
      <c r="V42" s="96"/>
      <c r="W42" s="96"/>
      <c r="X42" s="96"/>
      <c r="Y42" s="96"/>
      <c r="Z42" s="96"/>
      <c r="AA42" s="96"/>
      <c r="AB42" s="96"/>
      <c r="AC42" s="96"/>
      <c r="AD42" s="96"/>
      <c r="AE42" s="96"/>
      <c r="AF42" s="96"/>
      <c r="AG42" s="96"/>
      <c r="AH42" s="96"/>
      <c r="AI42" s="96"/>
      <c r="AJ42" s="96"/>
      <c r="AK42" s="96"/>
      <c r="AL42" s="96"/>
      <c r="AM42" s="96"/>
      <c r="AN42" s="96"/>
      <c r="AO42" s="96"/>
      <c r="AP42" s="96"/>
      <c r="AQ42" s="96"/>
      <c r="AR42" s="96"/>
      <c r="AS42" s="96"/>
      <c r="AT42" s="96"/>
      <c r="AU42" s="96"/>
      <c r="AV42" s="96"/>
      <c r="AW42" s="96"/>
      <c r="AX42" s="96"/>
      <c r="AY42" s="96"/>
      <c r="AZ42" s="96"/>
      <c r="BA42" s="96"/>
      <c r="BB42" s="96"/>
      <c r="BC42" s="96"/>
      <c r="BD42" s="96"/>
      <c r="BE42" s="96"/>
      <c r="BF42" s="96"/>
      <c r="BG42" s="96"/>
      <c r="BH42" s="96"/>
      <c r="BI42" s="96"/>
      <c r="BJ42" s="96"/>
      <c r="BK42" s="96"/>
      <c r="BL42" s="96"/>
      <c r="BM42" s="96"/>
      <c r="BN42" s="96"/>
      <c r="BO42" s="96"/>
      <c r="BP42" s="96"/>
      <c r="BQ42" s="96"/>
      <c r="BR42" s="96"/>
      <c r="BS42" s="96"/>
      <c r="BT42" s="96"/>
      <c r="BU42" s="96"/>
      <c r="BV42" s="96"/>
      <c r="BW42" s="96"/>
      <c r="BX42" s="96"/>
      <c r="BY42" s="96"/>
      <c r="BZ42" s="96"/>
      <c r="CA42" s="96"/>
      <c r="CB42" s="96"/>
      <c r="CC42" s="96"/>
      <c r="CD42" s="96"/>
      <c r="CE42" s="96"/>
      <c r="CF42" s="96"/>
      <c r="CG42" s="96"/>
      <c r="CH42" s="96"/>
      <c r="CI42" s="96"/>
      <c r="CJ42" s="96"/>
      <c r="CK42" s="96"/>
      <c r="CL42" s="96"/>
      <c r="CM42" s="96"/>
      <c r="CN42" s="96"/>
      <c r="CO42" s="96"/>
      <c r="CP42" s="96"/>
      <c r="CQ42" s="96"/>
      <c r="CR42" s="96"/>
      <c r="CS42" s="96"/>
      <c r="CT42" s="96"/>
      <c r="CU42" s="96"/>
      <c r="CV42" s="96"/>
      <c r="CW42" s="96"/>
      <c r="CX42" s="96"/>
      <c r="CY42" s="96"/>
      <c r="CZ42" s="96"/>
    </row>
    <row r="43" spans="1:104" ht="21" customHeight="1" x14ac:dyDescent="0.2">
      <c r="A43" s="35"/>
      <c r="B43" s="466"/>
      <c r="C43" s="466"/>
      <c r="D43" s="466"/>
      <c r="E43" s="466"/>
      <c r="F43" s="466"/>
      <c r="G43" s="466"/>
      <c r="H43" s="466"/>
      <c r="I43" s="466"/>
      <c r="J43" s="466"/>
      <c r="K43" s="466"/>
      <c r="L43" s="464"/>
      <c r="M43" s="101"/>
      <c r="N43" s="96"/>
      <c r="O43" s="96"/>
      <c r="P43" s="96"/>
      <c r="Q43" s="104"/>
      <c r="R43" s="104"/>
      <c r="S43" s="104"/>
      <c r="T43" s="96"/>
      <c r="U43" s="96"/>
      <c r="V43" s="96"/>
      <c r="W43" s="96"/>
      <c r="X43" s="96"/>
      <c r="Y43" s="96"/>
      <c r="Z43" s="96"/>
      <c r="AA43" s="96"/>
      <c r="AB43" s="96"/>
      <c r="AC43" s="96"/>
      <c r="AD43" s="96"/>
      <c r="AE43" s="96"/>
      <c r="AF43" s="96"/>
      <c r="AG43" s="96"/>
      <c r="AH43" s="96"/>
      <c r="AI43" s="96"/>
      <c r="AJ43" s="96"/>
      <c r="AK43" s="96"/>
      <c r="AL43" s="96"/>
      <c r="AM43" s="96"/>
      <c r="AN43" s="96"/>
      <c r="AO43" s="96"/>
      <c r="AP43" s="96"/>
      <c r="AQ43" s="96"/>
      <c r="AR43" s="96"/>
      <c r="AS43" s="96"/>
      <c r="AT43" s="96"/>
      <c r="AU43" s="96"/>
      <c r="AV43" s="96"/>
      <c r="AW43" s="96"/>
      <c r="AX43" s="96"/>
      <c r="AY43" s="96"/>
      <c r="AZ43" s="96"/>
      <c r="BA43" s="96"/>
      <c r="BB43" s="96"/>
      <c r="BC43" s="96"/>
      <c r="BD43" s="96"/>
      <c r="BE43" s="96"/>
      <c r="BF43" s="96"/>
      <c r="BG43" s="96"/>
      <c r="BH43" s="96"/>
      <c r="BI43" s="96"/>
      <c r="BJ43" s="96"/>
      <c r="BK43" s="96"/>
      <c r="BL43" s="96"/>
      <c r="BM43" s="96"/>
      <c r="BN43" s="96"/>
      <c r="BO43" s="96"/>
      <c r="BP43" s="96"/>
      <c r="BQ43" s="96"/>
      <c r="BR43" s="96"/>
      <c r="BS43" s="96"/>
      <c r="BT43" s="96"/>
      <c r="BU43" s="96"/>
      <c r="BV43" s="96"/>
      <c r="BW43" s="96"/>
      <c r="BX43" s="96"/>
      <c r="BY43" s="96"/>
      <c r="BZ43" s="96"/>
      <c r="CA43" s="96"/>
      <c r="CB43" s="96"/>
      <c r="CC43" s="96"/>
      <c r="CD43" s="96"/>
      <c r="CE43" s="96"/>
      <c r="CF43" s="96"/>
      <c r="CG43" s="96"/>
      <c r="CH43" s="96"/>
      <c r="CI43" s="96"/>
      <c r="CJ43" s="96"/>
      <c r="CK43" s="96"/>
      <c r="CL43" s="96"/>
      <c r="CM43" s="96"/>
      <c r="CN43" s="96"/>
      <c r="CO43" s="96"/>
      <c r="CP43" s="96"/>
      <c r="CQ43" s="96"/>
      <c r="CR43" s="96"/>
      <c r="CS43" s="96"/>
      <c r="CT43" s="96"/>
      <c r="CU43" s="96"/>
      <c r="CV43" s="96"/>
      <c r="CW43" s="96"/>
      <c r="CX43" s="96"/>
      <c r="CY43" s="96"/>
      <c r="CZ43" s="96"/>
    </row>
    <row r="44" spans="1:104" ht="79.25" customHeight="1" x14ac:dyDescent="0.2">
      <c r="A44" s="35"/>
      <c r="B44" s="569" t="s">
        <v>574</v>
      </c>
      <c r="C44" s="569"/>
      <c r="D44" s="569"/>
      <c r="E44" s="569"/>
      <c r="F44" s="569"/>
      <c r="G44" s="569"/>
      <c r="H44" s="569"/>
      <c r="I44" s="569"/>
      <c r="J44" s="569"/>
      <c r="K44" s="569"/>
      <c r="L44" s="464"/>
      <c r="M44" s="101"/>
      <c r="N44" s="96"/>
      <c r="O44" s="96"/>
      <c r="P44" s="96"/>
      <c r="Q44" s="104"/>
      <c r="R44" s="104"/>
      <c r="S44" s="104"/>
      <c r="T44" s="96"/>
      <c r="U44" s="96"/>
      <c r="V44" s="96"/>
      <c r="W44" s="96"/>
      <c r="X44" s="96"/>
      <c r="Y44" s="96"/>
      <c r="Z44" s="96"/>
      <c r="AA44" s="96"/>
      <c r="AB44" s="96"/>
      <c r="AC44" s="96"/>
      <c r="AD44" s="96"/>
      <c r="AE44" s="96"/>
      <c r="AF44" s="96"/>
      <c r="AG44" s="96"/>
      <c r="AH44" s="96"/>
      <c r="AI44" s="96"/>
      <c r="AJ44" s="96"/>
      <c r="AK44" s="96"/>
      <c r="AL44" s="96"/>
      <c r="AM44" s="96"/>
      <c r="AN44" s="96"/>
      <c r="AO44" s="96"/>
      <c r="AP44" s="96"/>
      <c r="AQ44" s="96"/>
      <c r="AR44" s="96"/>
      <c r="AS44" s="96"/>
      <c r="AT44" s="96"/>
      <c r="AU44" s="96"/>
      <c r="AV44" s="96"/>
      <c r="AW44" s="96"/>
      <c r="AX44" s="96"/>
      <c r="AY44" s="96"/>
      <c r="AZ44" s="96"/>
      <c r="BA44" s="96"/>
      <c r="BB44" s="96"/>
      <c r="BC44" s="96"/>
      <c r="BD44" s="96"/>
      <c r="BE44" s="96"/>
      <c r="BF44" s="96"/>
      <c r="BG44" s="96"/>
      <c r="BH44" s="96"/>
      <c r="BI44" s="96"/>
      <c r="BJ44" s="96"/>
      <c r="BK44" s="96"/>
      <c r="BL44" s="96"/>
      <c r="BM44" s="96"/>
      <c r="BN44" s="96"/>
      <c r="BO44" s="96"/>
      <c r="BP44" s="96"/>
      <c r="BQ44" s="96"/>
      <c r="BR44" s="96"/>
      <c r="BS44" s="96"/>
      <c r="BT44" s="96"/>
      <c r="BU44" s="96"/>
      <c r="BV44" s="96"/>
      <c r="BW44" s="96"/>
      <c r="BX44" s="96"/>
      <c r="BY44" s="96"/>
      <c r="BZ44" s="96"/>
      <c r="CA44" s="96"/>
      <c r="CB44" s="96"/>
      <c r="CC44" s="96"/>
      <c r="CD44" s="96"/>
      <c r="CE44" s="96"/>
      <c r="CF44" s="96"/>
      <c r="CG44" s="96"/>
      <c r="CH44" s="96"/>
      <c r="CI44" s="96"/>
      <c r="CJ44" s="96"/>
      <c r="CK44" s="96"/>
      <c r="CL44" s="96"/>
      <c r="CM44" s="96"/>
      <c r="CN44" s="96"/>
      <c r="CO44" s="96"/>
      <c r="CP44" s="96"/>
      <c r="CQ44" s="96"/>
      <c r="CR44" s="96"/>
      <c r="CS44" s="96"/>
      <c r="CT44" s="96"/>
      <c r="CU44" s="96"/>
      <c r="CV44" s="96"/>
      <c r="CW44" s="96"/>
      <c r="CX44" s="96"/>
      <c r="CY44" s="96"/>
      <c r="CZ44" s="96"/>
    </row>
    <row r="45" spans="1:104" ht="33" x14ac:dyDescent="0.2">
      <c r="A45" s="35"/>
      <c r="B45" s="466"/>
      <c r="C45" s="466"/>
      <c r="D45" s="466"/>
      <c r="E45" s="466"/>
      <c r="F45" s="466"/>
      <c r="G45" s="466"/>
      <c r="H45" s="466"/>
      <c r="I45" s="466"/>
      <c r="J45" s="466"/>
      <c r="K45" s="466"/>
      <c r="L45" s="464"/>
      <c r="M45" s="101"/>
      <c r="N45" s="96"/>
      <c r="O45" s="96"/>
      <c r="P45" s="96"/>
      <c r="Q45" s="104"/>
      <c r="R45" s="104"/>
      <c r="S45" s="104"/>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row>
    <row r="46" spans="1:104" x14ac:dyDescent="0.2">
      <c r="A46" s="35"/>
      <c r="B46" s="564"/>
      <c r="C46" s="564"/>
      <c r="D46" s="564"/>
      <c r="E46" s="564"/>
      <c r="F46" s="564"/>
      <c r="G46" s="564"/>
      <c r="H46" s="564"/>
      <c r="I46" s="564"/>
      <c r="J46" s="564"/>
      <c r="K46" s="564"/>
      <c r="L46" s="464"/>
      <c r="M46" s="101"/>
      <c r="N46" s="96"/>
      <c r="O46" s="96"/>
      <c r="P46" s="96"/>
      <c r="Q46" s="104"/>
      <c r="R46" s="104"/>
      <c r="S46" s="104"/>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row>
    <row r="47" spans="1:104" x14ac:dyDescent="0.2">
      <c r="A47" s="35"/>
      <c r="B47" s="564"/>
      <c r="C47" s="564"/>
      <c r="D47" s="564"/>
      <c r="E47" s="564"/>
      <c r="F47" s="564"/>
      <c r="G47" s="564"/>
      <c r="H47" s="564"/>
      <c r="I47" s="564"/>
      <c r="J47" s="564"/>
      <c r="K47" s="564"/>
      <c r="L47" s="42"/>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row>
    <row r="48" spans="1:104" ht="33" x14ac:dyDescent="0.2">
      <c r="A48" s="35"/>
      <c r="B48" s="465"/>
      <c r="C48" s="465"/>
      <c r="D48" s="465"/>
      <c r="E48" s="465"/>
      <c r="F48" s="465"/>
      <c r="G48" s="465"/>
      <c r="H48" s="465"/>
      <c r="I48" s="465"/>
      <c r="J48" s="465"/>
      <c r="K48" s="465"/>
      <c r="L48" s="61"/>
      <c r="M48" s="101"/>
      <c r="N48" s="96"/>
      <c r="O48" s="96"/>
      <c r="P48" s="96"/>
      <c r="Q48" s="108"/>
      <c r="R48" s="108"/>
      <c r="S48" s="108"/>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row>
    <row r="49" spans="1:104" ht="28.25" customHeight="1" x14ac:dyDescent="0.2">
      <c r="A49" s="35"/>
      <c r="B49" s="465"/>
      <c r="C49" s="465"/>
      <c r="D49" s="465"/>
      <c r="E49" s="465"/>
      <c r="F49" s="465"/>
      <c r="G49" s="465"/>
      <c r="H49" s="465"/>
      <c r="I49" s="465"/>
      <c r="J49" s="465"/>
      <c r="K49" s="465"/>
      <c r="L49" s="64"/>
      <c r="M49" s="101"/>
      <c r="N49" s="96"/>
      <c r="O49" s="96"/>
      <c r="P49" s="96"/>
      <c r="Q49" s="108"/>
      <c r="R49" s="108"/>
      <c r="S49" s="108"/>
      <c r="T49" s="96"/>
      <c r="U49" s="96"/>
      <c r="V49" s="96"/>
      <c r="W49" s="96"/>
      <c r="X49" s="96"/>
      <c r="Y49" s="96"/>
      <c r="Z49" s="96"/>
      <c r="AA49" s="96"/>
      <c r="AB49" s="96"/>
      <c r="AC49" s="96"/>
      <c r="AD49" s="96"/>
      <c r="AE49" s="96"/>
      <c r="AF49" s="96"/>
      <c r="AG49" s="96"/>
      <c r="AH49" s="96"/>
      <c r="AI49" s="96"/>
      <c r="AJ49" s="96"/>
      <c r="AK49" s="96"/>
      <c r="AL49" s="96"/>
      <c r="AM49" s="96"/>
      <c r="AN49" s="96"/>
      <c r="AO49" s="96"/>
      <c r="AP49" s="96"/>
      <c r="AQ49" s="96"/>
      <c r="AR49" s="96"/>
      <c r="AS49" s="96"/>
      <c r="AT49" s="96"/>
      <c r="AU49" s="96"/>
      <c r="AV49" s="96"/>
      <c r="AW49" s="96"/>
      <c r="AX49" s="96"/>
      <c r="AY49" s="96"/>
      <c r="AZ49" s="96"/>
      <c r="BA49" s="96"/>
      <c r="BB49" s="96"/>
      <c r="BC49" s="96"/>
      <c r="BD49" s="96"/>
      <c r="BE49" s="96"/>
      <c r="BF49" s="96"/>
      <c r="BG49" s="96"/>
      <c r="BH49" s="96"/>
      <c r="BI49" s="96"/>
      <c r="BJ49" s="96"/>
      <c r="BK49" s="96"/>
      <c r="BL49" s="96"/>
      <c r="BM49" s="96"/>
      <c r="BN49" s="96"/>
      <c r="BO49" s="96"/>
      <c r="BP49" s="96"/>
      <c r="BQ49" s="96"/>
      <c r="BR49" s="96"/>
      <c r="BS49" s="96"/>
      <c r="BT49" s="96"/>
      <c r="BU49" s="96"/>
      <c r="BV49" s="96"/>
      <c r="BW49" s="96"/>
      <c r="BX49" s="96"/>
      <c r="BY49" s="96"/>
      <c r="BZ49" s="96"/>
      <c r="CA49" s="96"/>
      <c r="CB49" s="96"/>
      <c r="CC49" s="96"/>
      <c r="CD49" s="96"/>
      <c r="CE49" s="96"/>
      <c r="CF49" s="96"/>
      <c r="CG49" s="96"/>
      <c r="CH49" s="96"/>
      <c r="CI49" s="96"/>
      <c r="CJ49" s="96"/>
      <c r="CK49" s="96"/>
      <c r="CL49" s="96"/>
      <c r="CM49" s="96"/>
      <c r="CN49" s="96"/>
      <c r="CO49" s="96"/>
      <c r="CP49" s="96"/>
      <c r="CQ49" s="96"/>
      <c r="CR49" s="96"/>
      <c r="CS49" s="96"/>
      <c r="CT49" s="96"/>
      <c r="CU49" s="96"/>
      <c r="CV49" s="96"/>
      <c r="CW49" s="96"/>
      <c r="CX49" s="96"/>
      <c r="CY49" s="96"/>
      <c r="CZ49" s="96"/>
    </row>
    <row r="50" spans="1:104" ht="5.5" customHeight="1" x14ac:dyDescent="0.2">
      <c r="A50" s="35"/>
      <c r="B50" s="465"/>
      <c r="C50" s="465"/>
      <c r="D50" s="465"/>
      <c r="E50" s="465"/>
      <c r="F50" s="465"/>
      <c r="G50" s="465"/>
      <c r="H50" s="465"/>
      <c r="I50" s="465"/>
      <c r="J50" s="465"/>
      <c r="K50" s="465"/>
      <c r="L50" s="42"/>
      <c r="M50" s="96"/>
      <c r="N50" s="96"/>
      <c r="O50" s="96"/>
      <c r="P50" s="96"/>
      <c r="Q50" s="96"/>
      <c r="R50" s="96"/>
      <c r="S50" s="96"/>
      <c r="T50" s="96"/>
      <c r="U50" s="96"/>
      <c r="V50" s="96"/>
      <c r="W50" s="96"/>
      <c r="X50" s="96"/>
      <c r="Y50" s="96"/>
      <c r="Z50" s="96"/>
      <c r="AA50" s="96"/>
      <c r="AB50" s="96"/>
      <c r="AC50" s="96"/>
      <c r="AD50" s="96"/>
      <c r="AE50" s="96"/>
      <c r="AF50" s="96"/>
      <c r="AG50" s="96"/>
      <c r="AH50" s="96"/>
      <c r="AI50" s="96"/>
      <c r="AJ50" s="96"/>
      <c r="AK50" s="96"/>
      <c r="AL50" s="96"/>
      <c r="AM50" s="96"/>
      <c r="AN50" s="96"/>
      <c r="AO50" s="96"/>
      <c r="AP50" s="96"/>
      <c r="AQ50" s="96"/>
      <c r="AR50" s="96"/>
      <c r="AS50" s="96"/>
      <c r="AT50" s="96"/>
      <c r="AU50" s="96"/>
      <c r="AV50" s="96"/>
      <c r="AW50" s="96"/>
      <c r="AX50" s="96"/>
      <c r="AY50" s="96"/>
      <c r="AZ50" s="96"/>
      <c r="BA50" s="96"/>
      <c r="BB50" s="96"/>
      <c r="BC50" s="96"/>
      <c r="BD50" s="96"/>
      <c r="BE50" s="96"/>
      <c r="BF50" s="96"/>
      <c r="BG50" s="96"/>
      <c r="BH50" s="96"/>
      <c r="BI50" s="96"/>
      <c r="BJ50" s="96"/>
      <c r="BK50" s="96"/>
      <c r="BL50" s="96"/>
      <c r="BM50" s="96"/>
      <c r="BN50" s="96"/>
      <c r="BO50" s="96"/>
      <c r="BP50" s="96"/>
      <c r="BQ50" s="96"/>
      <c r="BR50" s="96"/>
      <c r="BS50" s="96"/>
      <c r="BT50" s="96"/>
      <c r="BU50" s="96"/>
      <c r="BV50" s="96"/>
      <c r="BW50" s="96"/>
      <c r="BX50" s="96"/>
      <c r="BY50" s="96"/>
      <c r="BZ50" s="96"/>
      <c r="CA50" s="96"/>
      <c r="CB50" s="96"/>
      <c r="CC50" s="96"/>
      <c r="CD50" s="96"/>
      <c r="CE50" s="96"/>
      <c r="CF50" s="96"/>
      <c r="CG50" s="96"/>
      <c r="CH50" s="96"/>
      <c r="CI50" s="96"/>
      <c r="CJ50" s="96"/>
      <c r="CK50" s="96"/>
      <c r="CL50" s="96"/>
      <c r="CM50" s="96"/>
      <c r="CN50" s="96"/>
      <c r="CO50" s="96"/>
      <c r="CP50" s="96"/>
      <c r="CQ50" s="96"/>
      <c r="CR50" s="96"/>
      <c r="CS50" s="96"/>
      <c r="CT50" s="96"/>
      <c r="CU50" s="96"/>
      <c r="CV50" s="96"/>
      <c r="CW50" s="96"/>
      <c r="CX50" s="96"/>
      <c r="CY50" s="96"/>
      <c r="CZ50" s="96"/>
    </row>
    <row r="51" spans="1:104" ht="28.25" customHeight="1" x14ac:dyDescent="0.2">
      <c r="A51" s="35"/>
      <c r="B51" s="465"/>
      <c r="C51" s="465"/>
      <c r="D51" s="465"/>
      <c r="E51" s="465"/>
      <c r="F51" s="465"/>
      <c r="G51" s="465"/>
      <c r="H51" s="465"/>
      <c r="I51" s="465"/>
      <c r="J51" s="465"/>
      <c r="K51" s="465"/>
      <c r="L51" s="67"/>
      <c r="M51" s="101"/>
      <c r="N51" s="96"/>
      <c r="O51" s="96"/>
      <c r="P51" s="96"/>
      <c r="Q51" s="108"/>
      <c r="R51" s="108"/>
      <c r="S51" s="108"/>
      <c r="T51" s="96"/>
      <c r="U51" s="96"/>
      <c r="V51" s="96"/>
      <c r="W51" s="96"/>
      <c r="X51" s="96"/>
      <c r="Y51" s="96"/>
      <c r="Z51" s="96"/>
      <c r="AA51" s="96"/>
      <c r="AB51" s="96"/>
      <c r="AC51" s="96"/>
      <c r="AD51" s="96"/>
      <c r="AE51" s="96"/>
      <c r="AF51" s="96"/>
      <c r="AG51" s="96"/>
      <c r="AH51" s="96"/>
      <c r="AI51" s="96"/>
      <c r="AJ51" s="96"/>
      <c r="AK51" s="96"/>
      <c r="AL51" s="96"/>
      <c r="AM51" s="96"/>
      <c r="AN51" s="96"/>
      <c r="AO51" s="96"/>
      <c r="AP51" s="96"/>
      <c r="AQ51" s="96"/>
      <c r="AR51" s="96"/>
      <c r="AS51" s="96"/>
      <c r="AT51" s="96"/>
      <c r="AU51" s="96"/>
      <c r="AV51" s="96"/>
      <c r="AW51" s="96"/>
      <c r="AX51" s="96"/>
      <c r="AY51" s="96"/>
      <c r="AZ51" s="96"/>
      <c r="BA51" s="96"/>
      <c r="BB51" s="96"/>
      <c r="BC51" s="96"/>
      <c r="BD51" s="96"/>
      <c r="BE51" s="96"/>
      <c r="BF51" s="96"/>
      <c r="BG51" s="96"/>
      <c r="BH51" s="96"/>
      <c r="BI51" s="96"/>
      <c r="BJ51" s="96"/>
      <c r="BK51" s="96"/>
      <c r="BL51" s="96"/>
      <c r="BM51" s="96"/>
      <c r="BN51" s="96"/>
      <c r="BO51" s="96"/>
      <c r="BP51" s="96"/>
      <c r="BQ51" s="96"/>
      <c r="BR51" s="96"/>
      <c r="BS51" s="96"/>
      <c r="BT51" s="96"/>
      <c r="BU51" s="96"/>
      <c r="BV51" s="96"/>
      <c r="BW51" s="96"/>
      <c r="BX51" s="96"/>
      <c r="BY51" s="96"/>
      <c r="BZ51" s="96"/>
      <c r="CA51" s="96"/>
      <c r="CB51" s="96"/>
      <c r="CC51" s="96"/>
      <c r="CD51" s="96"/>
      <c r="CE51" s="96"/>
      <c r="CF51" s="96"/>
      <c r="CG51" s="96"/>
      <c r="CH51" s="96"/>
      <c r="CI51" s="96"/>
      <c r="CJ51" s="96"/>
      <c r="CK51" s="96"/>
      <c r="CL51" s="96"/>
      <c r="CM51" s="96"/>
      <c r="CN51" s="96"/>
      <c r="CO51" s="96"/>
      <c r="CP51" s="96"/>
      <c r="CQ51" s="96"/>
      <c r="CR51" s="96"/>
      <c r="CS51" s="96"/>
      <c r="CT51" s="96"/>
      <c r="CU51" s="96"/>
      <c r="CV51" s="96"/>
      <c r="CW51" s="96"/>
      <c r="CX51" s="96"/>
      <c r="CY51" s="96"/>
      <c r="CZ51" s="96"/>
    </row>
    <row r="52" spans="1:104" ht="30" customHeight="1" x14ac:dyDescent="0.2">
      <c r="A52" s="35"/>
      <c r="B52" s="465"/>
      <c r="C52" s="465"/>
      <c r="D52" s="465"/>
      <c r="E52" s="465"/>
      <c r="F52" s="465"/>
      <c r="G52" s="465"/>
      <c r="H52" s="465"/>
      <c r="I52" s="465"/>
      <c r="J52" s="465"/>
      <c r="K52" s="465"/>
      <c r="L52" s="69"/>
      <c r="M52" s="101"/>
      <c r="N52" s="96"/>
      <c r="O52" s="96"/>
      <c r="P52" s="96"/>
      <c r="Q52" s="108"/>
      <c r="R52" s="108"/>
      <c r="S52" s="108"/>
      <c r="T52" s="96"/>
      <c r="U52" s="96"/>
      <c r="V52" s="96"/>
      <c r="W52" s="96"/>
      <c r="X52" s="96"/>
      <c r="Y52" s="96"/>
      <c r="Z52" s="96"/>
      <c r="AA52" s="96"/>
      <c r="AB52" s="96"/>
      <c r="AC52" s="96"/>
      <c r="AD52" s="96"/>
      <c r="AE52" s="96"/>
      <c r="AF52" s="96"/>
      <c r="AG52" s="96"/>
      <c r="AH52" s="96"/>
      <c r="AI52" s="96"/>
      <c r="AJ52" s="96"/>
      <c r="AK52" s="96"/>
      <c r="AL52" s="96"/>
      <c r="AM52" s="96"/>
      <c r="AN52" s="96"/>
      <c r="AO52" s="96"/>
      <c r="AP52" s="96"/>
      <c r="AQ52" s="96"/>
      <c r="AR52" s="96"/>
      <c r="AS52" s="96"/>
      <c r="AT52" s="96"/>
      <c r="AU52" s="96"/>
      <c r="AV52" s="96"/>
      <c r="AW52" s="96"/>
      <c r="AX52" s="96"/>
      <c r="AY52" s="96"/>
      <c r="AZ52" s="96"/>
      <c r="BA52" s="96"/>
      <c r="BB52" s="96"/>
      <c r="BC52" s="96"/>
      <c r="BD52" s="96"/>
      <c r="BE52" s="96"/>
      <c r="BF52" s="96"/>
      <c r="BG52" s="96"/>
      <c r="BH52" s="96"/>
      <c r="BI52" s="96"/>
      <c r="BJ52" s="96"/>
      <c r="BK52" s="96"/>
      <c r="BL52" s="96"/>
      <c r="BM52" s="96"/>
      <c r="BN52" s="96"/>
      <c r="BO52" s="96"/>
      <c r="BP52" s="96"/>
      <c r="BQ52" s="96"/>
      <c r="BR52" s="96"/>
      <c r="BS52" s="96"/>
      <c r="BT52" s="96"/>
      <c r="BU52" s="96"/>
      <c r="BV52" s="96"/>
      <c r="BW52" s="96"/>
      <c r="BX52" s="96"/>
      <c r="BY52" s="96"/>
      <c r="BZ52" s="96"/>
      <c r="CA52" s="96"/>
      <c r="CB52" s="96"/>
      <c r="CC52" s="96"/>
      <c r="CD52" s="96"/>
      <c r="CE52" s="96"/>
      <c r="CF52" s="96"/>
      <c r="CG52" s="96"/>
      <c r="CH52" s="96"/>
      <c r="CI52" s="96"/>
      <c r="CJ52" s="96"/>
      <c r="CK52" s="96"/>
      <c r="CL52" s="96"/>
      <c r="CM52" s="96"/>
      <c r="CN52" s="96"/>
      <c r="CO52" s="96"/>
      <c r="CP52" s="96"/>
      <c r="CQ52" s="96"/>
      <c r="CR52" s="96"/>
      <c r="CS52" s="96"/>
      <c r="CT52" s="96"/>
      <c r="CU52" s="96"/>
      <c r="CV52" s="96"/>
      <c r="CW52" s="96"/>
      <c r="CX52" s="96"/>
      <c r="CY52" s="96"/>
      <c r="CZ52" s="96"/>
    </row>
    <row r="53" spans="1:104" ht="7.25" customHeight="1" thickBot="1" x14ac:dyDescent="0.25">
      <c r="A53" s="70"/>
      <c r="B53" s="565"/>
      <c r="C53" s="565"/>
      <c r="D53" s="565"/>
      <c r="E53" s="565"/>
      <c r="F53" s="565"/>
      <c r="G53" s="565"/>
      <c r="H53" s="565"/>
      <c r="I53" s="565"/>
      <c r="J53" s="565"/>
      <c r="K53" s="565"/>
      <c r="L53" s="71"/>
      <c r="M53" s="96"/>
      <c r="N53" s="96"/>
      <c r="O53" s="96"/>
      <c r="P53" s="96"/>
      <c r="Q53" s="96"/>
      <c r="R53" s="96"/>
      <c r="S53" s="96"/>
      <c r="T53" s="96"/>
      <c r="U53" s="96"/>
      <c r="V53" s="96"/>
      <c r="W53" s="96"/>
      <c r="X53" s="96"/>
      <c r="Y53" s="96"/>
      <c r="Z53" s="96"/>
      <c r="AA53" s="96"/>
      <c r="AB53" s="96"/>
      <c r="AC53" s="96"/>
      <c r="AD53" s="96"/>
      <c r="AE53" s="96"/>
      <c r="AF53" s="96"/>
      <c r="AG53" s="96"/>
      <c r="AH53" s="96"/>
      <c r="AI53" s="96"/>
      <c r="AJ53" s="96"/>
      <c r="AK53" s="96"/>
      <c r="AL53" s="96"/>
      <c r="AM53" s="96"/>
      <c r="AN53" s="96"/>
      <c r="AO53" s="96"/>
      <c r="AP53" s="96"/>
      <c r="AQ53" s="96"/>
      <c r="AR53" s="96"/>
      <c r="AS53" s="96"/>
      <c r="AT53" s="96"/>
      <c r="AU53" s="96"/>
      <c r="AV53" s="96"/>
      <c r="AW53" s="96"/>
      <c r="AX53" s="96"/>
      <c r="AY53" s="96"/>
      <c r="AZ53" s="96"/>
      <c r="BA53" s="96"/>
      <c r="BB53" s="96"/>
      <c r="BC53" s="96"/>
      <c r="BD53" s="96"/>
      <c r="BE53" s="96"/>
      <c r="BF53" s="96"/>
      <c r="BG53" s="96"/>
      <c r="BH53" s="96"/>
      <c r="BI53" s="96"/>
      <c r="BJ53" s="96"/>
      <c r="BK53" s="96"/>
      <c r="BL53" s="96"/>
      <c r="BM53" s="96"/>
      <c r="BN53" s="96"/>
      <c r="BO53" s="96"/>
      <c r="BP53" s="96"/>
      <c r="BQ53" s="96"/>
      <c r="BR53" s="96"/>
      <c r="BS53" s="96"/>
      <c r="BT53" s="96"/>
      <c r="BU53" s="96"/>
      <c r="BV53" s="96"/>
      <c r="BW53" s="96"/>
      <c r="BX53" s="96"/>
      <c r="BY53" s="96"/>
      <c r="BZ53" s="96"/>
      <c r="CA53" s="96"/>
      <c r="CB53" s="96"/>
      <c r="CC53" s="96"/>
      <c r="CD53" s="96"/>
      <c r="CE53" s="96"/>
      <c r="CF53" s="96"/>
      <c r="CG53" s="96"/>
      <c r="CH53" s="96"/>
      <c r="CI53" s="96"/>
      <c r="CJ53" s="96"/>
      <c r="CK53" s="96"/>
      <c r="CL53" s="96"/>
      <c r="CM53" s="96"/>
      <c r="CN53" s="96"/>
      <c r="CO53" s="96"/>
      <c r="CP53" s="96"/>
      <c r="CQ53" s="96"/>
      <c r="CR53" s="96"/>
      <c r="CS53" s="96"/>
      <c r="CT53" s="96"/>
      <c r="CU53" s="96"/>
      <c r="CV53" s="96"/>
      <c r="CW53" s="96"/>
      <c r="CX53" s="96"/>
      <c r="CY53" s="96"/>
      <c r="CZ53" s="96"/>
    </row>
    <row r="54" spans="1:104" ht="30" customHeight="1" x14ac:dyDescent="0.2">
      <c r="A54" s="101"/>
      <c r="B54" s="101"/>
      <c r="C54" s="101"/>
      <c r="D54" s="101"/>
      <c r="E54" s="101"/>
      <c r="F54" s="101"/>
      <c r="G54" s="101"/>
      <c r="H54" s="101"/>
      <c r="I54" s="101"/>
      <c r="J54" s="101"/>
      <c r="K54" s="101"/>
      <c r="L54" s="101"/>
      <c r="M54" s="101"/>
      <c r="N54" s="96"/>
      <c r="O54" s="96"/>
      <c r="P54" s="96"/>
      <c r="Q54" s="108"/>
      <c r="R54" s="108"/>
      <c r="S54" s="108"/>
      <c r="T54" s="96"/>
      <c r="U54" s="96"/>
      <c r="V54" s="96"/>
      <c r="W54" s="96"/>
      <c r="X54" s="96"/>
      <c r="Y54" s="96"/>
      <c r="Z54" s="96"/>
      <c r="AA54" s="96"/>
      <c r="AB54" s="96"/>
      <c r="AC54" s="96"/>
      <c r="AD54" s="96"/>
      <c r="AE54" s="96"/>
      <c r="AF54" s="96"/>
      <c r="AG54" s="96"/>
      <c r="AH54" s="96"/>
      <c r="AI54" s="96"/>
      <c r="AJ54" s="96"/>
      <c r="AK54" s="96"/>
      <c r="AL54" s="96"/>
      <c r="AM54" s="96"/>
      <c r="AN54" s="96"/>
      <c r="AO54" s="96"/>
      <c r="AP54" s="96"/>
      <c r="AQ54" s="96"/>
      <c r="AR54" s="96"/>
      <c r="AS54" s="96"/>
      <c r="AT54" s="96"/>
      <c r="AU54" s="96"/>
      <c r="AV54" s="96"/>
      <c r="AW54" s="96"/>
      <c r="AX54" s="96"/>
      <c r="AY54" s="96"/>
      <c r="AZ54" s="96"/>
      <c r="BA54" s="96"/>
      <c r="BB54" s="96"/>
      <c r="BC54" s="96"/>
      <c r="BD54" s="96"/>
      <c r="BE54" s="96"/>
      <c r="BF54" s="96"/>
      <c r="BG54" s="96"/>
      <c r="BH54" s="96"/>
      <c r="BI54" s="96"/>
      <c r="BJ54" s="96"/>
      <c r="BK54" s="96"/>
      <c r="BL54" s="96"/>
      <c r="BM54" s="96"/>
      <c r="BN54" s="96"/>
      <c r="BO54" s="96"/>
      <c r="BP54" s="96"/>
      <c r="BQ54" s="96"/>
      <c r="BR54" s="96"/>
      <c r="BS54" s="96"/>
      <c r="BT54" s="96"/>
      <c r="BU54" s="96"/>
      <c r="BV54" s="96"/>
      <c r="BW54" s="96"/>
      <c r="BX54" s="96"/>
      <c r="BY54" s="96"/>
      <c r="BZ54" s="96"/>
      <c r="CA54" s="96"/>
      <c r="CB54" s="96"/>
      <c r="CC54" s="96"/>
      <c r="CD54" s="96"/>
      <c r="CE54" s="96"/>
      <c r="CF54" s="96"/>
      <c r="CG54" s="96"/>
      <c r="CH54" s="96"/>
      <c r="CI54" s="96"/>
      <c r="CJ54" s="96"/>
      <c r="CK54" s="96"/>
      <c r="CL54" s="96"/>
      <c r="CM54" s="96"/>
      <c r="CN54" s="96"/>
      <c r="CO54" s="96"/>
      <c r="CP54" s="96"/>
      <c r="CQ54" s="96"/>
      <c r="CR54" s="96"/>
      <c r="CS54" s="96"/>
      <c r="CT54" s="96"/>
      <c r="CU54" s="96"/>
      <c r="CV54" s="96"/>
      <c r="CW54" s="96"/>
      <c r="CX54" s="96"/>
      <c r="CY54" s="96"/>
      <c r="CZ54" s="96"/>
    </row>
    <row r="55" spans="1:104" ht="30" customHeight="1" x14ac:dyDescent="0.2">
      <c r="A55" s="101"/>
      <c r="B55" s="101"/>
      <c r="C55" s="101"/>
      <c r="D55" s="101"/>
      <c r="E55" s="101"/>
      <c r="F55" s="101"/>
      <c r="G55" s="101"/>
      <c r="H55" s="101"/>
      <c r="I55" s="101"/>
      <c r="J55" s="101"/>
      <c r="K55" s="101"/>
      <c r="L55" s="101"/>
      <c r="M55" s="101"/>
      <c r="N55" s="96"/>
      <c r="O55" s="96"/>
      <c r="P55" s="96"/>
      <c r="Q55" s="108"/>
      <c r="R55" s="108"/>
      <c r="S55" s="108"/>
      <c r="T55" s="96"/>
      <c r="U55" s="96"/>
      <c r="V55" s="96"/>
      <c r="W55" s="96"/>
      <c r="X55" s="96"/>
      <c r="Y55" s="96"/>
      <c r="Z55" s="96"/>
      <c r="AA55" s="96"/>
      <c r="AB55" s="96"/>
      <c r="AC55" s="96"/>
      <c r="AD55" s="96"/>
      <c r="AE55" s="96"/>
      <c r="AF55" s="96"/>
      <c r="AG55" s="96"/>
      <c r="AH55" s="96"/>
      <c r="AI55" s="96"/>
      <c r="AJ55" s="96"/>
      <c r="AK55" s="96"/>
      <c r="AL55" s="96"/>
      <c r="AM55" s="96"/>
      <c r="AN55" s="96"/>
      <c r="AO55" s="96"/>
      <c r="AP55" s="96"/>
      <c r="AQ55" s="96"/>
      <c r="AR55" s="96"/>
      <c r="AS55" s="96"/>
      <c r="AT55" s="96"/>
      <c r="AU55" s="96"/>
      <c r="AV55" s="96"/>
      <c r="AW55" s="96"/>
      <c r="AX55" s="96"/>
      <c r="AY55" s="96"/>
      <c r="AZ55" s="96"/>
      <c r="BA55" s="96"/>
      <c r="BB55" s="96"/>
      <c r="BC55" s="96"/>
      <c r="BD55" s="96"/>
      <c r="BE55" s="96"/>
      <c r="BF55" s="96"/>
      <c r="BG55" s="96"/>
      <c r="BH55" s="96"/>
      <c r="BI55" s="96"/>
      <c r="BJ55" s="96"/>
      <c r="BK55" s="96"/>
      <c r="BL55" s="96"/>
      <c r="BM55" s="96"/>
      <c r="BN55" s="96"/>
      <c r="BO55" s="96"/>
      <c r="BP55" s="96"/>
      <c r="BQ55" s="96"/>
      <c r="BR55" s="96"/>
      <c r="BS55" s="96"/>
      <c r="BT55" s="96"/>
      <c r="BU55" s="96"/>
      <c r="BV55" s="96"/>
      <c r="BW55" s="96"/>
      <c r="BX55" s="96"/>
      <c r="BY55" s="96"/>
      <c r="BZ55" s="96"/>
      <c r="CA55" s="96"/>
      <c r="CB55" s="96"/>
      <c r="CC55" s="96"/>
      <c r="CD55" s="96"/>
      <c r="CE55" s="96"/>
      <c r="CF55" s="96"/>
      <c r="CG55" s="96"/>
      <c r="CH55" s="96"/>
      <c r="CI55" s="96"/>
      <c r="CJ55" s="96"/>
      <c r="CK55" s="96"/>
      <c r="CL55" s="96"/>
      <c r="CM55" s="96"/>
      <c r="CN55" s="96"/>
      <c r="CO55" s="96"/>
      <c r="CP55" s="96"/>
      <c r="CQ55" s="96"/>
      <c r="CR55" s="96"/>
      <c r="CS55" s="96"/>
      <c r="CT55" s="96"/>
      <c r="CU55" s="96"/>
      <c r="CV55" s="96"/>
      <c r="CW55" s="96"/>
      <c r="CX55" s="96"/>
      <c r="CY55" s="96"/>
      <c r="CZ55" s="96"/>
    </row>
    <row r="56" spans="1:104" ht="30" customHeight="1" x14ac:dyDescent="0.2">
      <c r="A56" s="101"/>
      <c r="B56" s="101"/>
      <c r="C56" s="101"/>
      <c r="D56" s="101"/>
      <c r="E56" s="101"/>
      <c r="F56" s="101"/>
      <c r="G56" s="101"/>
      <c r="H56" s="101"/>
      <c r="I56" s="101"/>
      <c r="J56" s="101"/>
      <c r="K56" s="101"/>
      <c r="L56" s="101"/>
      <c r="M56" s="101"/>
      <c r="N56" s="96"/>
      <c r="O56" s="96"/>
      <c r="P56" s="96"/>
      <c r="Q56" s="108"/>
      <c r="R56" s="108"/>
      <c r="S56" s="108"/>
      <c r="T56" s="96"/>
      <c r="U56" s="96"/>
      <c r="V56" s="96"/>
      <c r="W56" s="96"/>
      <c r="X56" s="96"/>
      <c r="Y56" s="96"/>
      <c r="Z56" s="96"/>
      <c r="AA56" s="96"/>
      <c r="AB56" s="96"/>
      <c r="AC56" s="96"/>
      <c r="AD56" s="96"/>
      <c r="AE56" s="96"/>
      <c r="AF56" s="96"/>
      <c r="AG56" s="96"/>
      <c r="AH56" s="96"/>
      <c r="AI56" s="96"/>
      <c r="AJ56" s="96"/>
      <c r="AK56" s="96"/>
      <c r="AL56" s="96"/>
      <c r="AM56" s="96"/>
      <c r="AN56" s="96"/>
      <c r="AO56" s="96"/>
      <c r="AP56" s="96"/>
      <c r="AQ56" s="96"/>
      <c r="AR56" s="96"/>
      <c r="AS56" s="96"/>
      <c r="AT56" s="96"/>
      <c r="AU56" s="96"/>
      <c r="AV56" s="96"/>
      <c r="AW56" s="96"/>
      <c r="AX56" s="96"/>
      <c r="AY56" s="96"/>
      <c r="AZ56" s="96"/>
      <c r="BA56" s="96"/>
      <c r="BB56" s="96"/>
      <c r="BC56" s="96"/>
      <c r="BD56" s="96"/>
      <c r="BE56" s="96"/>
      <c r="BF56" s="96"/>
      <c r="BG56" s="96"/>
      <c r="BH56" s="96"/>
      <c r="BI56" s="96"/>
      <c r="BJ56" s="96"/>
      <c r="BK56" s="96"/>
      <c r="BL56" s="96"/>
      <c r="BM56" s="96"/>
      <c r="BN56" s="96"/>
      <c r="BO56" s="96"/>
      <c r="BP56" s="96"/>
      <c r="BQ56" s="96"/>
      <c r="BR56" s="96"/>
      <c r="BS56" s="96"/>
      <c r="BT56" s="96"/>
      <c r="BU56" s="96"/>
      <c r="BV56" s="96"/>
      <c r="BW56" s="96"/>
      <c r="BX56" s="96"/>
      <c r="BY56" s="96"/>
      <c r="BZ56" s="96"/>
      <c r="CA56" s="96"/>
      <c r="CB56" s="96"/>
      <c r="CC56" s="96"/>
      <c r="CD56" s="96"/>
      <c r="CE56" s="96"/>
      <c r="CF56" s="96"/>
      <c r="CG56" s="96"/>
      <c r="CH56" s="96"/>
      <c r="CI56" s="96"/>
      <c r="CJ56" s="96"/>
      <c r="CK56" s="96"/>
      <c r="CL56" s="96"/>
      <c r="CM56" s="96"/>
      <c r="CN56" s="96"/>
      <c r="CO56" s="96"/>
      <c r="CP56" s="96"/>
      <c r="CQ56" s="96"/>
      <c r="CR56" s="96"/>
      <c r="CS56" s="96"/>
      <c r="CT56" s="96"/>
      <c r="CU56" s="96"/>
      <c r="CV56" s="96"/>
      <c r="CW56" s="96"/>
      <c r="CX56" s="96"/>
      <c r="CY56" s="96"/>
      <c r="CZ56" s="96"/>
    </row>
    <row r="57" spans="1:104" ht="30" customHeight="1" x14ac:dyDescent="0.2">
      <c r="A57" s="101"/>
      <c r="B57" s="101"/>
      <c r="C57" s="101"/>
      <c r="D57" s="101"/>
      <c r="E57" s="101"/>
      <c r="F57" s="101"/>
      <c r="G57" s="101"/>
      <c r="H57" s="101"/>
      <c r="I57" s="101"/>
      <c r="J57" s="101"/>
      <c r="K57" s="101"/>
      <c r="L57" s="101"/>
      <c r="M57" s="101"/>
      <c r="N57" s="96"/>
      <c r="O57" s="96"/>
      <c r="P57" s="96"/>
      <c r="Q57" s="108"/>
      <c r="R57" s="108"/>
      <c r="S57" s="108"/>
      <c r="T57" s="96"/>
      <c r="U57" s="96"/>
      <c r="V57" s="96"/>
      <c r="W57" s="96"/>
      <c r="X57" s="96"/>
      <c r="Y57" s="96"/>
      <c r="Z57" s="96"/>
      <c r="AA57" s="96"/>
      <c r="AB57" s="96"/>
      <c r="AC57" s="96"/>
      <c r="AD57" s="96"/>
      <c r="AE57" s="96"/>
      <c r="AF57" s="96"/>
      <c r="AG57" s="96"/>
      <c r="AH57" s="96"/>
      <c r="AI57" s="96"/>
      <c r="AJ57" s="96"/>
      <c r="AK57" s="96"/>
      <c r="AL57" s="96"/>
      <c r="AM57" s="96"/>
      <c r="AN57" s="96"/>
      <c r="AO57" s="96"/>
      <c r="AP57" s="96"/>
      <c r="AQ57" s="96"/>
      <c r="AR57" s="96"/>
      <c r="AS57" s="96"/>
      <c r="AT57" s="96"/>
      <c r="AU57" s="96"/>
      <c r="AV57" s="96"/>
      <c r="AW57" s="96"/>
      <c r="AX57" s="96"/>
      <c r="AY57" s="96"/>
      <c r="AZ57" s="96"/>
      <c r="BA57" s="96"/>
      <c r="BB57" s="96"/>
      <c r="BC57" s="96"/>
      <c r="BD57" s="96"/>
      <c r="BE57" s="96"/>
      <c r="BF57" s="96"/>
      <c r="BG57" s="96"/>
      <c r="BH57" s="96"/>
      <c r="BI57" s="96"/>
      <c r="BJ57" s="96"/>
      <c r="BK57" s="96"/>
      <c r="BL57" s="96"/>
      <c r="BM57" s="96"/>
      <c r="BN57" s="96"/>
      <c r="BO57" s="96"/>
      <c r="BP57" s="96"/>
      <c r="BQ57" s="96"/>
      <c r="BR57" s="96"/>
      <c r="BS57" s="96"/>
      <c r="BT57" s="96"/>
      <c r="BU57" s="96"/>
      <c r="BV57" s="96"/>
      <c r="BW57" s="96"/>
      <c r="BX57" s="96"/>
      <c r="BY57" s="96"/>
      <c r="BZ57" s="96"/>
      <c r="CA57" s="96"/>
      <c r="CB57" s="96"/>
      <c r="CC57" s="96"/>
      <c r="CD57" s="96"/>
      <c r="CE57" s="96"/>
      <c r="CF57" s="96"/>
      <c r="CG57" s="96"/>
      <c r="CH57" s="96"/>
      <c r="CI57" s="96"/>
      <c r="CJ57" s="96"/>
      <c r="CK57" s="96"/>
      <c r="CL57" s="96"/>
      <c r="CM57" s="96"/>
      <c r="CN57" s="96"/>
      <c r="CO57" s="96"/>
      <c r="CP57" s="96"/>
      <c r="CQ57" s="96"/>
      <c r="CR57" s="96"/>
      <c r="CS57" s="96"/>
      <c r="CT57" s="96"/>
      <c r="CU57" s="96"/>
      <c r="CV57" s="96"/>
      <c r="CW57" s="96"/>
      <c r="CX57" s="96"/>
      <c r="CY57" s="96"/>
      <c r="CZ57" s="96"/>
    </row>
    <row r="58" spans="1:104" ht="30" customHeight="1" x14ac:dyDescent="0.2">
      <c r="A58" s="101"/>
      <c r="B58" s="101"/>
      <c r="C58" s="101"/>
      <c r="D58" s="101"/>
      <c r="E58" s="101"/>
      <c r="F58" s="101"/>
      <c r="G58" s="101"/>
      <c r="H58" s="101"/>
      <c r="I58" s="101"/>
      <c r="J58" s="101"/>
      <c r="K58" s="101"/>
      <c r="L58" s="101"/>
      <c r="M58" s="101"/>
      <c r="N58" s="96"/>
      <c r="O58" s="96"/>
      <c r="P58" s="96"/>
      <c r="Q58" s="108"/>
      <c r="R58" s="108"/>
      <c r="S58" s="108"/>
      <c r="T58" s="96"/>
      <c r="U58" s="96"/>
      <c r="V58" s="96"/>
      <c r="W58" s="96"/>
      <c r="X58" s="96"/>
      <c r="Y58" s="96"/>
      <c r="Z58" s="96"/>
      <c r="AA58" s="96"/>
      <c r="AB58" s="96"/>
      <c r="AC58" s="96"/>
      <c r="AD58" s="96"/>
      <c r="AE58" s="96"/>
      <c r="AF58" s="96"/>
      <c r="AG58" s="96"/>
      <c r="AH58" s="96"/>
      <c r="AI58" s="96"/>
      <c r="AJ58" s="96"/>
      <c r="AK58" s="96"/>
      <c r="AL58" s="96"/>
      <c r="AM58" s="96"/>
      <c r="AN58" s="96"/>
      <c r="AO58" s="96"/>
      <c r="AP58" s="96"/>
      <c r="AQ58" s="96"/>
      <c r="AR58" s="96"/>
      <c r="AS58" s="96"/>
      <c r="AT58" s="96"/>
      <c r="AU58" s="96"/>
      <c r="AV58" s="96"/>
      <c r="AW58" s="96"/>
      <c r="AX58" s="96"/>
      <c r="AY58" s="96"/>
      <c r="AZ58" s="96"/>
      <c r="BA58" s="96"/>
      <c r="BB58" s="96"/>
      <c r="BC58" s="96"/>
      <c r="BD58" s="96"/>
      <c r="BE58" s="96"/>
      <c r="BF58" s="96"/>
      <c r="BG58" s="96"/>
      <c r="BH58" s="96"/>
      <c r="BI58" s="96"/>
      <c r="BJ58" s="96"/>
      <c r="BK58" s="96"/>
      <c r="BL58" s="96"/>
      <c r="BM58" s="96"/>
      <c r="BN58" s="96"/>
      <c r="BO58" s="96"/>
      <c r="BP58" s="96"/>
      <c r="BQ58" s="96"/>
      <c r="BR58" s="96"/>
      <c r="BS58" s="96"/>
      <c r="BT58" s="96"/>
      <c r="BU58" s="96"/>
      <c r="BV58" s="96"/>
      <c r="BW58" s="96"/>
      <c r="BX58" s="96"/>
      <c r="BY58" s="96"/>
      <c r="BZ58" s="96"/>
      <c r="CA58" s="96"/>
      <c r="CB58" s="96"/>
      <c r="CC58" s="96"/>
      <c r="CD58" s="96"/>
      <c r="CE58" s="96"/>
      <c r="CF58" s="96"/>
      <c r="CG58" s="96"/>
      <c r="CH58" s="96"/>
      <c r="CI58" s="96"/>
      <c r="CJ58" s="96"/>
      <c r="CK58" s="96"/>
      <c r="CL58" s="96"/>
      <c r="CM58" s="96"/>
      <c r="CN58" s="96"/>
      <c r="CO58" s="96"/>
      <c r="CP58" s="96"/>
      <c r="CQ58" s="96"/>
      <c r="CR58" s="96"/>
      <c r="CS58" s="96"/>
      <c r="CT58" s="96"/>
      <c r="CU58" s="96"/>
      <c r="CV58" s="96"/>
      <c r="CW58" s="96"/>
      <c r="CX58" s="96"/>
      <c r="CY58" s="96"/>
      <c r="CZ58" s="96"/>
    </row>
    <row r="59" spans="1:104" ht="30" customHeight="1" x14ac:dyDescent="0.2">
      <c r="A59" s="101"/>
      <c r="B59" s="101"/>
      <c r="C59" s="101"/>
      <c r="D59" s="101"/>
      <c r="E59" s="101"/>
      <c r="F59" s="101"/>
      <c r="G59" s="101"/>
      <c r="H59" s="101"/>
      <c r="I59" s="101"/>
      <c r="J59" s="101"/>
      <c r="K59" s="101"/>
      <c r="L59" s="101"/>
      <c r="M59" s="101"/>
      <c r="N59" s="96"/>
      <c r="O59" s="96"/>
      <c r="P59" s="96"/>
      <c r="Q59" s="108"/>
      <c r="R59" s="108"/>
      <c r="S59" s="108"/>
      <c r="T59" s="96"/>
      <c r="U59" s="96"/>
      <c r="V59" s="96"/>
      <c r="W59" s="96"/>
      <c r="X59" s="96"/>
      <c r="Y59" s="96"/>
      <c r="Z59" s="96"/>
      <c r="AA59" s="96"/>
      <c r="AB59" s="96"/>
      <c r="AC59" s="96"/>
      <c r="AD59" s="96"/>
      <c r="AE59" s="96"/>
      <c r="AF59" s="96"/>
      <c r="AG59" s="96"/>
      <c r="AH59" s="96"/>
      <c r="AI59" s="96"/>
      <c r="AJ59" s="96"/>
      <c r="AK59" s="96"/>
      <c r="AL59" s="96"/>
      <c r="AM59" s="96"/>
      <c r="AN59" s="96"/>
      <c r="AO59" s="96"/>
      <c r="AP59" s="96"/>
      <c r="AQ59" s="96"/>
      <c r="AR59" s="96"/>
      <c r="AS59" s="96"/>
      <c r="AT59" s="96"/>
      <c r="AU59" s="96"/>
      <c r="AV59" s="96"/>
      <c r="AW59" s="96"/>
      <c r="AX59" s="96"/>
      <c r="AY59" s="96"/>
      <c r="AZ59" s="96"/>
      <c r="BA59" s="96"/>
      <c r="BB59" s="96"/>
      <c r="BC59" s="96"/>
      <c r="BD59" s="96"/>
      <c r="BE59" s="96"/>
      <c r="BF59" s="96"/>
      <c r="BG59" s="96"/>
      <c r="BH59" s="96"/>
      <c r="BI59" s="96"/>
      <c r="BJ59" s="96"/>
      <c r="BK59" s="96"/>
      <c r="BL59" s="96"/>
      <c r="BM59" s="96"/>
      <c r="BN59" s="96"/>
      <c r="BO59" s="96"/>
      <c r="BP59" s="96"/>
      <c r="BQ59" s="96"/>
      <c r="BR59" s="96"/>
      <c r="BS59" s="96"/>
      <c r="BT59" s="96"/>
      <c r="BU59" s="96"/>
      <c r="BV59" s="96"/>
      <c r="BW59" s="96"/>
      <c r="BX59" s="96"/>
      <c r="BY59" s="96"/>
      <c r="BZ59" s="96"/>
      <c r="CA59" s="96"/>
      <c r="CB59" s="96"/>
      <c r="CC59" s="96"/>
      <c r="CD59" s="96"/>
      <c r="CE59" s="96"/>
      <c r="CF59" s="96"/>
      <c r="CG59" s="96"/>
      <c r="CH59" s="96"/>
      <c r="CI59" s="96"/>
      <c r="CJ59" s="96"/>
      <c r="CK59" s="96"/>
      <c r="CL59" s="96"/>
      <c r="CM59" s="96"/>
      <c r="CN59" s="96"/>
      <c r="CO59" s="96"/>
      <c r="CP59" s="96"/>
      <c r="CQ59" s="96"/>
      <c r="CR59" s="96"/>
      <c r="CS59" s="96"/>
      <c r="CT59" s="96"/>
      <c r="CU59" s="96"/>
      <c r="CV59" s="96"/>
      <c r="CW59" s="96"/>
      <c r="CX59" s="96"/>
      <c r="CY59" s="96"/>
      <c r="CZ59" s="96"/>
    </row>
    <row r="60" spans="1:104" ht="30" customHeight="1" x14ac:dyDescent="0.2">
      <c r="A60" s="101"/>
      <c r="B60" s="101"/>
      <c r="C60" s="101"/>
      <c r="D60" s="101"/>
      <c r="E60" s="101"/>
      <c r="F60" s="101"/>
      <c r="G60" s="101"/>
      <c r="H60" s="101"/>
      <c r="I60" s="101"/>
      <c r="J60" s="101"/>
      <c r="K60" s="101"/>
      <c r="L60" s="101"/>
      <c r="M60" s="101"/>
      <c r="N60" s="96"/>
      <c r="O60" s="96"/>
      <c r="P60" s="96"/>
      <c r="Q60" s="108"/>
      <c r="R60" s="108"/>
      <c r="S60" s="108"/>
      <c r="T60" s="96"/>
      <c r="U60" s="96"/>
      <c r="V60" s="96"/>
      <c r="W60" s="96"/>
      <c r="X60" s="96"/>
      <c r="Y60" s="96"/>
      <c r="Z60" s="96"/>
      <c r="AA60" s="96"/>
      <c r="AB60" s="96"/>
      <c r="AC60" s="96"/>
      <c r="AD60" s="96"/>
      <c r="AE60" s="96"/>
      <c r="AF60" s="96"/>
      <c r="AG60" s="96"/>
      <c r="AH60" s="96"/>
      <c r="AI60" s="96"/>
      <c r="AJ60" s="96"/>
      <c r="AK60" s="96"/>
      <c r="AL60" s="96"/>
      <c r="AM60" s="96"/>
      <c r="AN60" s="96"/>
      <c r="AO60" s="96"/>
      <c r="AP60" s="96"/>
      <c r="AQ60" s="96"/>
      <c r="AR60" s="96"/>
      <c r="AS60" s="96"/>
      <c r="AT60" s="96"/>
      <c r="AU60" s="96"/>
      <c r="AV60" s="96"/>
      <c r="AW60" s="96"/>
      <c r="AX60" s="96"/>
      <c r="AY60" s="96"/>
      <c r="AZ60" s="96"/>
      <c r="BA60" s="96"/>
      <c r="BB60" s="96"/>
      <c r="BC60" s="96"/>
      <c r="BD60" s="96"/>
      <c r="BE60" s="96"/>
      <c r="BF60" s="96"/>
      <c r="BG60" s="96"/>
      <c r="BH60" s="96"/>
      <c r="BI60" s="96"/>
      <c r="BJ60" s="96"/>
      <c r="BK60" s="96"/>
      <c r="BL60" s="96"/>
      <c r="BM60" s="96"/>
      <c r="BN60" s="96"/>
      <c r="BO60" s="96"/>
      <c r="BP60" s="96"/>
      <c r="BQ60" s="96"/>
      <c r="BR60" s="96"/>
      <c r="BS60" s="96"/>
      <c r="BT60" s="96"/>
      <c r="BU60" s="96"/>
      <c r="BV60" s="96"/>
      <c r="BW60" s="96"/>
      <c r="BX60" s="96"/>
      <c r="BY60" s="96"/>
      <c r="BZ60" s="96"/>
      <c r="CA60" s="96"/>
      <c r="CB60" s="96"/>
      <c r="CC60" s="96"/>
      <c r="CD60" s="96"/>
      <c r="CE60" s="96"/>
      <c r="CF60" s="96"/>
      <c r="CG60" s="96"/>
      <c r="CH60" s="96"/>
      <c r="CI60" s="96"/>
      <c r="CJ60" s="96"/>
      <c r="CK60" s="96"/>
      <c r="CL60" s="96"/>
      <c r="CM60" s="96"/>
      <c r="CN60" s="96"/>
      <c r="CO60" s="96"/>
      <c r="CP60" s="96"/>
      <c r="CQ60" s="96"/>
      <c r="CR60" s="96"/>
      <c r="CS60" s="96"/>
      <c r="CT60" s="96"/>
      <c r="CU60" s="96"/>
      <c r="CV60" s="96"/>
      <c r="CW60" s="96"/>
      <c r="CX60" s="96"/>
      <c r="CY60" s="96"/>
      <c r="CZ60" s="96"/>
    </row>
    <row r="61" spans="1:104" ht="30" customHeight="1" x14ac:dyDescent="0.2">
      <c r="A61" s="101"/>
      <c r="B61" s="101"/>
      <c r="C61" s="101"/>
      <c r="D61" s="101"/>
      <c r="E61" s="101"/>
      <c r="F61" s="101"/>
      <c r="G61" s="101"/>
      <c r="H61" s="101"/>
      <c r="I61" s="101"/>
      <c r="J61" s="101"/>
      <c r="K61" s="101"/>
      <c r="L61" s="101"/>
      <c r="M61" s="101"/>
      <c r="N61" s="96"/>
      <c r="O61" s="96"/>
      <c r="P61" s="96"/>
      <c r="Q61" s="108"/>
      <c r="R61" s="108"/>
      <c r="S61" s="108"/>
      <c r="T61" s="96"/>
      <c r="U61" s="96"/>
      <c r="V61" s="96"/>
      <c r="W61" s="96"/>
      <c r="X61" s="96"/>
      <c r="Y61" s="96"/>
      <c r="Z61" s="96"/>
      <c r="AA61" s="96"/>
      <c r="AB61" s="96"/>
      <c r="AC61" s="96"/>
      <c r="AD61" s="96"/>
      <c r="AE61" s="96"/>
      <c r="AF61" s="96"/>
      <c r="AG61" s="96"/>
      <c r="AH61" s="96"/>
      <c r="AI61" s="96"/>
      <c r="AJ61" s="96"/>
      <c r="AK61" s="96"/>
      <c r="AL61" s="96"/>
      <c r="AM61" s="96"/>
      <c r="AN61" s="96"/>
      <c r="AO61" s="96"/>
      <c r="AP61" s="96"/>
      <c r="AQ61" s="96"/>
      <c r="AR61" s="96"/>
      <c r="AS61" s="96"/>
      <c r="AT61" s="96"/>
      <c r="AU61" s="96"/>
      <c r="AV61" s="96"/>
      <c r="AW61" s="96"/>
      <c r="AX61" s="96"/>
      <c r="AY61" s="96"/>
      <c r="AZ61" s="96"/>
      <c r="BA61" s="96"/>
      <c r="BB61" s="96"/>
      <c r="BC61" s="96"/>
      <c r="BD61" s="96"/>
      <c r="BE61" s="96"/>
      <c r="BF61" s="96"/>
      <c r="BG61" s="96"/>
      <c r="BH61" s="96"/>
      <c r="BI61" s="96"/>
      <c r="BJ61" s="96"/>
      <c r="BK61" s="96"/>
      <c r="BL61" s="96"/>
      <c r="BM61" s="96"/>
      <c r="BN61" s="96"/>
      <c r="BO61" s="96"/>
      <c r="BP61" s="96"/>
      <c r="BQ61" s="96"/>
      <c r="BR61" s="96"/>
      <c r="BS61" s="96"/>
      <c r="BT61" s="96"/>
      <c r="BU61" s="96"/>
      <c r="BV61" s="96"/>
      <c r="BW61" s="96"/>
      <c r="BX61" s="96"/>
      <c r="BY61" s="96"/>
      <c r="BZ61" s="96"/>
      <c r="CA61" s="96"/>
      <c r="CB61" s="96"/>
      <c r="CC61" s="96"/>
      <c r="CD61" s="96"/>
      <c r="CE61" s="96"/>
      <c r="CF61" s="96"/>
      <c r="CG61" s="96"/>
      <c r="CH61" s="96"/>
      <c r="CI61" s="96"/>
      <c r="CJ61" s="96"/>
      <c r="CK61" s="96"/>
      <c r="CL61" s="96"/>
      <c r="CM61" s="96"/>
      <c r="CN61" s="96"/>
      <c r="CO61" s="96"/>
      <c r="CP61" s="96"/>
      <c r="CQ61" s="96"/>
      <c r="CR61" s="96"/>
      <c r="CS61" s="96"/>
      <c r="CT61" s="96"/>
      <c r="CU61" s="96"/>
      <c r="CV61" s="96"/>
      <c r="CW61" s="96"/>
      <c r="CX61" s="96"/>
      <c r="CY61" s="96"/>
      <c r="CZ61" s="96"/>
    </row>
    <row r="62" spans="1:104" ht="30" customHeight="1" x14ac:dyDescent="0.2">
      <c r="A62" s="101"/>
      <c r="B62" s="101"/>
      <c r="C62" s="101"/>
      <c r="D62" s="101"/>
      <c r="E62" s="101"/>
      <c r="F62" s="101"/>
      <c r="G62" s="101"/>
      <c r="H62" s="101"/>
      <c r="I62" s="101"/>
      <c r="J62" s="101"/>
      <c r="K62" s="101"/>
      <c r="L62" s="101"/>
      <c r="M62" s="101"/>
      <c r="N62" s="96"/>
      <c r="O62" s="96"/>
      <c r="P62" s="96"/>
      <c r="Q62" s="108"/>
      <c r="R62" s="108"/>
      <c r="S62" s="108"/>
      <c r="T62" s="96"/>
      <c r="U62" s="96"/>
      <c r="V62" s="96"/>
      <c r="W62" s="96"/>
      <c r="X62" s="96"/>
      <c r="Y62" s="96"/>
      <c r="Z62" s="96"/>
      <c r="AA62" s="96"/>
      <c r="AB62" s="96"/>
      <c r="AC62" s="96"/>
      <c r="AD62" s="96"/>
      <c r="AE62" s="96"/>
      <c r="AF62" s="96"/>
      <c r="AG62" s="96"/>
      <c r="AH62" s="96"/>
      <c r="AI62" s="96"/>
      <c r="AJ62" s="96"/>
      <c r="AK62" s="96"/>
      <c r="AL62" s="96"/>
      <c r="AM62" s="96"/>
      <c r="AN62" s="96"/>
      <c r="AO62" s="96"/>
      <c r="AP62" s="96"/>
      <c r="AQ62" s="96"/>
      <c r="AR62" s="96"/>
      <c r="AS62" s="96"/>
      <c r="AT62" s="96"/>
      <c r="AU62" s="96"/>
      <c r="AV62" s="96"/>
      <c r="AW62" s="96"/>
      <c r="AX62" s="96"/>
      <c r="AY62" s="96"/>
      <c r="AZ62" s="96"/>
      <c r="BA62" s="96"/>
      <c r="BB62" s="96"/>
      <c r="BC62" s="96"/>
      <c r="BD62" s="96"/>
      <c r="BE62" s="96"/>
      <c r="BF62" s="96"/>
      <c r="BG62" s="96"/>
      <c r="BH62" s="96"/>
      <c r="BI62" s="96"/>
      <c r="BJ62" s="96"/>
      <c r="BK62" s="96"/>
      <c r="BL62" s="96"/>
      <c r="BM62" s="96"/>
      <c r="BN62" s="96"/>
      <c r="BO62" s="96"/>
      <c r="BP62" s="96"/>
      <c r="BQ62" s="96"/>
      <c r="BR62" s="96"/>
      <c r="BS62" s="96"/>
      <c r="BT62" s="96"/>
      <c r="BU62" s="96"/>
      <c r="BV62" s="96"/>
      <c r="BW62" s="96"/>
      <c r="BX62" s="96"/>
      <c r="BY62" s="96"/>
      <c r="BZ62" s="96"/>
      <c r="CA62" s="96"/>
      <c r="CB62" s="96"/>
      <c r="CC62" s="96"/>
      <c r="CD62" s="96"/>
      <c r="CE62" s="96"/>
      <c r="CF62" s="96"/>
      <c r="CG62" s="96"/>
      <c r="CH62" s="96"/>
      <c r="CI62" s="96"/>
      <c r="CJ62" s="96"/>
      <c r="CK62" s="96"/>
      <c r="CL62" s="96"/>
      <c r="CM62" s="96"/>
      <c r="CN62" s="96"/>
      <c r="CO62" s="96"/>
      <c r="CP62" s="96"/>
      <c r="CQ62" s="96"/>
      <c r="CR62" s="96"/>
      <c r="CS62" s="96"/>
      <c r="CT62" s="96"/>
      <c r="CU62" s="96"/>
      <c r="CV62" s="96"/>
      <c r="CW62" s="96"/>
      <c r="CX62" s="96"/>
      <c r="CY62" s="96"/>
      <c r="CZ62" s="96"/>
    </row>
    <row r="63" spans="1:104" ht="30" customHeight="1" x14ac:dyDescent="0.2">
      <c r="A63" s="101"/>
      <c r="B63" s="101"/>
      <c r="C63" s="101"/>
      <c r="D63" s="101"/>
      <c r="E63" s="101"/>
      <c r="F63" s="101"/>
      <c r="G63" s="101"/>
      <c r="H63" s="101"/>
      <c r="I63" s="101"/>
      <c r="J63" s="101"/>
      <c r="K63" s="101"/>
      <c r="L63" s="101"/>
      <c r="M63" s="101"/>
      <c r="N63" s="96"/>
      <c r="O63" s="96"/>
      <c r="P63" s="96"/>
      <c r="Q63" s="108"/>
      <c r="R63" s="108"/>
      <c r="S63" s="108"/>
      <c r="T63" s="96"/>
      <c r="U63" s="96"/>
      <c r="V63" s="96"/>
      <c r="W63" s="96"/>
      <c r="X63" s="96"/>
      <c r="Y63" s="96"/>
      <c r="Z63" s="96"/>
      <c r="AA63" s="96"/>
      <c r="AB63" s="96"/>
      <c r="AC63" s="96"/>
      <c r="AD63" s="96"/>
      <c r="AE63" s="96"/>
      <c r="AF63" s="96"/>
      <c r="AG63" s="96"/>
      <c r="AH63" s="96"/>
      <c r="AI63" s="96"/>
      <c r="AJ63" s="96"/>
      <c r="AK63" s="96"/>
      <c r="AL63" s="96"/>
      <c r="AM63" s="96"/>
      <c r="AN63" s="96"/>
      <c r="AO63" s="96"/>
      <c r="AP63" s="96"/>
      <c r="AQ63" s="96"/>
      <c r="AR63" s="96"/>
      <c r="AS63" s="96"/>
      <c r="AT63" s="96"/>
      <c r="AU63" s="96"/>
      <c r="AV63" s="96"/>
      <c r="AW63" s="96"/>
      <c r="AX63" s="96"/>
      <c r="AY63" s="96"/>
      <c r="AZ63" s="96"/>
      <c r="BA63" s="96"/>
      <c r="BB63" s="96"/>
      <c r="BC63" s="96"/>
      <c r="BD63" s="96"/>
      <c r="BE63" s="96"/>
      <c r="BF63" s="96"/>
      <c r="BG63" s="96"/>
      <c r="BH63" s="96"/>
      <c r="BI63" s="96"/>
      <c r="BJ63" s="96"/>
      <c r="BK63" s="96"/>
      <c r="BL63" s="96"/>
      <c r="BM63" s="96"/>
      <c r="BN63" s="96"/>
      <c r="BO63" s="96"/>
      <c r="BP63" s="96"/>
      <c r="BQ63" s="96"/>
      <c r="BR63" s="96"/>
      <c r="BS63" s="96"/>
      <c r="BT63" s="96"/>
      <c r="BU63" s="96"/>
      <c r="BV63" s="96"/>
      <c r="BW63" s="96"/>
      <c r="BX63" s="96"/>
      <c r="BY63" s="96"/>
      <c r="BZ63" s="96"/>
      <c r="CA63" s="96"/>
      <c r="CB63" s="96"/>
      <c r="CC63" s="96"/>
      <c r="CD63" s="96"/>
      <c r="CE63" s="96"/>
      <c r="CF63" s="96"/>
      <c r="CG63" s="96"/>
      <c r="CH63" s="96"/>
      <c r="CI63" s="96"/>
      <c r="CJ63" s="96"/>
      <c r="CK63" s="96"/>
      <c r="CL63" s="96"/>
      <c r="CM63" s="96"/>
      <c r="CN63" s="96"/>
      <c r="CO63" s="96"/>
      <c r="CP63" s="96"/>
      <c r="CQ63" s="96"/>
      <c r="CR63" s="96"/>
      <c r="CS63" s="96"/>
      <c r="CT63" s="96"/>
      <c r="CU63" s="96"/>
      <c r="CV63" s="96"/>
      <c r="CW63" s="96"/>
      <c r="CX63" s="96"/>
      <c r="CY63" s="96"/>
      <c r="CZ63" s="96"/>
    </row>
    <row r="64" spans="1:104" ht="30" customHeight="1" x14ac:dyDescent="0.2">
      <c r="A64" s="101"/>
      <c r="B64" s="101"/>
      <c r="C64" s="101"/>
      <c r="D64" s="101"/>
      <c r="E64" s="101"/>
      <c r="F64" s="101"/>
      <c r="G64" s="101"/>
      <c r="H64" s="101"/>
      <c r="I64" s="101"/>
      <c r="J64" s="101"/>
      <c r="K64" s="101"/>
      <c r="L64" s="101"/>
      <c r="M64" s="101"/>
      <c r="N64" s="96"/>
      <c r="O64" s="96"/>
      <c r="P64" s="96"/>
      <c r="Q64" s="108"/>
      <c r="R64" s="108"/>
      <c r="S64" s="108"/>
      <c r="T64" s="96"/>
      <c r="U64" s="96"/>
      <c r="V64" s="96"/>
      <c r="W64" s="96"/>
      <c r="X64" s="96"/>
      <c r="Y64" s="96"/>
      <c r="Z64" s="96"/>
      <c r="AA64" s="96"/>
      <c r="AB64" s="96"/>
      <c r="AC64" s="96"/>
      <c r="AD64" s="96"/>
      <c r="AE64" s="96"/>
      <c r="AF64" s="96"/>
      <c r="AG64" s="96"/>
      <c r="AH64" s="96"/>
      <c r="AI64" s="96"/>
      <c r="AJ64" s="96"/>
      <c r="AK64" s="96"/>
      <c r="AL64" s="96"/>
      <c r="AM64" s="96"/>
      <c r="AN64" s="96"/>
      <c r="AO64" s="96"/>
      <c r="AP64" s="96"/>
      <c r="AQ64" s="96"/>
      <c r="AR64" s="96"/>
      <c r="AS64" s="96"/>
      <c r="AT64" s="96"/>
      <c r="AU64" s="96"/>
      <c r="AV64" s="96"/>
      <c r="AW64" s="96"/>
      <c r="AX64" s="96"/>
      <c r="AY64" s="96"/>
      <c r="AZ64" s="96"/>
      <c r="BA64" s="96"/>
      <c r="BB64" s="96"/>
      <c r="BC64" s="96"/>
      <c r="BD64" s="96"/>
      <c r="BE64" s="96"/>
      <c r="BF64" s="96"/>
      <c r="BG64" s="96"/>
      <c r="BH64" s="96"/>
      <c r="BI64" s="96"/>
      <c r="BJ64" s="96"/>
      <c r="BK64" s="96"/>
      <c r="BL64" s="96"/>
      <c r="BM64" s="96"/>
      <c r="BN64" s="96"/>
      <c r="BO64" s="96"/>
      <c r="BP64" s="96"/>
      <c r="BQ64" s="96"/>
      <c r="BR64" s="96"/>
      <c r="BS64" s="96"/>
      <c r="BT64" s="96"/>
      <c r="BU64" s="96"/>
      <c r="BV64" s="96"/>
      <c r="BW64" s="96"/>
      <c r="BX64" s="96"/>
      <c r="BY64" s="96"/>
      <c r="BZ64" s="96"/>
      <c r="CA64" s="96"/>
      <c r="CB64" s="96"/>
      <c r="CC64" s="96"/>
      <c r="CD64" s="96"/>
      <c r="CE64" s="96"/>
      <c r="CF64" s="96"/>
      <c r="CG64" s="96"/>
      <c r="CH64" s="96"/>
      <c r="CI64" s="96"/>
      <c r="CJ64" s="96"/>
      <c r="CK64" s="96"/>
      <c r="CL64" s="96"/>
      <c r="CM64" s="96"/>
      <c r="CN64" s="96"/>
      <c r="CO64" s="96"/>
      <c r="CP64" s="96"/>
      <c r="CQ64" s="96"/>
      <c r="CR64" s="96"/>
      <c r="CS64" s="96"/>
      <c r="CT64" s="96"/>
      <c r="CU64" s="96"/>
      <c r="CV64" s="96"/>
      <c r="CW64" s="96"/>
      <c r="CX64" s="96"/>
      <c r="CY64" s="96"/>
      <c r="CZ64" s="96"/>
    </row>
    <row r="65" spans="1:104" ht="30" customHeight="1" x14ac:dyDescent="0.2">
      <c r="A65" s="101"/>
      <c r="B65" s="101"/>
      <c r="C65" s="101"/>
      <c r="D65" s="101"/>
      <c r="E65" s="101"/>
      <c r="F65" s="101"/>
      <c r="G65" s="101"/>
      <c r="H65" s="101"/>
      <c r="I65" s="101"/>
      <c r="J65" s="101"/>
      <c r="K65" s="101"/>
      <c r="L65" s="101"/>
      <c r="M65" s="101"/>
      <c r="N65" s="96"/>
      <c r="O65" s="96"/>
      <c r="P65" s="96"/>
      <c r="Q65" s="108"/>
      <c r="R65" s="108"/>
      <c r="S65" s="108"/>
      <c r="T65" s="96"/>
      <c r="U65" s="96"/>
      <c r="V65" s="96"/>
      <c r="W65" s="96"/>
      <c r="X65" s="96"/>
      <c r="Y65" s="96"/>
      <c r="Z65" s="96"/>
      <c r="AA65" s="96"/>
      <c r="AB65" s="96"/>
      <c r="AC65" s="96"/>
      <c r="AD65" s="96"/>
      <c r="AE65" s="96"/>
      <c r="AF65" s="96"/>
      <c r="AG65" s="96"/>
      <c r="AH65" s="96"/>
      <c r="AI65" s="96"/>
      <c r="AJ65" s="96"/>
      <c r="AK65" s="96"/>
      <c r="AL65" s="96"/>
      <c r="AM65" s="96"/>
      <c r="AN65" s="96"/>
      <c r="AO65" s="96"/>
      <c r="AP65" s="96"/>
      <c r="AQ65" s="96"/>
      <c r="AR65" s="96"/>
      <c r="AS65" s="96"/>
      <c r="AT65" s="96"/>
      <c r="AU65" s="96"/>
      <c r="AV65" s="96"/>
      <c r="AW65" s="96"/>
      <c r="AX65" s="96"/>
      <c r="AY65" s="96"/>
      <c r="AZ65" s="96"/>
      <c r="BA65" s="96"/>
      <c r="BB65" s="96"/>
      <c r="BC65" s="96"/>
      <c r="BD65" s="96"/>
      <c r="BE65" s="96"/>
      <c r="BF65" s="96"/>
      <c r="BG65" s="96"/>
      <c r="BH65" s="96"/>
      <c r="BI65" s="96"/>
      <c r="BJ65" s="96"/>
      <c r="BK65" s="96"/>
      <c r="BL65" s="96"/>
      <c r="BM65" s="96"/>
      <c r="BN65" s="96"/>
      <c r="BO65" s="96"/>
      <c r="BP65" s="96"/>
      <c r="BQ65" s="96"/>
      <c r="BR65" s="96"/>
      <c r="BS65" s="96"/>
      <c r="BT65" s="96"/>
      <c r="BU65" s="96"/>
      <c r="BV65" s="96"/>
      <c r="BW65" s="96"/>
      <c r="BX65" s="96"/>
      <c r="BY65" s="96"/>
      <c r="BZ65" s="96"/>
      <c r="CA65" s="96"/>
      <c r="CB65" s="96"/>
      <c r="CC65" s="96"/>
      <c r="CD65" s="96"/>
      <c r="CE65" s="96"/>
      <c r="CF65" s="96"/>
      <c r="CG65" s="96"/>
      <c r="CH65" s="96"/>
      <c r="CI65" s="96"/>
      <c r="CJ65" s="96"/>
      <c r="CK65" s="96"/>
      <c r="CL65" s="96"/>
      <c r="CM65" s="96"/>
      <c r="CN65" s="96"/>
      <c r="CO65" s="96"/>
      <c r="CP65" s="96"/>
      <c r="CQ65" s="96"/>
      <c r="CR65" s="96"/>
      <c r="CS65" s="96"/>
      <c r="CT65" s="96"/>
      <c r="CU65" s="96"/>
      <c r="CV65" s="96"/>
      <c r="CW65" s="96"/>
      <c r="CX65" s="96"/>
      <c r="CY65" s="96"/>
      <c r="CZ65" s="96"/>
    </row>
    <row r="66" spans="1:104" ht="30" customHeight="1" x14ac:dyDescent="0.2">
      <c r="A66" s="101"/>
      <c r="B66" s="101"/>
      <c r="C66" s="101"/>
      <c r="D66" s="101"/>
      <c r="E66" s="101"/>
      <c r="F66" s="101"/>
      <c r="G66" s="101"/>
      <c r="H66" s="101"/>
      <c r="I66" s="101"/>
      <c r="J66" s="101"/>
      <c r="K66" s="101"/>
      <c r="L66" s="101"/>
      <c r="M66" s="101"/>
      <c r="N66" s="96"/>
      <c r="O66" s="96"/>
      <c r="P66" s="96"/>
      <c r="Q66" s="108"/>
      <c r="R66" s="108"/>
      <c r="S66" s="108"/>
      <c r="T66" s="96"/>
      <c r="U66" s="96"/>
      <c r="V66" s="96"/>
      <c r="W66" s="96"/>
      <c r="X66" s="96"/>
      <c r="Y66" s="96"/>
      <c r="Z66" s="96"/>
      <c r="AA66" s="96"/>
      <c r="AB66" s="96"/>
      <c r="AC66" s="96"/>
      <c r="AD66" s="96"/>
      <c r="AE66" s="96"/>
      <c r="AF66" s="96"/>
      <c r="AG66" s="96"/>
      <c r="AH66" s="96"/>
      <c r="AI66" s="96"/>
      <c r="AJ66" s="96"/>
      <c r="AK66" s="96"/>
      <c r="AL66" s="96"/>
      <c r="AM66" s="96"/>
      <c r="AN66" s="96"/>
      <c r="AO66" s="96"/>
      <c r="AP66" s="96"/>
      <c r="AQ66" s="96"/>
      <c r="AR66" s="96"/>
      <c r="AS66" s="96"/>
      <c r="AT66" s="96"/>
      <c r="AU66" s="96"/>
      <c r="AV66" s="96"/>
      <c r="AW66" s="96"/>
      <c r="AX66" s="96"/>
      <c r="AY66" s="96"/>
      <c r="AZ66" s="96"/>
      <c r="BA66" s="96"/>
      <c r="BB66" s="96"/>
      <c r="BC66" s="96"/>
      <c r="BD66" s="96"/>
      <c r="BE66" s="96"/>
      <c r="BF66" s="96"/>
      <c r="BG66" s="96"/>
      <c r="BH66" s="96"/>
      <c r="BI66" s="96"/>
      <c r="BJ66" s="96"/>
      <c r="BK66" s="96"/>
      <c r="BL66" s="96"/>
      <c r="BM66" s="96"/>
      <c r="BN66" s="96"/>
      <c r="BO66" s="96"/>
      <c r="BP66" s="96"/>
      <c r="BQ66" s="96"/>
      <c r="BR66" s="96"/>
      <c r="BS66" s="96"/>
      <c r="BT66" s="96"/>
      <c r="BU66" s="96"/>
      <c r="BV66" s="96"/>
      <c r="BW66" s="96"/>
      <c r="BX66" s="96"/>
      <c r="BY66" s="96"/>
      <c r="BZ66" s="96"/>
      <c r="CA66" s="96"/>
      <c r="CB66" s="96"/>
      <c r="CC66" s="96"/>
      <c r="CD66" s="96"/>
      <c r="CE66" s="96"/>
      <c r="CF66" s="96"/>
      <c r="CG66" s="96"/>
      <c r="CH66" s="96"/>
      <c r="CI66" s="96"/>
      <c r="CJ66" s="96"/>
      <c r="CK66" s="96"/>
      <c r="CL66" s="96"/>
      <c r="CM66" s="96"/>
      <c r="CN66" s="96"/>
      <c r="CO66" s="96"/>
      <c r="CP66" s="96"/>
      <c r="CQ66" s="96"/>
      <c r="CR66" s="96"/>
      <c r="CS66" s="96"/>
      <c r="CT66" s="96"/>
      <c r="CU66" s="96"/>
      <c r="CV66" s="96"/>
      <c r="CW66" s="96"/>
      <c r="CX66" s="96"/>
      <c r="CY66" s="96"/>
      <c r="CZ66" s="96"/>
    </row>
    <row r="67" spans="1:104" ht="30" customHeight="1" x14ac:dyDescent="0.2">
      <c r="A67" s="101"/>
      <c r="B67" s="101"/>
      <c r="C67" s="101"/>
      <c r="D67" s="101"/>
      <c r="E67" s="101"/>
      <c r="F67" s="101"/>
      <c r="G67" s="101"/>
      <c r="H67" s="101"/>
      <c r="I67" s="101"/>
      <c r="J67" s="101"/>
      <c r="K67" s="101"/>
      <c r="L67" s="101"/>
      <c r="M67" s="101"/>
      <c r="N67" s="96"/>
      <c r="O67" s="96"/>
      <c r="P67" s="96"/>
      <c r="Q67" s="108"/>
      <c r="R67" s="108"/>
      <c r="S67" s="108"/>
      <c r="T67" s="96"/>
      <c r="U67" s="96"/>
      <c r="V67" s="96"/>
      <c r="W67" s="96"/>
      <c r="X67" s="96"/>
      <c r="Y67" s="96"/>
      <c r="Z67" s="96"/>
      <c r="AA67" s="96"/>
      <c r="AB67" s="96"/>
      <c r="AC67" s="96"/>
      <c r="AD67" s="96"/>
      <c r="AE67" s="96"/>
      <c r="AF67" s="96"/>
      <c r="AG67" s="96"/>
      <c r="AH67" s="96"/>
      <c r="AI67" s="96"/>
      <c r="AJ67" s="96"/>
      <c r="AK67" s="96"/>
      <c r="AL67" s="96"/>
      <c r="AM67" s="96"/>
      <c r="AN67" s="96"/>
      <c r="AO67" s="96"/>
      <c r="AP67" s="96"/>
      <c r="AQ67" s="96"/>
      <c r="AR67" s="96"/>
      <c r="AS67" s="96"/>
      <c r="AT67" s="96"/>
      <c r="AU67" s="96"/>
      <c r="AV67" s="96"/>
      <c r="AW67" s="96"/>
      <c r="AX67" s="96"/>
      <c r="AY67" s="96"/>
      <c r="AZ67" s="96"/>
      <c r="BA67" s="96"/>
      <c r="BB67" s="96"/>
      <c r="BC67" s="96"/>
      <c r="BD67" s="96"/>
      <c r="BE67" s="96"/>
      <c r="BF67" s="96"/>
      <c r="BG67" s="96"/>
      <c r="BH67" s="96"/>
      <c r="BI67" s="96"/>
      <c r="BJ67" s="96"/>
      <c r="BK67" s="96"/>
      <c r="BL67" s="96"/>
      <c r="BM67" s="96"/>
      <c r="BN67" s="96"/>
      <c r="BO67" s="96"/>
      <c r="BP67" s="96"/>
      <c r="BQ67" s="96"/>
      <c r="BR67" s="96"/>
      <c r="BS67" s="96"/>
      <c r="BT67" s="96"/>
      <c r="BU67" s="96"/>
      <c r="BV67" s="96"/>
      <c r="BW67" s="96"/>
      <c r="BX67" s="96"/>
      <c r="BY67" s="96"/>
      <c r="BZ67" s="96"/>
      <c r="CA67" s="96"/>
      <c r="CB67" s="96"/>
      <c r="CC67" s="96"/>
      <c r="CD67" s="96"/>
      <c r="CE67" s="96"/>
      <c r="CF67" s="96"/>
      <c r="CG67" s="96"/>
      <c r="CH67" s="96"/>
      <c r="CI67" s="96"/>
      <c r="CJ67" s="96"/>
      <c r="CK67" s="96"/>
      <c r="CL67" s="96"/>
      <c r="CM67" s="96"/>
      <c r="CN67" s="96"/>
      <c r="CO67" s="96"/>
      <c r="CP67" s="96"/>
      <c r="CQ67" s="96"/>
      <c r="CR67" s="96"/>
      <c r="CS67" s="96"/>
      <c r="CT67" s="96"/>
      <c r="CU67" s="96"/>
      <c r="CV67" s="96"/>
      <c r="CW67" s="96"/>
      <c r="CX67" s="96"/>
      <c r="CY67" s="96"/>
      <c r="CZ67" s="96"/>
    </row>
    <row r="68" spans="1:104" ht="30" customHeight="1" x14ac:dyDescent="0.2">
      <c r="A68" s="101"/>
      <c r="B68" s="101"/>
      <c r="C68" s="101"/>
      <c r="D68" s="101"/>
      <c r="E68" s="101"/>
      <c r="F68" s="101"/>
      <c r="G68" s="101"/>
      <c r="H68" s="101"/>
      <c r="I68" s="101"/>
      <c r="J68" s="101"/>
      <c r="K68" s="101"/>
      <c r="L68" s="101"/>
      <c r="M68" s="101"/>
      <c r="N68" s="96"/>
      <c r="O68" s="96"/>
      <c r="P68" s="96"/>
      <c r="Q68" s="108"/>
      <c r="R68" s="108"/>
      <c r="S68" s="108"/>
      <c r="T68" s="96"/>
      <c r="U68" s="96"/>
      <c r="V68" s="96"/>
      <c r="W68" s="96"/>
      <c r="X68" s="96"/>
      <c r="Y68" s="96"/>
      <c r="Z68" s="96"/>
      <c r="AA68" s="96"/>
      <c r="AB68" s="96"/>
      <c r="AC68" s="96"/>
      <c r="AD68" s="96"/>
      <c r="AE68" s="96"/>
      <c r="AF68" s="96"/>
      <c r="AG68" s="96"/>
      <c r="AH68" s="96"/>
      <c r="AI68" s="96"/>
      <c r="AJ68" s="96"/>
      <c r="AK68" s="96"/>
      <c r="AL68" s="96"/>
      <c r="AM68" s="96"/>
      <c r="AN68" s="96"/>
      <c r="AO68" s="96"/>
      <c r="AP68" s="96"/>
      <c r="AQ68" s="96"/>
      <c r="AR68" s="96"/>
      <c r="AS68" s="96"/>
      <c r="AT68" s="96"/>
      <c r="AU68" s="96"/>
      <c r="AV68" s="96"/>
      <c r="AW68" s="96"/>
      <c r="AX68" s="96"/>
      <c r="AY68" s="96"/>
      <c r="AZ68" s="96"/>
      <c r="BA68" s="96"/>
      <c r="BB68" s="96"/>
      <c r="BC68" s="96"/>
      <c r="BD68" s="96"/>
      <c r="BE68" s="96"/>
      <c r="BF68" s="96"/>
      <c r="BG68" s="96"/>
      <c r="BH68" s="96"/>
      <c r="BI68" s="96"/>
      <c r="BJ68" s="96"/>
      <c r="BK68" s="96"/>
      <c r="BL68" s="96"/>
      <c r="BM68" s="96"/>
      <c r="BN68" s="96"/>
      <c r="BO68" s="96"/>
      <c r="BP68" s="96"/>
      <c r="BQ68" s="96"/>
      <c r="BR68" s="96"/>
      <c r="BS68" s="96"/>
      <c r="BT68" s="96"/>
      <c r="BU68" s="96"/>
      <c r="BV68" s="96"/>
      <c r="BW68" s="96"/>
      <c r="BX68" s="96"/>
      <c r="BY68" s="96"/>
      <c r="BZ68" s="96"/>
      <c r="CA68" s="96"/>
      <c r="CB68" s="96"/>
      <c r="CC68" s="96"/>
      <c r="CD68" s="96"/>
      <c r="CE68" s="96"/>
      <c r="CF68" s="96"/>
      <c r="CG68" s="96"/>
      <c r="CH68" s="96"/>
      <c r="CI68" s="96"/>
      <c r="CJ68" s="96"/>
      <c r="CK68" s="96"/>
      <c r="CL68" s="96"/>
      <c r="CM68" s="96"/>
      <c r="CN68" s="96"/>
      <c r="CO68" s="96"/>
      <c r="CP68" s="96"/>
      <c r="CQ68" s="96"/>
      <c r="CR68" s="96"/>
      <c r="CS68" s="96"/>
      <c r="CT68" s="96"/>
      <c r="CU68" s="96"/>
      <c r="CV68" s="96"/>
      <c r="CW68" s="96"/>
      <c r="CX68" s="96"/>
      <c r="CY68" s="96"/>
      <c r="CZ68" s="96"/>
    </row>
    <row r="69" spans="1:104" ht="30" customHeight="1" x14ac:dyDescent="0.2">
      <c r="A69" s="101"/>
      <c r="B69" s="101"/>
      <c r="C69" s="101"/>
      <c r="D69" s="101"/>
      <c r="E69" s="101"/>
      <c r="F69" s="101"/>
      <c r="G69" s="101"/>
      <c r="H69" s="101"/>
      <c r="I69" s="101"/>
      <c r="J69" s="101"/>
      <c r="K69" s="101"/>
      <c r="L69" s="101"/>
      <c r="M69" s="101"/>
      <c r="N69" s="96"/>
      <c r="O69" s="96"/>
      <c r="P69" s="96"/>
      <c r="Q69" s="108"/>
      <c r="R69" s="108"/>
      <c r="S69" s="108"/>
      <c r="T69" s="96"/>
      <c r="U69" s="96"/>
      <c r="V69" s="96"/>
      <c r="W69" s="96"/>
      <c r="X69" s="96"/>
      <c r="Y69" s="96"/>
      <c r="Z69" s="96"/>
      <c r="AA69" s="96"/>
      <c r="AB69" s="96"/>
      <c r="AC69" s="96"/>
      <c r="AD69" s="96"/>
      <c r="AE69" s="96"/>
      <c r="AF69" s="96"/>
      <c r="AG69" s="96"/>
      <c r="AH69" s="96"/>
      <c r="AI69" s="96"/>
      <c r="AJ69" s="96"/>
      <c r="AK69" s="96"/>
      <c r="AL69" s="96"/>
      <c r="AM69" s="96"/>
      <c r="AN69" s="96"/>
      <c r="AO69" s="96"/>
      <c r="AP69" s="96"/>
      <c r="AQ69" s="96"/>
      <c r="AR69" s="96"/>
      <c r="AS69" s="96"/>
      <c r="AT69" s="96"/>
      <c r="AU69" s="96"/>
      <c r="AV69" s="96"/>
      <c r="AW69" s="96"/>
      <c r="AX69" s="96"/>
      <c r="AY69" s="96"/>
      <c r="AZ69" s="96"/>
      <c r="BA69" s="96"/>
      <c r="BB69" s="96"/>
      <c r="BC69" s="96"/>
      <c r="BD69" s="96"/>
      <c r="BE69" s="96"/>
      <c r="BF69" s="96"/>
      <c r="BG69" s="96"/>
      <c r="BH69" s="96"/>
      <c r="BI69" s="96"/>
      <c r="BJ69" s="96"/>
      <c r="BK69" s="96"/>
      <c r="BL69" s="96"/>
      <c r="BM69" s="96"/>
      <c r="BN69" s="96"/>
      <c r="BO69" s="96"/>
      <c r="BP69" s="96"/>
      <c r="BQ69" s="96"/>
      <c r="BR69" s="96"/>
      <c r="BS69" s="96"/>
      <c r="BT69" s="96"/>
      <c r="BU69" s="96"/>
      <c r="BV69" s="96"/>
      <c r="BW69" s="96"/>
      <c r="BX69" s="96"/>
      <c r="BY69" s="96"/>
      <c r="BZ69" s="96"/>
      <c r="CA69" s="96"/>
      <c r="CB69" s="96"/>
      <c r="CC69" s="96"/>
      <c r="CD69" s="96"/>
      <c r="CE69" s="96"/>
      <c r="CF69" s="96"/>
      <c r="CG69" s="96"/>
      <c r="CH69" s="96"/>
      <c r="CI69" s="96"/>
      <c r="CJ69" s="96"/>
      <c r="CK69" s="96"/>
      <c r="CL69" s="96"/>
      <c r="CM69" s="96"/>
      <c r="CN69" s="96"/>
      <c r="CO69" s="96"/>
      <c r="CP69" s="96"/>
      <c r="CQ69" s="96"/>
      <c r="CR69" s="96"/>
      <c r="CS69" s="96"/>
      <c r="CT69" s="96"/>
      <c r="CU69" s="96"/>
      <c r="CV69" s="96"/>
      <c r="CW69" s="96"/>
      <c r="CX69" s="96"/>
      <c r="CY69" s="96"/>
      <c r="CZ69" s="96"/>
    </row>
    <row r="70" spans="1:104" ht="30" customHeight="1" x14ac:dyDescent="0.2">
      <c r="A70" s="101"/>
      <c r="B70" s="101"/>
      <c r="C70" s="101"/>
      <c r="D70" s="101"/>
      <c r="E70" s="101"/>
      <c r="F70" s="101"/>
      <c r="G70" s="101"/>
      <c r="H70" s="101"/>
      <c r="I70" s="101"/>
      <c r="J70" s="101"/>
      <c r="K70" s="101"/>
      <c r="L70" s="101"/>
      <c r="M70" s="101"/>
      <c r="N70" s="96"/>
      <c r="O70" s="96"/>
      <c r="P70" s="96"/>
      <c r="Q70" s="108"/>
      <c r="R70" s="108"/>
      <c r="S70" s="108"/>
      <c r="T70" s="96"/>
      <c r="U70" s="96"/>
      <c r="V70" s="96"/>
      <c r="W70" s="96"/>
      <c r="X70" s="96"/>
      <c r="Y70" s="96"/>
      <c r="Z70" s="96"/>
      <c r="AA70" s="96"/>
      <c r="AB70" s="96"/>
      <c r="AC70" s="96"/>
      <c r="AD70" s="96"/>
      <c r="AE70" s="96"/>
      <c r="AF70" s="96"/>
      <c r="AG70" s="96"/>
      <c r="AH70" s="96"/>
      <c r="AI70" s="96"/>
      <c r="AJ70" s="96"/>
      <c r="AK70" s="96"/>
      <c r="AL70" s="96"/>
      <c r="AM70" s="96"/>
      <c r="AN70" s="96"/>
      <c r="AO70" s="96"/>
      <c r="AP70" s="96"/>
      <c r="AQ70" s="96"/>
      <c r="AR70" s="96"/>
      <c r="AS70" s="96"/>
      <c r="AT70" s="96"/>
      <c r="AU70" s="96"/>
      <c r="AV70" s="96"/>
      <c r="AW70" s="96"/>
      <c r="AX70" s="96"/>
      <c r="AY70" s="96"/>
      <c r="AZ70" s="96"/>
      <c r="BA70" s="96"/>
      <c r="BB70" s="96"/>
      <c r="BC70" s="96"/>
      <c r="BD70" s="96"/>
      <c r="BE70" s="96"/>
      <c r="BF70" s="96"/>
      <c r="BG70" s="96"/>
      <c r="BH70" s="96"/>
      <c r="BI70" s="96"/>
      <c r="BJ70" s="96"/>
      <c r="BK70" s="96"/>
      <c r="BL70" s="96"/>
      <c r="BM70" s="96"/>
      <c r="BN70" s="96"/>
      <c r="BO70" s="96"/>
      <c r="BP70" s="96"/>
      <c r="BQ70" s="96"/>
      <c r="BR70" s="96"/>
      <c r="BS70" s="96"/>
      <c r="BT70" s="96"/>
      <c r="BU70" s="96"/>
      <c r="BV70" s="96"/>
      <c r="BW70" s="96"/>
      <c r="BX70" s="96"/>
      <c r="BY70" s="96"/>
      <c r="BZ70" s="96"/>
      <c r="CA70" s="96"/>
      <c r="CB70" s="96"/>
      <c r="CC70" s="96"/>
      <c r="CD70" s="96"/>
      <c r="CE70" s="96"/>
      <c r="CF70" s="96"/>
      <c r="CG70" s="96"/>
      <c r="CH70" s="96"/>
      <c r="CI70" s="96"/>
      <c r="CJ70" s="96"/>
      <c r="CK70" s="96"/>
      <c r="CL70" s="96"/>
      <c r="CM70" s="96"/>
      <c r="CN70" s="96"/>
      <c r="CO70" s="96"/>
      <c r="CP70" s="96"/>
      <c r="CQ70" s="96"/>
      <c r="CR70" s="96"/>
      <c r="CS70" s="96"/>
      <c r="CT70" s="96"/>
      <c r="CU70" s="96"/>
      <c r="CV70" s="96"/>
      <c r="CW70" s="96"/>
      <c r="CX70" s="96"/>
      <c r="CY70" s="96"/>
      <c r="CZ70" s="96"/>
    </row>
    <row r="71" spans="1:104" ht="30" customHeight="1" x14ac:dyDescent="0.2">
      <c r="A71" s="101"/>
      <c r="B71" s="101"/>
      <c r="C71" s="101"/>
      <c r="D71" s="101"/>
      <c r="E71" s="101"/>
      <c r="F71" s="101"/>
      <c r="G71" s="101"/>
      <c r="H71" s="101"/>
      <c r="I71" s="101"/>
      <c r="J71" s="101"/>
      <c r="K71" s="101"/>
      <c r="L71" s="101"/>
      <c r="M71" s="101"/>
      <c r="N71" s="96"/>
      <c r="O71" s="96"/>
      <c r="P71" s="96"/>
      <c r="Q71" s="108"/>
      <c r="R71" s="108"/>
      <c r="S71" s="108"/>
      <c r="T71" s="96"/>
      <c r="U71" s="96"/>
      <c r="V71" s="96"/>
      <c r="W71" s="96"/>
      <c r="X71" s="96"/>
      <c r="Y71" s="96"/>
      <c r="Z71" s="96"/>
      <c r="AA71" s="96"/>
      <c r="AB71" s="96"/>
      <c r="AC71" s="96"/>
      <c r="AD71" s="96"/>
      <c r="AE71" s="96"/>
      <c r="AF71" s="96"/>
      <c r="AG71" s="96"/>
      <c r="AH71" s="96"/>
      <c r="AI71" s="96"/>
      <c r="AJ71" s="96"/>
      <c r="AK71" s="96"/>
      <c r="AL71" s="96"/>
      <c r="AM71" s="96"/>
      <c r="AN71" s="96"/>
      <c r="AO71" s="96"/>
      <c r="AP71" s="96"/>
      <c r="AQ71" s="96"/>
      <c r="AR71" s="96"/>
      <c r="AS71" s="96"/>
      <c r="AT71" s="96"/>
      <c r="AU71" s="96"/>
      <c r="AV71" s="96"/>
      <c r="AW71" s="96"/>
      <c r="AX71" s="96"/>
      <c r="AY71" s="96"/>
      <c r="AZ71" s="96"/>
      <c r="BA71" s="96"/>
      <c r="BB71" s="96"/>
      <c r="BC71" s="96"/>
      <c r="BD71" s="96"/>
      <c r="BE71" s="96"/>
      <c r="BF71" s="96"/>
      <c r="BG71" s="96"/>
      <c r="BH71" s="96"/>
      <c r="BI71" s="96"/>
      <c r="BJ71" s="96"/>
      <c r="BK71" s="96"/>
      <c r="BL71" s="96"/>
      <c r="BM71" s="96"/>
      <c r="BN71" s="96"/>
      <c r="BO71" s="96"/>
      <c r="BP71" s="96"/>
      <c r="BQ71" s="96"/>
      <c r="BR71" s="96"/>
      <c r="BS71" s="96"/>
      <c r="BT71" s="96"/>
      <c r="BU71" s="96"/>
      <c r="BV71" s="96"/>
      <c r="BW71" s="96"/>
      <c r="BX71" s="96"/>
      <c r="BY71" s="96"/>
      <c r="BZ71" s="96"/>
      <c r="CA71" s="96"/>
      <c r="CB71" s="96"/>
      <c r="CC71" s="96"/>
      <c r="CD71" s="96"/>
      <c r="CE71" s="96"/>
      <c r="CF71" s="96"/>
      <c r="CG71" s="96"/>
      <c r="CH71" s="96"/>
      <c r="CI71" s="96"/>
      <c r="CJ71" s="96"/>
      <c r="CK71" s="96"/>
      <c r="CL71" s="96"/>
      <c r="CM71" s="96"/>
      <c r="CN71" s="96"/>
      <c r="CO71" s="96"/>
      <c r="CP71" s="96"/>
      <c r="CQ71" s="96"/>
      <c r="CR71" s="96"/>
      <c r="CS71" s="96"/>
      <c r="CT71" s="96"/>
      <c r="CU71" s="96"/>
      <c r="CV71" s="96"/>
      <c r="CW71" s="96"/>
      <c r="CX71" s="96"/>
      <c r="CY71" s="96"/>
      <c r="CZ71" s="96"/>
    </row>
    <row r="72" spans="1:104" ht="30" customHeight="1" x14ac:dyDescent="0.2">
      <c r="A72" s="101"/>
      <c r="B72" s="101"/>
      <c r="C72" s="101"/>
      <c r="D72" s="101"/>
      <c r="E72" s="101"/>
      <c r="F72" s="101"/>
      <c r="G72" s="101"/>
      <c r="H72" s="101"/>
      <c r="I72" s="101"/>
      <c r="J72" s="101"/>
      <c r="K72" s="101"/>
      <c r="L72" s="101"/>
      <c r="M72" s="101"/>
      <c r="N72" s="96"/>
      <c r="O72" s="96"/>
      <c r="P72" s="96"/>
      <c r="Q72" s="108"/>
      <c r="R72" s="108"/>
      <c r="S72" s="108"/>
      <c r="T72" s="96"/>
      <c r="U72" s="96"/>
      <c r="V72" s="96"/>
      <c r="W72" s="96"/>
      <c r="X72" s="96"/>
      <c r="Y72" s="96"/>
      <c r="Z72" s="96"/>
      <c r="AA72" s="96"/>
      <c r="AB72" s="96"/>
      <c r="AC72" s="96"/>
      <c r="AD72" s="96"/>
      <c r="AE72" s="96"/>
      <c r="AF72" s="96"/>
      <c r="AG72" s="96"/>
      <c r="AH72" s="96"/>
      <c r="AI72" s="96"/>
      <c r="AJ72" s="96"/>
      <c r="AK72" s="96"/>
      <c r="AL72" s="96"/>
      <c r="AM72" s="96"/>
      <c r="AN72" s="96"/>
      <c r="AO72" s="96"/>
      <c r="AP72" s="96"/>
      <c r="AQ72" s="96"/>
      <c r="AR72" s="96"/>
      <c r="AS72" s="96"/>
      <c r="AT72" s="96"/>
      <c r="AU72" s="96"/>
      <c r="AV72" s="96"/>
      <c r="AW72" s="96"/>
      <c r="AX72" s="96"/>
      <c r="AY72" s="96"/>
      <c r="AZ72" s="96"/>
      <c r="BA72" s="96"/>
      <c r="BB72" s="96"/>
      <c r="BC72" s="96"/>
      <c r="BD72" s="96"/>
      <c r="BE72" s="96"/>
      <c r="BF72" s="96"/>
      <c r="BG72" s="96"/>
      <c r="BH72" s="96"/>
      <c r="BI72" s="96"/>
      <c r="BJ72" s="96"/>
      <c r="BK72" s="96"/>
      <c r="BL72" s="96"/>
      <c r="BM72" s="96"/>
      <c r="BN72" s="96"/>
      <c r="BO72" s="96"/>
      <c r="BP72" s="96"/>
      <c r="BQ72" s="96"/>
      <c r="BR72" s="96"/>
      <c r="BS72" s="96"/>
      <c r="BT72" s="96"/>
      <c r="BU72" s="96"/>
      <c r="BV72" s="96"/>
      <c r="BW72" s="96"/>
      <c r="BX72" s="96"/>
      <c r="BY72" s="96"/>
      <c r="BZ72" s="96"/>
      <c r="CA72" s="96"/>
      <c r="CB72" s="96"/>
      <c r="CC72" s="96"/>
      <c r="CD72" s="96"/>
      <c r="CE72" s="96"/>
      <c r="CF72" s="96"/>
      <c r="CG72" s="96"/>
      <c r="CH72" s="96"/>
      <c r="CI72" s="96"/>
      <c r="CJ72" s="96"/>
      <c r="CK72" s="96"/>
      <c r="CL72" s="96"/>
      <c r="CM72" s="96"/>
      <c r="CN72" s="96"/>
      <c r="CO72" s="96"/>
      <c r="CP72" s="96"/>
      <c r="CQ72" s="96"/>
      <c r="CR72" s="96"/>
      <c r="CS72" s="96"/>
      <c r="CT72" s="96"/>
      <c r="CU72" s="96"/>
      <c r="CV72" s="96"/>
      <c r="CW72" s="96"/>
      <c r="CX72" s="96"/>
      <c r="CY72" s="96"/>
      <c r="CZ72" s="96"/>
    </row>
    <row r="73" spans="1:104" ht="30" customHeight="1" x14ac:dyDescent="0.2">
      <c r="A73" s="101"/>
      <c r="B73" s="101"/>
      <c r="C73" s="101"/>
      <c r="D73" s="101"/>
      <c r="E73" s="101"/>
      <c r="F73" s="101"/>
      <c r="G73" s="101"/>
      <c r="H73" s="101"/>
      <c r="I73" s="101"/>
      <c r="J73" s="101"/>
      <c r="K73" s="101"/>
      <c r="L73" s="101"/>
      <c r="M73" s="101"/>
      <c r="N73" s="96"/>
      <c r="O73" s="96"/>
      <c r="P73" s="96"/>
      <c r="Q73" s="108"/>
      <c r="R73" s="108"/>
      <c r="S73" s="108"/>
      <c r="T73" s="96"/>
      <c r="U73" s="96"/>
      <c r="V73" s="96"/>
      <c r="W73" s="96"/>
      <c r="X73" s="96"/>
      <c r="Y73" s="96"/>
      <c r="Z73" s="96"/>
      <c r="AA73" s="96"/>
      <c r="AB73" s="96"/>
      <c r="AC73" s="96"/>
      <c r="AD73" s="96"/>
      <c r="AE73" s="96"/>
      <c r="AF73" s="96"/>
      <c r="AG73" s="96"/>
      <c r="AH73" s="96"/>
      <c r="AI73" s="96"/>
      <c r="AJ73" s="96"/>
      <c r="AK73" s="96"/>
      <c r="AL73" s="96"/>
      <c r="AM73" s="96"/>
      <c r="AN73" s="96"/>
      <c r="AO73" s="96"/>
      <c r="AP73" s="96"/>
      <c r="AQ73" s="96"/>
      <c r="AR73" s="96"/>
      <c r="AS73" s="96"/>
      <c r="AT73" s="96"/>
      <c r="AU73" s="96"/>
      <c r="AV73" s="96"/>
      <c r="AW73" s="96"/>
      <c r="AX73" s="96"/>
      <c r="AY73" s="96"/>
      <c r="AZ73" s="96"/>
      <c r="BA73" s="96"/>
      <c r="BB73" s="96"/>
      <c r="BC73" s="96"/>
      <c r="BD73" s="96"/>
      <c r="BE73" s="96"/>
      <c r="BF73" s="96"/>
      <c r="BG73" s="96"/>
      <c r="BH73" s="96"/>
      <c r="BI73" s="96"/>
      <c r="BJ73" s="96"/>
      <c r="BK73" s="96"/>
      <c r="BL73" s="96"/>
      <c r="BM73" s="96"/>
      <c r="BN73" s="96"/>
      <c r="BO73" s="96"/>
      <c r="BP73" s="96"/>
      <c r="BQ73" s="96"/>
      <c r="BR73" s="96"/>
      <c r="BS73" s="96"/>
      <c r="BT73" s="96"/>
      <c r="BU73" s="96"/>
      <c r="BV73" s="96"/>
      <c r="BW73" s="96"/>
      <c r="BX73" s="96"/>
      <c r="BY73" s="96"/>
      <c r="BZ73" s="96"/>
      <c r="CA73" s="96"/>
      <c r="CB73" s="96"/>
      <c r="CC73" s="96"/>
      <c r="CD73" s="96"/>
      <c r="CE73" s="96"/>
      <c r="CF73" s="96"/>
      <c r="CG73" s="96"/>
      <c r="CH73" s="96"/>
      <c r="CI73" s="96"/>
      <c r="CJ73" s="96"/>
      <c r="CK73" s="96"/>
      <c r="CL73" s="96"/>
      <c r="CM73" s="96"/>
      <c r="CN73" s="96"/>
      <c r="CO73" s="96"/>
      <c r="CP73" s="96"/>
      <c r="CQ73" s="96"/>
      <c r="CR73" s="96"/>
      <c r="CS73" s="96"/>
      <c r="CT73" s="96"/>
      <c r="CU73" s="96"/>
      <c r="CV73" s="96"/>
      <c r="CW73" s="96"/>
      <c r="CX73" s="96"/>
      <c r="CY73" s="96"/>
      <c r="CZ73" s="96"/>
    </row>
    <row r="74" spans="1:104" ht="30" customHeight="1" x14ac:dyDescent="0.2">
      <c r="A74" s="101"/>
      <c r="B74" s="101"/>
      <c r="C74" s="101"/>
      <c r="D74" s="101"/>
      <c r="E74" s="101"/>
      <c r="F74" s="101"/>
      <c r="G74" s="101"/>
      <c r="H74" s="101"/>
      <c r="I74" s="101"/>
      <c r="J74" s="101"/>
      <c r="K74" s="101"/>
      <c r="L74" s="101"/>
      <c r="M74" s="101"/>
      <c r="N74" s="96"/>
      <c r="O74" s="96"/>
      <c r="P74" s="96"/>
      <c r="Q74" s="108"/>
      <c r="R74" s="108"/>
      <c r="S74" s="108"/>
      <c r="T74" s="96"/>
      <c r="U74" s="96"/>
      <c r="V74" s="96"/>
      <c r="W74" s="96"/>
      <c r="X74" s="96"/>
      <c r="Y74" s="96"/>
      <c r="Z74" s="96"/>
      <c r="AA74" s="96"/>
      <c r="AB74" s="96"/>
      <c r="AC74" s="96"/>
      <c r="AD74" s="96"/>
      <c r="AE74" s="96"/>
      <c r="AF74" s="96"/>
      <c r="AG74" s="96"/>
      <c r="AH74" s="96"/>
      <c r="AI74" s="96"/>
      <c r="AJ74" s="96"/>
      <c r="AK74" s="96"/>
      <c r="AL74" s="96"/>
      <c r="AM74" s="96"/>
      <c r="AN74" s="96"/>
      <c r="AO74" s="96"/>
      <c r="AP74" s="96"/>
      <c r="AQ74" s="96"/>
      <c r="AR74" s="96"/>
      <c r="AS74" s="96"/>
      <c r="AT74" s="96"/>
      <c r="AU74" s="96"/>
      <c r="AV74" s="96"/>
      <c r="AW74" s="96"/>
      <c r="AX74" s="96"/>
      <c r="AY74" s="96"/>
      <c r="AZ74" s="96"/>
      <c r="BA74" s="96"/>
      <c r="BB74" s="96"/>
      <c r="BC74" s="96"/>
      <c r="BD74" s="96"/>
      <c r="BE74" s="96"/>
      <c r="BF74" s="96"/>
      <c r="BG74" s="96"/>
      <c r="BH74" s="96"/>
      <c r="BI74" s="96"/>
      <c r="BJ74" s="96"/>
      <c r="BK74" s="96"/>
      <c r="BL74" s="96"/>
      <c r="BM74" s="96"/>
      <c r="BN74" s="96"/>
      <c r="BO74" s="96"/>
      <c r="BP74" s="96"/>
      <c r="BQ74" s="96"/>
      <c r="BR74" s="96"/>
      <c r="BS74" s="96"/>
      <c r="BT74" s="96"/>
      <c r="BU74" s="96"/>
      <c r="BV74" s="96"/>
      <c r="BW74" s="96"/>
      <c r="BX74" s="96"/>
      <c r="BY74" s="96"/>
      <c r="BZ74" s="96"/>
      <c r="CA74" s="96"/>
      <c r="CB74" s="96"/>
      <c r="CC74" s="96"/>
      <c r="CD74" s="96"/>
      <c r="CE74" s="96"/>
      <c r="CF74" s="96"/>
      <c r="CG74" s="96"/>
      <c r="CH74" s="96"/>
      <c r="CI74" s="96"/>
      <c r="CJ74" s="96"/>
      <c r="CK74" s="96"/>
      <c r="CL74" s="96"/>
      <c r="CM74" s="96"/>
      <c r="CN74" s="96"/>
      <c r="CO74" s="96"/>
      <c r="CP74" s="96"/>
      <c r="CQ74" s="96"/>
      <c r="CR74" s="96"/>
      <c r="CS74" s="96"/>
      <c r="CT74" s="96"/>
      <c r="CU74" s="96"/>
      <c r="CV74" s="96"/>
      <c r="CW74" s="96"/>
      <c r="CX74" s="96"/>
      <c r="CY74" s="96"/>
      <c r="CZ74" s="96"/>
    </row>
    <row r="75" spans="1:104" ht="30" customHeight="1" x14ac:dyDescent="0.2">
      <c r="A75" s="101"/>
      <c r="B75" s="101"/>
      <c r="C75" s="101"/>
      <c r="D75" s="101"/>
      <c r="E75" s="101"/>
      <c r="F75" s="101"/>
      <c r="G75" s="101"/>
      <c r="H75" s="101"/>
      <c r="I75" s="101"/>
      <c r="J75" s="101"/>
      <c r="K75" s="101"/>
      <c r="L75" s="101"/>
      <c r="M75" s="101"/>
      <c r="N75" s="96"/>
      <c r="O75" s="96"/>
      <c r="P75" s="96"/>
      <c r="Q75" s="108"/>
      <c r="R75" s="108"/>
      <c r="S75" s="108"/>
      <c r="T75" s="96"/>
      <c r="U75" s="96"/>
      <c r="V75" s="96"/>
      <c r="W75" s="96"/>
      <c r="X75" s="96"/>
      <c r="Y75" s="96"/>
      <c r="Z75" s="96"/>
      <c r="AA75" s="96"/>
      <c r="AB75" s="96"/>
      <c r="AC75" s="96"/>
      <c r="AD75" s="96"/>
      <c r="AE75" s="96"/>
      <c r="AF75" s="96"/>
      <c r="AG75" s="96"/>
      <c r="AH75" s="96"/>
      <c r="AI75" s="96"/>
      <c r="AJ75" s="96"/>
      <c r="AK75" s="96"/>
      <c r="AL75" s="96"/>
      <c r="AM75" s="96"/>
      <c r="AN75" s="96"/>
      <c r="AO75" s="96"/>
      <c r="AP75" s="96"/>
      <c r="AQ75" s="96"/>
      <c r="AR75" s="96"/>
      <c r="AS75" s="96"/>
      <c r="AT75" s="96"/>
      <c r="AU75" s="96"/>
      <c r="AV75" s="96"/>
      <c r="AW75" s="96"/>
      <c r="AX75" s="96"/>
      <c r="AY75" s="96"/>
      <c r="AZ75" s="96"/>
      <c r="BA75" s="96"/>
      <c r="BB75" s="96"/>
      <c r="BC75" s="96"/>
      <c r="BD75" s="96"/>
      <c r="BE75" s="96"/>
      <c r="BF75" s="96"/>
      <c r="BG75" s="96"/>
      <c r="BH75" s="96"/>
      <c r="BI75" s="96"/>
      <c r="BJ75" s="96"/>
      <c r="BK75" s="96"/>
      <c r="BL75" s="96"/>
      <c r="BM75" s="96"/>
      <c r="BN75" s="96"/>
      <c r="BO75" s="96"/>
      <c r="BP75" s="96"/>
      <c r="BQ75" s="96"/>
      <c r="BR75" s="96"/>
      <c r="BS75" s="96"/>
      <c r="BT75" s="96"/>
      <c r="BU75" s="96"/>
      <c r="BV75" s="96"/>
      <c r="BW75" s="96"/>
      <c r="BX75" s="96"/>
      <c r="BY75" s="96"/>
      <c r="BZ75" s="96"/>
      <c r="CA75" s="96"/>
      <c r="CB75" s="96"/>
      <c r="CC75" s="96"/>
      <c r="CD75" s="96"/>
      <c r="CE75" s="96"/>
      <c r="CF75" s="96"/>
      <c r="CG75" s="96"/>
      <c r="CH75" s="96"/>
      <c r="CI75" s="96"/>
      <c r="CJ75" s="96"/>
      <c r="CK75" s="96"/>
      <c r="CL75" s="96"/>
      <c r="CM75" s="96"/>
      <c r="CN75" s="96"/>
      <c r="CO75" s="96"/>
      <c r="CP75" s="96"/>
      <c r="CQ75" s="96"/>
      <c r="CR75" s="96"/>
      <c r="CS75" s="96"/>
      <c r="CT75" s="96"/>
      <c r="CU75" s="96"/>
      <c r="CV75" s="96"/>
      <c r="CW75" s="96"/>
      <c r="CX75" s="96"/>
      <c r="CY75" s="96"/>
      <c r="CZ75" s="96"/>
    </row>
    <row r="76" spans="1:104" ht="30" customHeight="1" x14ac:dyDescent="0.2">
      <c r="A76" s="101"/>
      <c r="B76" s="101"/>
      <c r="C76" s="101"/>
      <c r="D76" s="101"/>
      <c r="E76" s="101"/>
      <c r="F76" s="101"/>
      <c r="G76" s="101"/>
      <c r="H76" s="101"/>
      <c r="I76" s="101"/>
      <c r="J76" s="101"/>
      <c r="K76" s="101"/>
      <c r="L76" s="101"/>
      <c r="M76" s="101"/>
      <c r="N76" s="96"/>
      <c r="O76" s="96"/>
      <c r="P76" s="96"/>
      <c r="Q76" s="108"/>
      <c r="R76" s="108"/>
      <c r="S76" s="108"/>
      <c r="T76" s="96"/>
      <c r="U76" s="96"/>
      <c r="V76" s="96"/>
      <c r="W76" s="96"/>
      <c r="X76" s="96"/>
      <c r="Y76" s="96"/>
      <c r="Z76" s="96"/>
      <c r="AA76" s="96"/>
      <c r="AB76" s="96"/>
      <c r="AC76" s="96"/>
      <c r="AD76" s="96"/>
      <c r="AE76" s="96"/>
      <c r="AF76" s="96"/>
      <c r="AG76" s="96"/>
      <c r="AH76" s="96"/>
      <c r="AI76" s="96"/>
      <c r="AJ76" s="96"/>
      <c r="AK76" s="96"/>
      <c r="AL76" s="96"/>
      <c r="AM76" s="96"/>
      <c r="AN76" s="96"/>
      <c r="AO76" s="96"/>
      <c r="AP76" s="96"/>
      <c r="AQ76" s="96"/>
      <c r="AR76" s="96"/>
      <c r="AS76" s="96"/>
      <c r="AT76" s="96"/>
      <c r="AU76" s="96"/>
      <c r="AV76" s="96"/>
      <c r="AW76" s="96"/>
      <c r="AX76" s="96"/>
      <c r="AY76" s="96"/>
      <c r="AZ76" s="96"/>
      <c r="BA76" s="96"/>
      <c r="BB76" s="96"/>
      <c r="BC76" s="96"/>
      <c r="BD76" s="96"/>
      <c r="BE76" s="96"/>
      <c r="BF76" s="96"/>
      <c r="BG76" s="96"/>
      <c r="BH76" s="96"/>
      <c r="BI76" s="96"/>
      <c r="BJ76" s="96"/>
      <c r="BK76" s="96"/>
      <c r="BL76" s="96"/>
      <c r="BM76" s="96"/>
      <c r="BN76" s="96"/>
      <c r="BO76" s="96"/>
      <c r="BP76" s="96"/>
      <c r="BQ76" s="96"/>
      <c r="BR76" s="96"/>
      <c r="BS76" s="96"/>
      <c r="BT76" s="96"/>
      <c r="BU76" s="96"/>
      <c r="BV76" s="96"/>
      <c r="BW76" s="96"/>
      <c r="BX76" s="96"/>
      <c r="BY76" s="96"/>
      <c r="BZ76" s="96"/>
      <c r="CA76" s="96"/>
      <c r="CB76" s="96"/>
      <c r="CC76" s="96"/>
      <c r="CD76" s="96"/>
      <c r="CE76" s="96"/>
      <c r="CF76" s="96"/>
      <c r="CG76" s="96"/>
      <c r="CH76" s="96"/>
      <c r="CI76" s="96"/>
      <c r="CJ76" s="96"/>
      <c r="CK76" s="96"/>
      <c r="CL76" s="96"/>
      <c r="CM76" s="96"/>
      <c r="CN76" s="96"/>
      <c r="CO76" s="96"/>
      <c r="CP76" s="96"/>
      <c r="CQ76" s="96"/>
      <c r="CR76" s="96"/>
      <c r="CS76" s="96"/>
      <c r="CT76" s="96"/>
      <c r="CU76" s="96"/>
      <c r="CV76" s="96"/>
      <c r="CW76" s="96"/>
      <c r="CX76" s="96"/>
      <c r="CY76" s="96"/>
      <c r="CZ76" s="96"/>
    </row>
    <row r="77" spans="1:104" ht="30" customHeight="1" x14ac:dyDescent="0.2">
      <c r="A77" s="101"/>
      <c r="B77" s="101"/>
      <c r="C77" s="101"/>
      <c r="D77" s="101"/>
      <c r="E77" s="101"/>
      <c r="F77" s="101"/>
      <c r="G77" s="101"/>
      <c r="H77" s="101"/>
      <c r="I77" s="101"/>
      <c r="J77" s="101"/>
      <c r="K77" s="101"/>
      <c r="L77" s="101"/>
      <c r="M77" s="101"/>
      <c r="N77" s="96"/>
      <c r="O77" s="96"/>
      <c r="P77" s="96"/>
      <c r="Q77" s="108"/>
      <c r="R77" s="108"/>
      <c r="S77" s="108"/>
      <c r="T77" s="96"/>
      <c r="U77" s="96"/>
      <c r="V77" s="96"/>
      <c r="W77" s="96"/>
      <c r="X77" s="96"/>
      <c r="Y77" s="96"/>
      <c r="Z77" s="96"/>
      <c r="AA77" s="96"/>
      <c r="AB77" s="96"/>
      <c r="AC77" s="96"/>
      <c r="AD77" s="96"/>
      <c r="AE77" s="96"/>
      <c r="AF77" s="96"/>
      <c r="AG77" s="96"/>
      <c r="AH77" s="96"/>
      <c r="AI77" s="96"/>
      <c r="AJ77" s="96"/>
      <c r="AK77" s="96"/>
      <c r="AL77" s="96"/>
      <c r="AM77" s="96"/>
      <c r="AN77" s="96"/>
      <c r="AO77" s="96"/>
      <c r="AP77" s="96"/>
      <c r="AQ77" s="96"/>
      <c r="AR77" s="96"/>
      <c r="AS77" s="96"/>
      <c r="AT77" s="96"/>
      <c r="AU77" s="96"/>
      <c r="AV77" s="96"/>
      <c r="AW77" s="96"/>
      <c r="AX77" s="96"/>
      <c r="AY77" s="96"/>
      <c r="AZ77" s="96"/>
      <c r="BA77" s="96"/>
      <c r="BB77" s="96"/>
      <c r="BC77" s="96"/>
      <c r="BD77" s="96"/>
      <c r="BE77" s="96"/>
      <c r="BF77" s="96"/>
      <c r="BG77" s="96"/>
      <c r="BH77" s="96"/>
      <c r="BI77" s="96"/>
      <c r="BJ77" s="96"/>
      <c r="BK77" s="96"/>
      <c r="BL77" s="96"/>
      <c r="BM77" s="96"/>
      <c r="BN77" s="96"/>
      <c r="BO77" s="96"/>
      <c r="BP77" s="96"/>
      <c r="BQ77" s="96"/>
      <c r="BR77" s="96"/>
      <c r="BS77" s="96"/>
      <c r="BT77" s="96"/>
      <c r="BU77" s="96"/>
      <c r="BV77" s="96"/>
      <c r="BW77" s="96"/>
      <c r="BX77" s="96"/>
      <c r="BY77" s="96"/>
      <c r="BZ77" s="96"/>
      <c r="CA77" s="96"/>
      <c r="CB77" s="96"/>
      <c r="CC77" s="96"/>
      <c r="CD77" s="96"/>
      <c r="CE77" s="96"/>
      <c r="CF77" s="96"/>
      <c r="CG77" s="96"/>
      <c r="CH77" s="96"/>
      <c r="CI77" s="96"/>
      <c r="CJ77" s="96"/>
      <c r="CK77" s="96"/>
      <c r="CL77" s="96"/>
      <c r="CM77" s="96"/>
      <c r="CN77" s="96"/>
      <c r="CO77" s="96"/>
      <c r="CP77" s="96"/>
      <c r="CQ77" s="96"/>
      <c r="CR77" s="96"/>
      <c r="CS77" s="96"/>
      <c r="CT77" s="96"/>
      <c r="CU77" s="96"/>
      <c r="CV77" s="96"/>
      <c r="CW77" s="96"/>
      <c r="CX77" s="96"/>
      <c r="CY77" s="96"/>
      <c r="CZ77" s="96"/>
    </row>
    <row r="78" spans="1:104" ht="30" customHeight="1" x14ac:dyDescent="0.2">
      <c r="A78" s="101"/>
      <c r="B78" s="101"/>
      <c r="C78" s="101"/>
      <c r="D78" s="101"/>
      <c r="E78" s="101"/>
      <c r="F78" s="101"/>
      <c r="G78" s="101"/>
      <c r="H78" s="101"/>
      <c r="I78" s="101"/>
      <c r="J78" s="101"/>
      <c r="K78" s="101"/>
      <c r="L78" s="101"/>
      <c r="M78" s="101"/>
      <c r="N78" s="96"/>
      <c r="O78" s="96"/>
      <c r="P78" s="96"/>
      <c r="Q78" s="108"/>
      <c r="R78" s="108"/>
      <c r="S78" s="108"/>
      <c r="T78" s="96"/>
      <c r="U78" s="96"/>
      <c r="V78" s="96"/>
      <c r="W78" s="96"/>
      <c r="X78" s="96"/>
      <c r="Y78" s="96"/>
      <c r="Z78" s="96"/>
      <c r="AA78" s="96"/>
      <c r="AB78" s="96"/>
      <c r="AC78" s="96"/>
      <c r="AD78" s="96"/>
      <c r="AE78" s="96"/>
      <c r="AF78" s="96"/>
      <c r="AG78" s="96"/>
      <c r="AH78" s="96"/>
      <c r="AI78" s="96"/>
      <c r="AJ78" s="96"/>
      <c r="AK78" s="96"/>
      <c r="AL78" s="96"/>
      <c r="AM78" s="96"/>
      <c r="AN78" s="96"/>
      <c r="AO78" s="96"/>
      <c r="AP78" s="96"/>
      <c r="AQ78" s="96"/>
      <c r="AR78" s="96"/>
      <c r="AS78" s="96"/>
      <c r="AT78" s="96"/>
      <c r="AU78" s="96"/>
      <c r="AV78" s="96"/>
      <c r="AW78" s="96"/>
      <c r="AX78" s="96"/>
      <c r="AY78" s="96"/>
      <c r="AZ78" s="96"/>
      <c r="BA78" s="96"/>
      <c r="BB78" s="96"/>
      <c r="BC78" s="96"/>
      <c r="BD78" s="96"/>
      <c r="BE78" s="96"/>
      <c r="BF78" s="96"/>
      <c r="BG78" s="96"/>
      <c r="BH78" s="96"/>
      <c r="BI78" s="96"/>
      <c r="BJ78" s="96"/>
      <c r="BK78" s="96"/>
      <c r="BL78" s="96"/>
      <c r="BM78" s="96"/>
      <c r="BN78" s="96"/>
      <c r="BO78" s="96"/>
      <c r="BP78" s="96"/>
      <c r="BQ78" s="96"/>
      <c r="BR78" s="96"/>
      <c r="BS78" s="96"/>
      <c r="BT78" s="96"/>
      <c r="BU78" s="96"/>
      <c r="BV78" s="96"/>
      <c r="BW78" s="96"/>
      <c r="BX78" s="96"/>
      <c r="BY78" s="96"/>
      <c r="BZ78" s="96"/>
      <c r="CA78" s="96"/>
      <c r="CB78" s="96"/>
      <c r="CC78" s="96"/>
      <c r="CD78" s="96"/>
      <c r="CE78" s="96"/>
      <c r="CF78" s="96"/>
      <c r="CG78" s="96"/>
      <c r="CH78" s="96"/>
      <c r="CI78" s="96"/>
      <c r="CJ78" s="96"/>
      <c r="CK78" s="96"/>
      <c r="CL78" s="96"/>
      <c r="CM78" s="96"/>
      <c r="CN78" s="96"/>
      <c r="CO78" s="96"/>
      <c r="CP78" s="96"/>
      <c r="CQ78" s="96"/>
      <c r="CR78" s="96"/>
      <c r="CS78" s="96"/>
      <c r="CT78" s="96"/>
      <c r="CU78" s="96"/>
      <c r="CV78" s="96"/>
      <c r="CW78" s="96"/>
      <c r="CX78" s="96"/>
      <c r="CY78" s="96"/>
      <c r="CZ78" s="96"/>
    </row>
    <row r="79" spans="1:104" ht="30" customHeight="1" x14ac:dyDescent="0.2">
      <c r="A79" s="101"/>
      <c r="B79" s="101"/>
      <c r="C79" s="101"/>
      <c r="D79" s="101"/>
      <c r="E79" s="101"/>
      <c r="F79" s="101"/>
      <c r="G79" s="101"/>
      <c r="H79" s="101"/>
      <c r="I79" s="101"/>
      <c r="J79" s="101"/>
      <c r="K79" s="101"/>
      <c r="L79" s="101"/>
      <c r="M79" s="101"/>
      <c r="N79" s="96"/>
      <c r="O79" s="96"/>
      <c r="P79" s="96"/>
      <c r="Q79" s="108"/>
      <c r="R79" s="108"/>
      <c r="S79" s="108"/>
      <c r="T79" s="96"/>
      <c r="U79" s="96"/>
      <c r="V79" s="96"/>
      <c r="W79" s="96"/>
      <c r="X79" s="96"/>
      <c r="Y79" s="96"/>
      <c r="Z79" s="96"/>
      <c r="AA79" s="96"/>
      <c r="AB79" s="96"/>
      <c r="AC79" s="96"/>
      <c r="AD79" s="96"/>
      <c r="AE79" s="96"/>
      <c r="AF79" s="96"/>
      <c r="AG79" s="96"/>
      <c r="AH79" s="96"/>
      <c r="AI79" s="96"/>
      <c r="AJ79" s="96"/>
      <c r="AK79" s="96"/>
      <c r="AL79" s="96"/>
      <c r="AM79" s="96"/>
      <c r="AN79" s="96"/>
      <c r="AO79" s="96"/>
      <c r="AP79" s="96"/>
      <c r="AQ79" s="96"/>
      <c r="AR79" s="96"/>
      <c r="AS79" s="96"/>
      <c r="AT79" s="96"/>
      <c r="AU79" s="96"/>
      <c r="AV79" s="96"/>
      <c r="AW79" s="96"/>
      <c r="AX79" s="96"/>
      <c r="AY79" s="96"/>
      <c r="AZ79" s="96"/>
      <c r="BA79" s="96"/>
      <c r="BB79" s="96"/>
      <c r="BC79" s="96"/>
      <c r="BD79" s="96"/>
      <c r="BE79" s="96"/>
      <c r="BF79" s="96"/>
      <c r="BG79" s="96"/>
      <c r="BH79" s="96"/>
      <c r="BI79" s="96"/>
      <c r="BJ79" s="96"/>
      <c r="BK79" s="96"/>
      <c r="BL79" s="96"/>
      <c r="BM79" s="96"/>
      <c r="BN79" s="96"/>
      <c r="BO79" s="96"/>
      <c r="BP79" s="96"/>
      <c r="BQ79" s="96"/>
      <c r="BR79" s="96"/>
      <c r="BS79" s="96"/>
      <c r="BT79" s="96"/>
      <c r="BU79" s="96"/>
      <c r="BV79" s="96"/>
      <c r="BW79" s="96"/>
      <c r="BX79" s="96"/>
      <c r="BY79" s="96"/>
      <c r="BZ79" s="96"/>
      <c r="CA79" s="96"/>
      <c r="CB79" s="96"/>
      <c r="CC79" s="96"/>
      <c r="CD79" s="96"/>
      <c r="CE79" s="96"/>
      <c r="CF79" s="96"/>
      <c r="CG79" s="96"/>
      <c r="CH79" s="96"/>
      <c r="CI79" s="96"/>
      <c r="CJ79" s="96"/>
      <c r="CK79" s="96"/>
      <c r="CL79" s="96"/>
      <c r="CM79" s="96"/>
      <c r="CN79" s="96"/>
      <c r="CO79" s="96"/>
      <c r="CP79" s="96"/>
      <c r="CQ79" s="96"/>
      <c r="CR79" s="96"/>
      <c r="CS79" s="96"/>
      <c r="CT79" s="96"/>
      <c r="CU79" s="96"/>
      <c r="CV79" s="96"/>
      <c r="CW79" s="96"/>
      <c r="CX79" s="96"/>
      <c r="CY79" s="96"/>
      <c r="CZ79" s="96"/>
    </row>
    <row r="80" spans="1:104" ht="30" customHeight="1" x14ac:dyDescent="0.2">
      <c r="A80" s="101"/>
      <c r="B80" s="101"/>
      <c r="C80" s="101"/>
      <c r="D80" s="101"/>
      <c r="E80" s="101"/>
      <c r="F80" s="101"/>
      <c r="G80" s="101"/>
      <c r="H80" s="101"/>
      <c r="I80" s="101"/>
      <c r="J80" s="101"/>
      <c r="K80" s="101"/>
      <c r="L80" s="101"/>
      <c r="M80" s="101"/>
      <c r="N80" s="96"/>
      <c r="O80" s="96"/>
      <c r="P80" s="96"/>
      <c r="Q80" s="108"/>
      <c r="R80" s="108"/>
      <c r="S80" s="108"/>
      <c r="T80" s="96"/>
      <c r="U80" s="96"/>
      <c r="V80" s="96"/>
      <c r="W80" s="96"/>
      <c r="X80" s="96"/>
      <c r="Y80" s="96"/>
      <c r="Z80" s="96"/>
      <c r="AA80" s="96"/>
      <c r="AB80" s="96"/>
      <c r="AC80" s="96"/>
      <c r="AD80" s="96"/>
      <c r="AE80" s="96"/>
      <c r="AF80" s="96"/>
      <c r="AG80" s="96"/>
      <c r="AH80" s="96"/>
      <c r="AI80" s="96"/>
      <c r="AJ80" s="96"/>
      <c r="AK80" s="96"/>
      <c r="AL80" s="96"/>
      <c r="AM80" s="96"/>
      <c r="AN80" s="96"/>
      <c r="AO80" s="96"/>
      <c r="AP80" s="96"/>
      <c r="AQ80" s="96"/>
      <c r="AR80" s="96"/>
      <c r="AS80" s="96"/>
      <c r="AT80" s="96"/>
      <c r="AU80" s="96"/>
      <c r="AV80" s="96"/>
      <c r="AW80" s="96"/>
      <c r="AX80" s="96"/>
      <c r="AY80" s="96"/>
      <c r="AZ80" s="96"/>
      <c r="BA80" s="96"/>
      <c r="BB80" s="96"/>
      <c r="BC80" s="96"/>
      <c r="BD80" s="96"/>
      <c r="BE80" s="96"/>
      <c r="BF80" s="96"/>
      <c r="BG80" s="96"/>
      <c r="BH80" s="96"/>
      <c r="BI80" s="96"/>
      <c r="BJ80" s="96"/>
      <c r="BK80" s="96"/>
      <c r="BL80" s="96"/>
      <c r="BM80" s="96"/>
      <c r="BN80" s="96"/>
      <c r="BO80" s="96"/>
      <c r="BP80" s="96"/>
      <c r="BQ80" s="96"/>
      <c r="BR80" s="96"/>
      <c r="BS80" s="96"/>
      <c r="BT80" s="96"/>
      <c r="BU80" s="96"/>
      <c r="BV80" s="96"/>
      <c r="BW80" s="96"/>
      <c r="BX80" s="96"/>
      <c r="BY80" s="96"/>
      <c r="BZ80" s="96"/>
      <c r="CA80" s="96"/>
      <c r="CB80" s="96"/>
      <c r="CC80" s="96"/>
      <c r="CD80" s="96"/>
      <c r="CE80" s="96"/>
      <c r="CF80" s="96"/>
      <c r="CG80" s="96"/>
      <c r="CH80" s="96"/>
      <c r="CI80" s="96"/>
      <c r="CJ80" s="96"/>
      <c r="CK80" s="96"/>
      <c r="CL80" s="96"/>
      <c r="CM80" s="96"/>
      <c r="CN80" s="96"/>
      <c r="CO80" s="96"/>
      <c r="CP80" s="96"/>
      <c r="CQ80" s="96"/>
      <c r="CR80" s="96"/>
      <c r="CS80" s="96"/>
      <c r="CT80" s="96"/>
      <c r="CU80" s="96"/>
      <c r="CV80" s="96"/>
      <c r="CW80" s="96"/>
      <c r="CX80" s="96"/>
      <c r="CY80" s="96"/>
      <c r="CZ80" s="96"/>
    </row>
    <row r="81" spans="1:104" ht="30" customHeight="1" x14ac:dyDescent="0.2">
      <c r="A81" s="101"/>
      <c r="B81" s="101"/>
      <c r="C81" s="101"/>
      <c r="D81" s="101"/>
      <c r="E81" s="101"/>
      <c r="F81" s="101"/>
      <c r="G81" s="101"/>
      <c r="H81" s="101"/>
      <c r="I81" s="101"/>
      <c r="J81" s="101"/>
      <c r="K81" s="101"/>
      <c r="L81" s="101"/>
      <c r="M81" s="101"/>
      <c r="N81" s="96"/>
      <c r="O81" s="96"/>
      <c r="P81" s="96"/>
      <c r="Q81" s="108"/>
      <c r="R81" s="108"/>
      <c r="S81" s="108"/>
      <c r="T81" s="96"/>
      <c r="U81" s="96"/>
      <c r="V81" s="96"/>
      <c r="W81" s="96"/>
      <c r="X81" s="96"/>
      <c r="Y81" s="96"/>
      <c r="Z81" s="96"/>
      <c r="AA81" s="96"/>
      <c r="AB81" s="96"/>
      <c r="AC81" s="96"/>
      <c r="AD81" s="96"/>
      <c r="AE81" s="96"/>
      <c r="AF81" s="96"/>
      <c r="AG81" s="96"/>
      <c r="AH81" s="96"/>
      <c r="AI81" s="96"/>
      <c r="AJ81" s="96"/>
      <c r="AK81" s="96"/>
      <c r="AL81" s="96"/>
      <c r="AM81" s="96"/>
      <c r="AN81" s="96"/>
      <c r="AO81" s="96"/>
      <c r="AP81" s="96"/>
      <c r="AQ81" s="96"/>
      <c r="AR81" s="96"/>
      <c r="AS81" s="96"/>
      <c r="AT81" s="96"/>
      <c r="AU81" s="96"/>
      <c r="AV81" s="96"/>
      <c r="AW81" s="96"/>
      <c r="AX81" s="96"/>
      <c r="AY81" s="96"/>
      <c r="AZ81" s="96"/>
      <c r="BA81" s="96"/>
      <c r="BB81" s="96"/>
      <c r="BC81" s="96"/>
      <c r="BD81" s="96"/>
      <c r="BE81" s="96"/>
      <c r="BF81" s="96"/>
      <c r="BG81" s="96"/>
      <c r="BH81" s="96"/>
      <c r="BI81" s="96"/>
      <c r="BJ81" s="96"/>
      <c r="BK81" s="96"/>
      <c r="BL81" s="96"/>
      <c r="BM81" s="96"/>
      <c r="BN81" s="96"/>
      <c r="BO81" s="96"/>
      <c r="BP81" s="96"/>
      <c r="BQ81" s="96"/>
      <c r="BR81" s="96"/>
      <c r="BS81" s="96"/>
      <c r="BT81" s="96"/>
      <c r="BU81" s="96"/>
      <c r="BV81" s="96"/>
      <c r="BW81" s="96"/>
      <c r="BX81" s="96"/>
      <c r="BY81" s="96"/>
      <c r="BZ81" s="96"/>
      <c r="CA81" s="96"/>
      <c r="CB81" s="96"/>
      <c r="CC81" s="96"/>
      <c r="CD81" s="96"/>
      <c r="CE81" s="96"/>
      <c r="CF81" s="96"/>
      <c r="CG81" s="96"/>
      <c r="CH81" s="96"/>
      <c r="CI81" s="96"/>
      <c r="CJ81" s="96"/>
      <c r="CK81" s="96"/>
      <c r="CL81" s="96"/>
      <c r="CM81" s="96"/>
      <c r="CN81" s="96"/>
      <c r="CO81" s="96"/>
      <c r="CP81" s="96"/>
      <c r="CQ81" s="96"/>
      <c r="CR81" s="96"/>
      <c r="CS81" s="96"/>
      <c r="CT81" s="96"/>
      <c r="CU81" s="96"/>
      <c r="CV81" s="96"/>
      <c r="CW81" s="96"/>
      <c r="CX81" s="96"/>
      <c r="CY81" s="96"/>
      <c r="CZ81" s="96"/>
    </row>
    <row r="82" spans="1:104" ht="30" customHeight="1" x14ac:dyDescent="0.2">
      <c r="A82" s="101"/>
      <c r="B82" s="101"/>
      <c r="C82" s="101"/>
      <c r="D82" s="101"/>
      <c r="E82" s="101"/>
      <c r="F82" s="101"/>
      <c r="G82" s="101"/>
      <c r="H82" s="101"/>
      <c r="I82" s="101"/>
      <c r="J82" s="101"/>
      <c r="K82" s="101"/>
      <c r="L82" s="101"/>
      <c r="M82" s="101"/>
      <c r="N82" s="96"/>
      <c r="O82" s="96"/>
      <c r="P82" s="96"/>
      <c r="Q82" s="108"/>
      <c r="R82" s="108"/>
      <c r="S82" s="108"/>
      <c r="T82" s="96"/>
      <c r="U82" s="96"/>
      <c r="V82" s="96"/>
      <c r="W82" s="96"/>
      <c r="X82" s="96"/>
      <c r="Y82" s="96"/>
      <c r="Z82" s="96"/>
      <c r="AA82" s="96"/>
      <c r="AB82" s="96"/>
      <c r="AC82" s="96"/>
      <c r="AD82" s="96"/>
      <c r="AE82" s="96"/>
      <c r="AF82" s="96"/>
      <c r="AG82" s="96"/>
      <c r="AH82" s="96"/>
      <c r="AI82" s="96"/>
      <c r="AJ82" s="96"/>
      <c r="AK82" s="96"/>
      <c r="AL82" s="96"/>
      <c r="AM82" s="96"/>
      <c r="AN82" s="96"/>
      <c r="AO82" s="96"/>
      <c r="AP82" s="96"/>
      <c r="AQ82" s="96"/>
      <c r="AR82" s="96"/>
      <c r="AS82" s="96"/>
      <c r="AT82" s="96"/>
      <c r="AU82" s="96"/>
      <c r="AV82" s="96"/>
      <c r="AW82" s="96"/>
      <c r="AX82" s="96"/>
      <c r="AY82" s="96"/>
      <c r="AZ82" s="96"/>
      <c r="BA82" s="96"/>
      <c r="BB82" s="96"/>
      <c r="BC82" s="96"/>
      <c r="BD82" s="96"/>
      <c r="BE82" s="96"/>
      <c r="BF82" s="96"/>
      <c r="BG82" s="96"/>
      <c r="BH82" s="96"/>
      <c r="BI82" s="96"/>
      <c r="BJ82" s="96"/>
      <c r="BK82" s="96"/>
      <c r="BL82" s="96"/>
      <c r="BM82" s="96"/>
      <c r="BN82" s="96"/>
      <c r="BO82" s="96"/>
      <c r="BP82" s="96"/>
      <c r="BQ82" s="96"/>
      <c r="BR82" s="96"/>
      <c r="BS82" s="96"/>
      <c r="BT82" s="96"/>
      <c r="BU82" s="96"/>
      <c r="BV82" s="96"/>
      <c r="BW82" s="96"/>
      <c r="BX82" s="96"/>
      <c r="BY82" s="96"/>
      <c r="BZ82" s="96"/>
      <c r="CA82" s="96"/>
      <c r="CB82" s="96"/>
      <c r="CC82" s="96"/>
      <c r="CD82" s="96"/>
      <c r="CE82" s="96"/>
      <c r="CF82" s="96"/>
      <c r="CG82" s="96"/>
      <c r="CH82" s="96"/>
      <c r="CI82" s="96"/>
      <c r="CJ82" s="96"/>
      <c r="CK82" s="96"/>
      <c r="CL82" s="96"/>
      <c r="CM82" s="96"/>
      <c r="CN82" s="96"/>
      <c r="CO82" s="96"/>
      <c r="CP82" s="96"/>
      <c r="CQ82" s="96"/>
      <c r="CR82" s="96"/>
      <c r="CS82" s="96"/>
      <c r="CT82" s="96"/>
      <c r="CU82" s="96"/>
      <c r="CV82" s="96"/>
      <c r="CW82" s="96"/>
      <c r="CX82" s="96"/>
      <c r="CY82" s="96"/>
      <c r="CZ82" s="96"/>
    </row>
    <row r="83" spans="1:104" ht="30" customHeight="1" x14ac:dyDescent="0.2">
      <c r="A83" s="101"/>
      <c r="B83" s="101"/>
      <c r="C83" s="101"/>
      <c r="D83" s="101"/>
      <c r="E83" s="101"/>
      <c r="F83" s="101"/>
      <c r="G83" s="101"/>
      <c r="H83" s="101"/>
      <c r="I83" s="101"/>
      <c r="J83" s="101"/>
      <c r="K83" s="101"/>
      <c r="L83" s="101"/>
      <c r="M83" s="101"/>
      <c r="N83" s="96"/>
      <c r="O83" s="96"/>
      <c r="P83" s="96"/>
      <c r="Q83" s="108"/>
      <c r="R83" s="108"/>
      <c r="S83" s="108"/>
      <c r="T83" s="96"/>
      <c r="U83" s="96"/>
      <c r="V83" s="96"/>
      <c r="W83" s="96"/>
      <c r="X83" s="96"/>
      <c r="Y83" s="96"/>
      <c r="Z83" s="96"/>
      <c r="AA83" s="96"/>
      <c r="AB83" s="96"/>
      <c r="AC83" s="96"/>
      <c r="AD83" s="96"/>
      <c r="AE83" s="96"/>
      <c r="AF83" s="96"/>
      <c r="AG83" s="96"/>
      <c r="AH83" s="96"/>
      <c r="AI83" s="96"/>
      <c r="AJ83" s="96"/>
      <c r="AK83" s="96"/>
      <c r="AL83" s="96"/>
      <c r="AM83" s="96"/>
      <c r="AN83" s="96"/>
      <c r="AO83" s="96"/>
      <c r="AP83" s="96"/>
      <c r="AQ83" s="96"/>
      <c r="AR83" s="96"/>
      <c r="AS83" s="96"/>
      <c r="AT83" s="96"/>
      <c r="AU83" s="96"/>
      <c r="AV83" s="96"/>
      <c r="AW83" s="96"/>
      <c r="AX83" s="96"/>
      <c r="AY83" s="96"/>
      <c r="AZ83" s="96"/>
      <c r="BA83" s="96"/>
      <c r="BB83" s="96"/>
      <c r="BC83" s="96"/>
      <c r="BD83" s="96"/>
      <c r="BE83" s="96"/>
      <c r="BF83" s="96"/>
      <c r="BG83" s="96"/>
      <c r="BH83" s="96"/>
      <c r="BI83" s="96"/>
      <c r="BJ83" s="96"/>
      <c r="BK83" s="96"/>
      <c r="BL83" s="96"/>
      <c r="BM83" s="96"/>
      <c r="BN83" s="96"/>
      <c r="BO83" s="96"/>
      <c r="BP83" s="96"/>
      <c r="BQ83" s="96"/>
      <c r="BR83" s="96"/>
      <c r="BS83" s="96"/>
      <c r="BT83" s="96"/>
      <c r="BU83" s="96"/>
      <c r="BV83" s="96"/>
      <c r="BW83" s="96"/>
      <c r="BX83" s="96"/>
      <c r="BY83" s="96"/>
      <c r="BZ83" s="96"/>
      <c r="CA83" s="96"/>
      <c r="CB83" s="96"/>
      <c r="CC83" s="96"/>
      <c r="CD83" s="96"/>
      <c r="CE83" s="96"/>
      <c r="CF83" s="96"/>
      <c r="CG83" s="96"/>
      <c r="CH83" s="96"/>
      <c r="CI83" s="96"/>
      <c r="CJ83" s="96"/>
      <c r="CK83" s="96"/>
      <c r="CL83" s="96"/>
      <c r="CM83" s="96"/>
      <c r="CN83" s="96"/>
      <c r="CO83" s="96"/>
      <c r="CP83" s="96"/>
      <c r="CQ83" s="96"/>
      <c r="CR83" s="96"/>
      <c r="CS83" s="96"/>
      <c r="CT83" s="96"/>
      <c r="CU83" s="96"/>
      <c r="CV83" s="96"/>
      <c r="CW83" s="96"/>
      <c r="CX83" s="96"/>
      <c r="CY83" s="96"/>
      <c r="CZ83" s="96"/>
    </row>
    <row r="84" spans="1:104" ht="30" customHeight="1" x14ac:dyDescent="0.2">
      <c r="A84" s="101"/>
      <c r="B84" s="101"/>
      <c r="C84" s="101"/>
      <c r="D84" s="101"/>
      <c r="E84" s="101"/>
      <c r="F84" s="101"/>
      <c r="G84" s="101"/>
      <c r="H84" s="101"/>
      <c r="I84" s="101"/>
      <c r="J84" s="101"/>
      <c r="K84" s="101"/>
      <c r="L84" s="101"/>
      <c r="M84" s="101"/>
      <c r="N84" s="96"/>
      <c r="O84" s="96"/>
      <c r="P84" s="96"/>
      <c r="Q84" s="108"/>
      <c r="R84" s="108"/>
      <c r="S84" s="108"/>
      <c r="T84" s="96"/>
      <c r="U84" s="96"/>
      <c r="V84" s="96"/>
      <c r="W84" s="96"/>
      <c r="X84" s="96"/>
      <c r="Y84" s="96"/>
      <c r="Z84" s="96"/>
      <c r="AA84" s="96"/>
      <c r="AB84" s="96"/>
      <c r="AC84" s="96"/>
      <c r="AD84" s="96"/>
      <c r="AE84" s="96"/>
      <c r="AF84" s="96"/>
      <c r="AG84" s="96"/>
      <c r="AH84" s="96"/>
      <c r="AI84" s="96"/>
      <c r="AJ84" s="96"/>
      <c r="AK84" s="96"/>
      <c r="AL84" s="96"/>
      <c r="AM84" s="96"/>
      <c r="AN84" s="96"/>
      <c r="AO84" s="96"/>
      <c r="AP84" s="96"/>
      <c r="AQ84" s="96"/>
      <c r="AR84" s="96"/>
      <c r="AS84" s="96"/>
      <c r="AT84" s="96"/>
      <c r="AU84" s="96"/>
      <c r="AV84" s="96"/>
      <c r="AW84" s="96"/>
      <c r="AX84" s="96"/>
      <c r="AY84" s="96"/>
      <c r="AZ84" s="96"/>
      <c r="BA84" s="96"/>
      <c r="BB84" s="96"/>
      <c r="BC84" s="96"/>
      <c r="BD84" s="96"/>
      <c r="BE84" s="96"/>
      <c r="BF84" s="96"/>
      <c r="BG84" s="96"/>
      <c r="BH84" s="96"/>
      <c r="BI84" s="96"/>
      <c r="BJ84" s="96"/>
      <c r="BK84" s="96"/>
      <c r="BL84" s="96"/>
      <c r="BM84" s="96"/>
      <c r="BN84" s="96"/>
      <c r="BO84" s="96"/>
      <c r="BP84" s="96"/>
      <c r="BQ84" s="96"/>
      <c r="BR84" s="96"/>
      <c r="BS84" s="96"/>
      <c r="BT84" s="96"/>
      <c r="BU84" s="96"/>
      <c r="BV84" s="96"/>
      <c r="BW84" s="96"/>
      <c r="BX84" s="96"/>
      <c r="BY84" s="96"/>
      <c r="BZ84" s="96"/>
      <c r="CA84" s="96"/>
      <c r="CB84" s="96"/>
      <c r="CC84" s="96"/>
      <c r="CD84" s="96"/>
      <c r="CE84" s="96"/>
      <c r="CF84" s="96"/>
      <c r="CG84" s="96"/>
      <c r="CH84" s="96"/>
      <c r="CI84" s="96"/>
      <c r="CJ84" s="96"/>
      <c r="CK84" s="96"/>
      <c r="CL84" s="96"/>
      <c r="CM84" s="96"/>
      <c r="CN84" s="96"/>
      <c r="CO84" s="96"/>
      <c r="CP84" s="96"/>
      <c r="CQ84" s="96"/>
      <c r="CR84" s="96"/>
      <c r="CS84" s="96"/>
      <c r="CT84" s="96"/>
      <c r="CU84" s="96"/>
      <c r="CV84" s="96"/>
      <c r="CW84" s="96"/>
      <c r="CX84" s="96"/>
      <c r="CY84" s="96"/>
      <c r="CZ84" s="96"/>
    </row>
    <row r="85" spans="1:104" ht="30" customHeight="1" x14ac:dyDescent="0.2">
      <c r="A85" s="101"/>
      <c r="B85" s="101"/>
      <c r="C85" s="101"/>
      <c r="D85" s="101"/>
      <c r="E85" s="101"/>
      <c r="F85" s="101"/>
      <c r="G85" s="101"/>
      <c r="H85" s="101"/>
      <c r="I85" s="101"/>
      <c r="J85" s="101"/>
      <c r="K85" s="101"/>
      <c r="L85" s="101"/>
      <c r="M85" s="101"/>
      <c r="N85" s="96"/>
      <c r="O85" s="96"/>
      <c r="P85" s="96"/>
      <c r="Q85" s="108"/>
      <c r="R85" s="108"/>
      <c r="S85" s="108"/>
      <c r="T85" s="96"/>
      <c r="U85" s="96"/>
      <c r="V85" s="96"/>
      <c r="W85" s="96"/>
      <c r="X85" s="96"/>
      <c r="Y85" s="96"/>
      <c r="Z85" s="96"/>
      <c r="AA85" s="96"/>
      <c r="AB85" s="96"/>
      <c r="AC85" s="96"/>
      <c r="AD85" s="96"/>
      <c r="AE85" s="96"/>
      <c r="AF85" s="96"/>
      <c r="AG85" s="96"/>
      <c r="AH85" s="96"/>
      <c r="AI85" s="96"/>
      <c r="AJ85" s="96"/>
      <c r="AK85" s="96"/>
      <c r="AL85" s="96"/>
      <c r="AM85" s="96"/>
      <c r="AN85" s="96"/>
      <c r="AO85" s="96"/>
      <c r="AP85" s="96"/>
      <c r="AQ85" s="96"/>
      <c r="AR85" s="96"/>
      <c r="AS85" s="96"/>
      <c r="AT85" s="96"/>
      <c r="AU85" s="96"/>
      <c r="AV85" s="96"/>
      <c r="AW85" s="96"/>
      <c r="AX85" s="96"/>
      <c r="AY85" s="96"/>
      <c r="AZ85" s="96"/>
      <c r="BA85" s="96"/>
      <c r="BB85" s="96"/>
      <c r="BC85" s="96"/>
      <c r="BD85" s="96"/>
      <c r="BE85" s="96"/>
      <c r="BF85" s="96"/>
      <c r="BG85" s="96"/>
      <c r="BH85" s="96"/>
      <c r="BI85" s="96"/>
      <c r="BJ85" s="96"/>
      <c r="BK85" s="96"/>
      <c r="BL85" s="96"/>
      <c r="BM85" s="96"/>
      <c r="BN85" s="96"/>
      <c r="BO85" s="96"/>
      <c r="BP85" s="96"/>
      <c r="BQ85" s="96"/>
      <c r="BR85" s="96"/>
      <c r="BS85" s="96"/>
      <c r="BT85" s="96"/>
      <c r="BU85" s="96"/>
      <c r="BV85" s="96"/>
      <c r="BW85" s="96"/>
      <c r="BX85" s="96"/>
      <c r="BY85" s="96"/>
      <c r="BZ85" s="96"/>
      <c r="CA85" s="96"/>
      <c r="CB85" s="96"/>
      <c r="CC85" s="96"/>
      <c r="CD85" s="96"/>
      <c r="CE85" s="96"/>
      <c r="CF85" s="96"/>
      <c r="CG85" s="96"/>
      <c r="CH85" s="96"/>
      <c r="CI85" s="96"/>
      <c r="CJ85" s="96"/>
      <c r="CK85" s="96"/>
      <c r="CL85" s="96"/>
      <c r="CM85" s="96"/>
      <c r="CN85" s="96"/>
      <c r="CO85" s="96"/>
      <c r="CP85" s="96"/>
      <c r="CQ85" s="96"/>
      <c r="CR85" s="96"/>
      <c r="CS85" s="96"/>
      <c r="CT85" s="96"/>
      <c r="CU85" s="96"/>
      <c r="CV85" s="96"/>
      <c r="CW85" s="96"/>
      <c r="CX85" s="96"/>
      <c r="CY85" s="96"/>
      <c r="CZ85" s="96"/>
    </row>
    <row r="86" spans="1:104" ht="30" customHeight="1" x14ac:dyDescent="0.2">
      <c r="A86" s="101"/>
      <c r="B86" s="101"/>
      <c r="C86" s="101"/>
      <c r="D86" s="101"/>
      <c r="E86" s="101"/>
      <c r="F86" s="101"/>
      <c r="G86" s="101"/>
      <c r="H86" s="101"/>
      <c r="I86" s="101"/>
      <c r="J86" s="101"/>
      <c r="K86" s="101"/>
      <c r="L86" s="101"/>
      <c r="M86" s="101"/>
      <c r="N86" s="96"/>
      <c r="O86" s="96"/>
      <c r="P86" s="96"/>
      <c r="Q86" s="108"/>
      <c r="R86" s="108"/>
      <c r="S86" s="108"/>
      <c r="T86" s="96"/>
      <c r="U86" s="96"/>
      <c r="V86" s="96"/>
      <c r="W86" s="96"/>
      <c r="X86" s="96"/>
      <c r="Y86" s="96"/>
      <c r="Z86" s="96"/>
      <c r="AA86" s="96"/>
      <c r="AB86" s="96"/>
      <c r="AC86" s="96"/>
      <c r="AD86" s="96"/>
      <c r="AE86" s="96"/>
      <c r="AF86" s="96"/>
      <c r="AG86" s="96"/>
      <c r="AH86" s="96"/>
      <c r="AI86" s="96"/>
      <c r="AJ86" s="96"/>
      <c r="AK86" s="96"/>
      <c r="AL86" s="96"/>
      <c r="AM86" s="96"/>
      <c r="AN86" s="96"/>
      <c r="AO86" s="96"/>
      <c r="AP86" s="96"/>
      <c r="AQ86" s="96"/>
      <c r="AR86" s="96"/>
      <c r="AS86" s="96"/>
      <c r="AT86" s="96"/>
      <c r="AU86" s="96"/>
      <c r="AV86" s="96"/>
      <c r="AW86" s="96"/>
      <c r="AX86" s="96"/>
      <c r="AY86" s="96"/>
      <c r="AZ86" s="96"/>
      <c r="BA86" s="96"/>
      <c r="BB86" s="96"/>
      <c r="BC86" s="96"/>
      <c r="BD86" s="96"/>
      <c r="BE86" s="96"/>
      <c r="BF86" s="96"/>
      <c r="BG86" s="96"/>
      <c r="BH86" s="96"/>
      <c r="BI86" s="96"/>
      <c r="BJ86" s="96"/>
      <c r="BK86" s="96"/>
      <c r="BL86" s="96"/>
      <c r="BM86" s="96"/>
      <c r="BN86" s="96"/>
      <c r="BO86" s="96"/>
      <c r="BP86" s="96"/>
      <c r="BQ86" s="96"/>
      <c r="BR86" s="96"/>
      <c r="BS86" s="96"/>
      <c r="BT86" s="96"/>
      <c r="BU86" s="96"/>
      <c r="BV86" s="96"/>
      <c r="BW86" s="96"/>
      <c r="BX86" s="96"/>
      <c r="BY86" s="96"/>
      <c r="BZ86" s="96"/>
      <c r="CA86" s="96"/>
      <c r="CB86" s="96"/>
      <c r="CC86" s="96"/>
      <c r="CD86" s="96"/>
      <c r="CE86" s="96"/>
      <c r="CF86" s="96"/>
      <c r="CG86" s="96"/>
      <c r="CH86" s="96"/>
      <c r="CI86" s="96"/>
      <c r="CJ86" s="96"/>
      <c r="CK86" s="96"/>
      <c r="CL86" s="96"/>
      <c r="CM86" s="96"/>
      <c r="CN86" s="96"/>
      <c r="CO86" s="96"/>
      <c r="CP86" s="96"/>
      <c r="CQ86" s="96"/>
      <c r="CR86" s="96"/>
      <c r="CS86" s="96"/>
      <c r="CT86" s="96"/>
      <c r="CU86" s="96"/>
      <c r="CV86" s="96"/>
      <c r="CW86" s="96"/>
      <c r="CX86" s="96"/>
      <c r="CY86" s="96"/>
      <c r="CZ86" s="96"/>
    </row>
    <row r="87" spans="1:104" ht="30" customHeight="1" x14ac:dyDescent="0.2">
      <c r="A87" s="101"/>
      <c r="B87" s="101"/>
      <c r="C87" s="101"/>
      <c r="D87" s="101"/>
      <c r="E87" s="101"/>
      <c r="F87" s="101"/>
      <c r="G87" s="101"/>
      <c r="H87" s="101"/>
      <c r="I87" s="101"/>
      <c r="J87" s="101"/>
      <c r="K87" s="101"/>
      <c r="L87" s="101"/>
      <c r="M87" s="101"/>
      <c r="N87" s="96"/>
      <c r="O87" s="96"/>
      <c r="P87" s="96"/>
      <c r="Q87" s="108"/>
      <c r="R87" s="108"/>
      <c r="S87" s="108"/>
      <c r="T87" s="96"/>
      <c r="U87" s="96"/>
      <c r="V87" s="96"/>
      <c r="W87" s="96"/>
      <c r="X87" s="96"/>
      <c r="Y87" s="96"/>
      <c r="Z87" s="96"/>
      <c r="AA87" s="96"/>
      <c r="AB87" s="96"/>
      <c r="AC87" s="96"/>
      <c r="AD87" s="96"/>
      <c r="AE87" s="96"/>
      <c r="AF87" s="96"/>
      <c r="AG87" s="96"/>
      <c r="AH87" s="96"/>
      <c r="AI87" s="96"/>
      <c r="AJ87" s="96"/>
      <c r="AK87" s="96"/>
      <c r="AL87" s="96"/>
      <c r="AM87" s="96"/>
      <c r="AN87" s="96"/>
      <c r="AO87" s="96"/>
      <c r="AP87" s="96"/>
      <c r="AQ87" s="96"/>
      <c r="AR87" s="96"/>
      <c r="AS87" s="96"/>
      <c r="AT87" s="96"/>
      <c r="AU87" s="96"/>
      <c r="AV87" s="96"/>
      <c r="AW87" s="96"/>
      <c r="AX87" s="96"/>
      <c r="AY87" s="96"/>
      <c r="AZ87" s="96"/>
      <c r="BA87" s="96"/>
      <c r="BB87" s="96"/>
      <c r="BC87" s="96"/>
      <c r="BD87" s="96"/>
      <c r="BE87" s="96"/>
      <c r="BF87" s="96"/>
      <c r="BG87" s="96"/>
      <c r="BH87" s="96"/>
      <c r="BI87" s="96"/>
      <c r="BJ87" s="96"/>
      <c r="BK87" s="96"/>
      <c r="BL87" s="96"/>
      <c r="BM87" s="96"/>
      <c r="BN87" s="96"/>
      <c r="BO87" s="96"/>
      <c r="BP87" s="96"/>
      <c r="BQ87" s="96"/>
      <c r="BR87" s="96"/>
      <c r="BS87" s="96"/>
      <c r="BT87" s="96"/>
      <c r="BU87" s="96"/>
      <c r="BV87" s="96"/>
      <c r="BW87" s="96"/>
      <c r="BX87" s="96"/>
      <c r="BY87" s="96"/>
      <c r="BZ87" s="96"/>
      <c r="CA87" s="96"/>
      <c r="CB87" s="96"/>
      <c r="CC87" s="96"/>
      <c r="CD87" s="96"/>
      <c r="CE87" s="96"/>
      <c r="CF87" s="96"/>
      <c r="CG87" s="96"/>
      <c r="CH87" s="96"/>
      <c r="CI87" s="96"/>
      <c r="CJ87" s="96"/>
      <c r="CK87" s="96"/>
      <c r="CL87" s="96"/>
      <c r="CM87" s="96"/>
      <c r="CN87" s="96"/>
      <c r="CO87" s="96"/>
      <c r="CP87" s="96"/>
      <c r="CQ87" s="96"/>
      <c r="CR87" s="96"/>
      <c r="CS87" s="96"/>
      <c r="CT87" s="96"/>
      <c r="CU87" s="96"/>
      <c r="CV87" s="96"/>
      <c r="CW87" s="96"/>
      <c r="CX87" s="96"/>
      <c r="CY87" s="96"/>
      <c r="CZ87" s="96"/>
    </row>
    <row r="88" spans="1:104" ht="30" customHeight="1" x14ac:dyDescent="0.2">
      <c r="A88" s="101"/>
      <c r="B88" s="101"/>
      <c r="C88" s="101"/>
      <c r="D88" s="101"/>
      <c r="E88" s="101"/>
      <c r="F88" s="101"/>
      <c r="G88" s="101"/>
      <c r="H88" s="101"/>
      <c r="I88" s="101"/>
      <c r="J88" s="101"/>
      <c r="K88" s="101"/>
      <c r="L88" s="101"/>
      <c r="M88" s="101"/>
      <c r="N88" s="96"/>
      <c r="O88" s="96"/>
      <c r="P88" s="96"/>
      <c r="Q88" s="108"/>
      <c r="R88" s="108"/>
      <c r="S88" s="108"/>
      <c r="T88" s="96"/>
      <c r="U88" s="96"/>
      <c r="V88" s="96"/>
      <c r="W88" s="96"/>
      <c r="X88" s="96"/>
      <c r="Y88" s="96"/>
      <c r="Z88" s="96"/>
      <c r="AA88" s="96"/>
      <c r="AB88" s="96"/>
      <c r="AC88" s="96"/>
      <c r="AD88" s="96"/>
      <c r="AE88" s="96"/>
      <c r="AF88" s="96"/>
      <c r="AG88" s="96"/>
      <c r="AH88" s="96"/>
      <c r="AI88" s="96"/>
      <c r="AJ88" s="96"/>
      <c r="AK88" s="96"/>
      <c r="AL88" s="96"/>
      <c r="AM88" s="96"/>
      <c r="AN88" s="96"/>
      <c r="AO88" s="96"/>
      <c r="AP88" s="96"/>
      <c r="AQ88" s="96"/>
      <c r="AR88" s="96"/>
      <c r="AS88" s="96"/>
      <c r="AT88" s="96"/>
      <c r="AU88" s="96"/>
      <c r="AV88" s="96"/>
      <c r="AW88" s="96"/>
      <c r="AX88" s="96"/>
      <c r="AY88" s="96"/>
      <c r="AZ88" s="96"/>
      <c r="BA88" s="96"/>
      <c r="BB88" s="96"/>
      <c r="BC88" s="96"/>
      <c r="BD88" s="96"/>
      <c r="BE88" s="96"/>
      <c r="BF88" s="96"/>
      <c r="BG88" s="96"/>
      <c r="BH88" s="96"/>
      <c r="BI88" s="96"/>
      <c r="BJ88" s="96"/>
      <c r="BK88" s="96"/>
      <c r="BL88" s="96"/>
      <c r="BM88" s="96"/>
      <c r="BN88" s="96"/>
      <c r="BO88" s="96"/>
      <c r="BP88" s="96"/>
      <c r="BQ88" s="96"/>
      <c r="BR88" s="96"/>
      <c r="BS88" s="96"/>
      <c r="BT88" s="96"/>
      <c r="BU88" s="96"/>
      <c r="BV88" s="96"/>
      <c r="BW88" s="96"/>
      <c r="BX88" s="96"/>
      <c r="BY88" s="96"/>
      <c r="BZ88" s="96"/>
      <c r="CA88" s="96"/>
      <c r="CB88" s="96"/>
      <c r="CC88" s="96"/>
      <c r="CD88" s="96"/>
      <c r="CE88" s="96"/>
      <c r="CF88" s="96"/>
      <c r="CG88" s="96"/>
      <c r="CH88" s="96"/>
      <c r="CI88" s="96"/>
      <c r="CJ88" s="96"/>
      <c r="CK88" s="96"/>
      <c r="CL88" s="96"/>
      <c r="CM88" s="96"/>
      <c r="CN88" s="96"/>
      <c r="CO88" s="96"/>
      <c r="CP88" s="96"/>
      <c r="CQ88" s="96"/>
      <c r="CR88" s="96"/>
      <c r="CS88" s="96"/>
      <c r="CT88" s="96"/>
      <c r="CU88" s="96"/>
      <c r="CV88" s="96"/>
      <c r="CW88" s="96"/>
      <c r="CX88" s="96"/>
      <c r="CY88" s="96"/>
      <c r="CZ88" s="96"/>
    </row>
    <row r="89" spans="1:104" ht="30" customHeight="1" x14ac:dyDescent="0.2">
      <c r="A89" s="101"/>
      <c r="B89" s="101"/>
      <c r="C89" s="101"/>
      <c r="D89" s="101"/>
      <c r="E89" s="101"/>
      <c r="F89" s="101"/>
      <c r="G89" s="101"/>
      <c r="H89" s="101"/>
      <c r="I89" s="101"/>
      <c r="J89" s="101"/>
      <c r="K89" s="101"/>
      <c r="L89" s="101"/>
      <c r="M89" s="101"/>
      <c r="N89" s="96"/>
      <c r="O89" s="96"/>
      <c r="P89" s="96"/>
      <c r="Q89" s="108"/>
      <c r="R89" s="108"/>
      <c r="S89" s="108"/>
      <c r="T89" s="96"/>
      <c r="U89" s="96"/>
      <c r="V89" s="96"/>
      <c r="W89" s="96"/>
      <c r="X89" s="96"/>
      <c r="Y89" s="96"/>
      <c r="Z89" s="96"/>
      <c r="AA89" s="96"/>
      <c r="AB89" s="96"/>
      <c r="AC89" s="96"/>
      <c r="AD89" s="96"/>
      <c r="AE89" s="96"/>
      <c r="AF89" s="96"/>
      <c r="AG89" s="96"/>
      <c r="AH89" s="96"/>
      <c r="AI89" s="96"/>
      <c r="AJ89" s="96"/>
      <c r="AK89" s="96"/>
      <c r="AL89" s="96"/>
      <c r="AM89" s="96"/>
      <c r="AN89" s="96"/>
      <c r="AO89" s="96"/>
      <c r="AP89" s="96"/>
      <c r="AQ89" s="96"/>
      <c r="AR89" s="96"/>
      <c r="AS89" s="96"/>
      <c r="AT89" s="96"/>
      <c r="AU89" s="96"/>
      <c r="AV89" s="96"/>
      <c r="AW89" s="96"/>
      <c r="AX89" s="96"/>
      <c r="AY89" s="96"/>
      <c r="AZ89" s="96"/>
      <c r="BA89" s="96"/>
      <c r="BB89" s="96"/>
      <c r="BC89" s="96"/>
      <c r="BD89" s="96"/>
      <c r="BE89" s="96"/>
      <c r="BF89" s="96"/>
      <c r="BG89" s="96"/>
      <c r="BH89" s="96"/>
      <c r="BI89" s="96"/>
      <c r="BJ89" s="96"/>
      <c r="BK89" s="96"/>
      <c r="BL89" s="96"/>
      <c r="BM89" s="96"/>
      <c r="BN89" s="96"/>
      <c r="BO89" s="96"/>
      <c r="BP89" s="96"/>
      <c r="BQ89" s="96"/>
      <c r="BR89" s="96"/>
      <c r="BS89" s="96"/>
      <c r="BT89" s="96"/>
      <c r="BU89" s="96"/>
      <c r="BV89" s="96"/>
      <c r="BW89" s="96"/>
      <c r="BX89" s="96"/>
      <c r="BY89" s="96"/>
      <c r="BZ89" s="96"/>
      <c r="CA89" s="96"/>
      <c r="CB89" s="96"/>
      <c r="CC89" s="96"/>
      <c r="CD89" s="96"/>
      <c r="CE89" s="96"/>
      <c r="CF89" s="96"/>
      <c r="CG89" s="96"/>
      <c r="CH89" s="96"/>
      <c r="CI89" s="96"/>
      <c r="CJ89" s="96"/>
      <c r="CK89" s="96"/>
      <c r="CL89" s="96"/>
      <c r="CM89" s="96"/>
      <c r="CN89" s="96"/>
      <c r="CO89" s="96"/>
      <c r="CP89" s="96"/>
      <c r="CQ89" s="96"/>
      <c r="CR89" s="96"/>
      <c r="CS89" s="96"/>
      <c r="CT89" s="96"/>
      <c r="CU89" s="96"/>
      <c r="CV89" s="96"/>
      <c r="CW89" s="96"/>
      <c r="CX89" s="96"/>
      <c r="CY89" s="96"/>
      <c r="CZ89" s="96"/>
    </row>
    <row r="90" spans="1:104" ht="30" customHeight="1" x14ac:dyDescent="0.2">
      <c r="A90" s="101"/>
      <c r="B90" s="101"/>
      <c r="C90" s="101"/>
      <c r="D90" s="101"/>
      <c r="E90" s="101"/>
      <c r="F90" s="101"/>
      <c r="G90" s="101"/>
      <c r="H90" s="101"/>
      <c r="I90" s="101"/>
      <c r="J90" s="101"/>
      <c r="K90" s="101"/>
      <c r="L90" s="101"/>
      <c r="M90" s="101"/>
      <c r="N90" s="96"/>
      <c r="O90" s="96"/>
      <c r="P90" s="96"/>
      <c r="Q90" s="108"/>
      <c r="R90" s="108"/>
      <c r="S90" s="108"/>
      <c r="T90" s="96"/>
      <c r="U90" s="96"/>
      <c r="V90" s="96"/>
      <c r="W90" s="96"/>
      <c r="X90" s="96"/>
      <c r="Y90" s="96"/>
      <c r="Z90" s="96"/>
      <c r="AA90" s="96"/>
      <c r="AB90" s="96"/>
      <c r="AC90" s="96"/>
      <c r="AD90" s="96"/>
      <c r="AE90" s="96"/>
      <c r="AF90" s="96"/>
      <c r="AG90" s="96"/>
      <c r="AH90" s="96"/>
      <c r="AI90" s="96"/>
      <c r="AJ90" s="96"/>
      <c r="AK90" s="96"/>
      <c r="AL90" s="96"/>
      <c r="AM90" s="96"/>
      <c r="AN90" s="96"/>
      <c r="AO90" s="96"/>
      <c r="AP90" s="96"/>
      <c r="AQ90" s="96"/>
      <c r="AR90" s="96"/>
      <c r="AS90" s="96"/>
      <c r="AT90" s="96"/>
      <c r="AU90" s="96"/>
      <c r="AV90" s="96"/>
      <c r="AW90" s="96"/>
      <c r="AX90" s="96"/>
      <c r="AY90" s="96"/>
      <c r="AZ90" s="96"/>
      <c r="BA90" s="96"/>
      <c r="BB90" s="96"/>
      <c r="BC90" s="96"/>
      <c r="BD90" s="96"/>
      <c r="BE90" s="96"/>
      <c r="BF90" s="96"/>
      <c r="BG90" s="96"/>
      <c r="BH90" s="96"/>
      <c r="BI90" s="96"/>
      <c r="BJ90" s="96"/>
      <c r="BK90" s="96"/>
      <c r="BL90" s="96"/>
      <c r="BM90" s="96"/>
      <c r="BN90" s="96"/>
      <c r="BO90" s="96"/>
      <c r="BP90" s="96"/>
      <c r="BQ90" s="96"/>
      <c r="BR90" s="96"/>
      <c r="BS90" s="96"/>
      <c r="BT90" s="96"/>
      <c r="BU90" s="96"/>
      <c r="BV90" s="96"/>
      <c r="BW90" s="96"/>
      <c r="BX90" s="96"/>
      <c r="BY90" s="96"/>
      <c r="BZ90" s="96"/>
      <c r="CA90" s="96"/>
      <c r="CB90" s="96"/>
      <c r="CC90" s="96"/>
      <c r="CD90" s="96"/>
      <c r="CE90" s="96"/>
      <c r="CF90" s="96"/>
      <c r="CG90" s="96"/>
      <c r="CH90" s="96"/>
      <c r="CI90" s="96"/>
      <c r="CJ90" s="96"/>
      <c r="CK90" s="96"/>
      <c r="CL90" s="96"/>
      <c r="CM90" s="96"/>
      <c r="CN90" s="96"/>
      <c r="CO90" s="96"/>
      <c r="CP90" s="96"/>
      <c r="CQ90" s="96"/>
      <c r="CR90" s="96"/>
      <c r="CS90" s="96"/>
      <c r="CT90" s="96"/>
      <c r="CU90" s="96"/>
      <c r="CV90" s="96"/>
      <c r="CW90" s="96"/>
      <c r="CX90" s="96"/>
      <c r="CY90" s="96"/>
      <c r="CZ90" s="96"/>
    </row>
    <row r="91" spans="1:104" ht="30" customHeight="1" x14ac:dyDescent="0.2">
      <c r="A91" s="101"/>
      <c r="B91" s="101"/>
      <c r="C91" s="101"/>
      <c r="D91" s="101"/>
      <c r="E91" s="101"/>
      <c r="F91" s="101"/>
      <c r="G91" s="101"/>
      <c r="H91" s="101"/>
      <c r="I91" s="101"/>
      <c r="J91" s="101"/>
      <c r="K91" s="101"/>
      <c r="L91" s="101"/>
      <c r="M91" s="101"/>
      <c r="N91" s="96"/>
      <c r="O91" s="96"/>
      <c r="P91" s="96"/>
      <c r="Q91" s="108"/>
      <c r="R91" s="108"/>
      <c r="S91" s="108"/>
      <c r="T91" s="96"/>
      <c r="U91" s="96"/>
      <c r="V91" s="96"/>
      <c r="W91" s="96"/>
      <c r="X91" s="96"/>
      <c r="Y91" s="96"/>
      <c r="Z91" s="96"/>
      <c r="AA91" s="96"/>
      <c r="AB91" s="96"/>
      <c r="AC91" s="96"/>
      <c r="AD91" s="96"/>
      <c r="AE91" s="96"/>
      <c r="AF91" s="96"/>
      <c r="AG91" s="96"/>
      <c r="AH91" s="96"/>
      <c r="AI91" s="96"/>
      <c r="AJ91" s="96"/>
      <c r="AK91" s="96"/>
      <c r="AL91" s="96"/>
      <c r="AM91" s="96"/>
      <c r="AN91" s="96"/>
      <c r="AO91" s="96"/>
      <c r="AP91" s="96"/>
      <c r="AQ91" s="96"/>
      <c r="AR91" s="96"/>
      <c r="AS91" s="96"/>
      <c r="AT91" s="96"/>
      <c r="AU91" s="96"/>
      <c r="AV91" s="96"/>
      <c r="AW91" s="96"/>
      <c r="AX91" s="96"/>
      <c r="AY91" s="96"/>
      <c r="AZ91" s="96"/>
      <c r="BA91" s="96"/>
      <c r="BB91" s="96"/>
      <c r="BC91" s="96"/>
      <c r="BD91" s="96"/>
      <c r="BE91" s="96"/>
      <c r="BF91" s="96"/>
      <c r="BG91" s="96"/>
      <c r="BH91" s="96"/>
      <c r="BI91" s="96"/>
      <c r="BJ91" s="96"/>
      <c r="BK91" s="96"/>
      <c r="BL91" s="96"/>
      <c r="BM91" s="96"/>
      <c r="BN91" s="96"/>
      <c r="BO91" s="96"/>
      <c r="BP91" s="96"/>
      <c r="BQ91" s="96"/>
      <c r="BR91" s="96"/>
      <c r="BS91" s="96"/>
      <c r="BT91" s="96"/>
      <c r="BU91" s="96"/>
      <c r="BV91" s="96"/>
      <c r="BW91" s="96"/>
      <c r="BX91" s="96"/>
      <c r="BY91" s="96"/>
      <c r="BZ91" s="96"/>
      <c r="CA91" s="96"/>
      <c r="CB91" s="96"/>
      <c r="CC91" s="96"/>
      <c r="CD91" s="96"/>
      <c r="CE91" s="96"/>
      <c r="CF91" s="96"/>
      <c r="CG91" s="96"/>
      <c r="CH91" s="96"/>
      <c r="CI91" s="96"/>
      <c r="CJ91" s="96"/>
      <c r="CK91" s="96"/>
      <c r="CL91" s="96"/>
      <c r="CM91" s="96"/>
      <c r="CN91" s="96"/>
      <c r="CO91" s="96"/>
      <c r="CP91" s="96"/>
      <c r="CQ91" s="96"/>
      <c r="CR91" s="96"/>
      <c r="CS91" s="96"/>
      <c r="CT91" s="96"/>
      <c r="CU91" s="96"/>
      <c r="CV91" s="96"/>
      <c r="CW91" s="96"/>
      <c r="CX91" s="96"/>
      <c r="CY91" s="96"/>
      <c r="CZ91" s="96"/>
    </row>
    <row r="92" spans="1:104" ht="30" customHeight="1" x14ac:dyDescent="0.2">
      <c r="A92" s="101"/>
      <c r="B92" s="101"/>
      <c r="C92" s="101"/>
      <c r="D92" s="101"/>
      <c r="E92" s="101"/>
      <c r="F92" s="101"/>
      <c r="G92" s="101"/>
      <c r="H92" s="101"/>
      <c r="I92" s="101"/>
      <c r="J92" s="101"/>
      <c r="K92" s="101"/>
      <c r="L92" s="101"/>
      <c r="M92" s="101"/>
      <c r="N92" s="96"/>
      <c r="O92" s="96"/>
      <c r="P92" s="96"/>
      <c r="Q92" s="108"/>
      <c r="R92" s="108"/>
      <c r="S92" s="108"/>
      <c r="T92" s="96"/>
      <c r="U92" s="96"/>
      <c r="V92" s="96"/>
      <c r="W92" s="96"/>
      <c r="X92" s="96"/>
      <c r="Y92" s="96"/>
      <c r="Z92" s="96"/>
      <c r="AA92" s="96"/>
      <c r="AB92" s="96"/>
      <c r="AC92" s="96"/>
      <c r="AD92" s="96"/>
      <c r="AE92" s="96"/>
      <c r="AF92" s="96"/>
      <c r="AG92" s="96"/>
      <c r="AH92" s="96"/>
      <c r="AI92" s="96"/>
      <c r="AJ92" s="96"/>
      <c r="AK92" s="96"/>
      <c r="AL92" s="96"/>
      <c r="AM92" s="96"/>
      <c r="AN92" s="96"/>
      <c r="AO92" s="96"/>
      <c r="AP92" s="96"/>
      <c r="AQ92" s="96"/>
      <c r="AR92" s="96"/>
      <c r="AS92" s="96"/>
      <c r="AT92" s="96"/>
      <c r="AU92" s="96"/>
      <c r="AV92" s="96"/>
      <c r="AW92" s="96"/>
      <c r="AX92" s="96"/>
      <c r="AY92" s="96"/>
      <c r="AZ92" s="96"/>
      <c r="BA92" s="96"/>
      <c r="BB92" s="96"/>
      <c r="BC92" s="96"/>
      <c r="BD92" s="96"/>
      <c r="BE92" s="96"/>
      <c r="BF92" s="96"/>
      <c r="BG92" s="96"/>
      <c r="BH92" s="96"/>
      <c r="BI92" s="96"/>
      <c r="BJ92" s="96"/>
      <c r="BK92" s="96"/>
      <c r="BL92" s="96"/>
      <c r="BM92" s="96"/>
      <c r="BN92" s="96"/>
      <c r="BO92" s="96"/>
      <c r="BP92" s="96"/>
      <c r="BQ92" s="96"/>
      <c r="BR92" s="96"/>
      <c r="BS92" s="96"/>
      <c r="BT92" s="96"/>
      <c r="BU92" s="96"/>
      <c r="BV92" s="96"/>
      <c r="BW92" s="96"/>
      <c r="BX92" s="96"/>
      <c r="BY92" s="96"/>
      <c r="BZ92" s="96"/>
      <c r="CA92" s="96"/>
      <c r="CB92" s="96"/>
      <c r="CC92" s="96"/>
      <c r="CD92" s="96"/>
      <c r="CE92" s="96"/>
      <c r="CF92" s="96"/>
      <c r="CG92" s="96"/>
      <c r="CH92" s="96"/>
      <c r="CI92" s="96"/>
      <c r="CJ92" s="96"/>
      <c r="CK92" s="96"/>
      <c r="CL92" s="96"/>
      <c r="CM92" s="96"/>
      <c r="CN92" s="96"/>
      <c r="CO92" s="96"/>
      <c r="CP92" s="96"/>
      <c r="CQ92" s="96"/>
      <c r="CR92" s="96"/>
      <c r="CS92" s="96"/>
      <c r="CT92" s="96"/>
      <c r="CU92" s="96"/>
      <c r="CV92" s="96"/>
      <c r="CW92" s="96"/>
      <c r="CX92" s="96"/>
      <c r="CY92" s="96"/>
      <c r="CZ92" s="96"/>
    </row>
    <row r="93" spans="1:104" ht="30" customHeight="1" x14ac:dyDescent="0.2">
      <c r="A93" s="101"/>
      <c r="B93" s="101"/>
      <c r="C93" s="101"/>
      <c r="D93" s="101"/>
      <c r="E93" s="101"/>
      <c r="F93" s="101"/>
      <c r="G93" s="101"/>
      <c r="H93" s="101"/>
      <c r="I93" s="101"/>
      <c r="J93" s="101"/>
      <c r="K93" s="101"/>
      <c r="L93" s="101"/>
      <c r="M93" s="101"/>
      <c r="N93" s="96"/>
      <c r="O93" s="96"/>
      <c r="P93" s="96"/>
      <c r="Q93" s="108"/>
      <c r="R93" s="108"/>
      <c r="S93" s="108"/>
      <c r="T93" s="96"/>
      <c r="U93" s="96"/>
      <c r="V93" s="96"/>
      <c r="W93" s="96"/>
      <c r="X93" s="96"/>
      <c r="Y93" s="96"/>
      <c r="Z93" s="96"/>
      <c r="AA93" s="96"/>
      <c r="AB93" s="96"/>
      <c r="AC93" s="96"/>
      <c r="AD93" s="96"/>
      <c r="AE93" s="96"/>
      <c r="AF93" s="96"/>
      <c r="AG93" s="96"/>
      <c r="AH93" s="96"/>
      <c r="AI93" s="96"/>
      <c r="AJ93" s="96"/>
      <c r="AK93" s="96"/>
      <c r="AL93" s="96"/>
      <c r="AM93" s="96"/>
      <c r="AN93" s="96"/>
      <c r="AO93" s="96"/>
      <c r="AP93" s="96"/>
      <c r="AQ93" s="96"/>
      <c r="AR93" s="96"/>
      <c r="AS93" s="96"/>
      <c r="AT93" s="96"/>
      <c r="AU93" s="96"/>
      <c r="AV93" s="96"/>
      <c r="AW93" s="96"/>
      <c r="AX93" s="96"/>
      <c r="AY93" s="96"/>
      <c r="AZ93" s="96"/>
      <c r="BA93" s="96"/>
      <c r="BB93" s="96"/>
      <c r="BC93" s="96"/>
      <c r="BD93" s="96"/>
      <c r="BE93" s="96"/>
      <c r="BF93" s="96"/>
      <c r="BG93" s="96"/>
      <c r="BH93" s="96"/>
      <c r="BI93" s="96"/>
      <c r="BJ93" s="96"/>
      <c r="BK93" s="96"/>
      <c r="BL93" s="96"/>
      <c r="BM93" s="96"/>
      <c r="BN93" s="96"/>
      <c r="BO93" s="96"/>
      <c r="BP93" s="96"/>
      <c r="BQ93" s="96"/>
      <c r="BR93" s="96"/>
      <c r="BS93" s="96"/>
      <c r="BT93" s="96"/>
      <c r="BU93" s="96"/>
      <c r="BV93" s="96"/>
      <c r="BW93" s="96"/>
      <c r="BX93" s="96"/>
      <c r="BY93" s="96"/>
      <c r="BZ93" s="96"/>
      <c r="CA93" s="96"/>
      <c r="CB93" s="96"/>
      <c r="CC93" s="96"/>
      <c r="CD93" s="96"/>
      <c r="CE93" s="96"/>
      <c r="CF93" s="96"/>
      <c r="CG93" s="96"/>
      <c r="CH93" s="96"/>
      <c r="CI93" s="96"/>
      <c r="CJ93" s="96"/>
      <c r="CK93" s="96"/>
      <c r="CL93" s="96"/>
      <c r="CM93" s="96"/>
      <c r="CN93" s="96"/>
      <c r="CO93" s="96"/>
      <c r="CP93" s="96"/>
      <c r="CQ93" s="96"/>
      <c r="CR93" s="96"/>
      <c r="CS93" s="96"/>
      <c r="CT93" s="96"/>
      <c r="CU93" s="96"/>
      <c r="CV93" s="96"/>
      <c r="CW93" s="96"/>
      <c r="CX93" s="96"/>
      <c r="CY93" s="96"/>
      <c r="CZ93" s="96"/>
    </row>
    <row r="94" spans="1:104" ht="30" customHeight="1" x14ac:dyDescent="0.2">
      <c r="A94" s="101"/>
      <c r="B94" s="101"/>
      <c r="C94" s="101"/>
      <c r="D94" s="101"/>
      <c r="E94" s="101"/>
      <c r="F94" s="101"/>
      <c r="G94" s="101"/>
      <c r="H94" s="101"/>
      <c r="I94" s="101"/>
      <c r="J94" s="101"/>
      <c r="K94" s="101"/>
      <c r="L94" s="101"/>
      <c r="M94" s="101"/>
      <c r="N94" s="96"/>
      <c r="O94" s="96"/>
      <c r="P94" s="96"/>
      <c r="Q94" s="108"/>
      <c r="R94" s="108"/>
      <c r="S94" s="108"/>
      <c r="T94" s="96"/>
      <c r="U94" s="96"/>
      <c r="V94" s="96"/>
      <c r="W94" s="96"/>
      <c r="X94" s="96"/>
      <c r="Y94" s="96"/>
      <c r="Z94" s="96"/>
      <c r="AA94" s="96"/>
      <c r="AB94" s="96"/>
      <c r="AC94" s="96"/>
      <c r="AD94" s="96"/>
      <c r="AE94" s="96"/>
      <c r="AF94" s="96"/>
      <c r="AG94" s="96"/>
      <c r="AH94" s="96"/>
      <c r="AI94" s="96"/>
      <c r="AJ94" s="96"/>
      <c r="AK94" s="96"/>
      <c r="AL94" s="96"/>
      <c r="AM94" s="96"/>
      <c r="AN94" s="96"/>
      <c r="AO94" s="96"/>
      <c r="AP94" s="96"/>
      <c r="AQ94" s="96"/>
      <c r="AR94" s="96"/>
      <c r="AS94" s="96"/>
      <c r="AT94" s="96"/>
      <c r="AU94" s="96"/>
      <c r="AV94" s="96"/>
      <c r="AW94" s="96"/>
      <c r="AX94" s="96"/>
      <c r="AY94" s="96"/>
      <c r="AZ94" s="96"/>
      <c r="BA94" s="96"/>
      <c r="BB94" s="96"/>
      <c r="BC94" s="96"/>
      <c r="BD94" s="96"/>
      <c r="BE94" s="96"/>
      <c r="BF94" s="96"/>
      <c r="BG94" s="96"/>
      <c r="BH94" s="96"/>
      <c r="BI94" s="96"/>
      <c r="BJ94" s="96"/>
      <c r="BK94" s="96"/>
      <c r="BL94" s="96"/>
      <c r="BM94" s="96"/>
      <c r="BN94" s="96"/>
      <c r="BO94" s="96"/>
      <c r="BP94" s="96"/>
      <c r="BQ94" s="96"/>
      <c r="BR94" s="96"/>
      <c r="BS94" s="96"/>
      <c r="BT94" s="96"/>
      <c r="BU94" s="96"/>
      <c r="BV94" s="96"/>
      <c r="BW94" s="96"/>
      <c r="BX94" s="96"/>
      <c r="BY94" s="96"/>
      <c r="BZ94" s="96"/>
      <c r="CA94" s="96"/>
      <c r="CB94" s="96"/>
      <c r="CC94" s="96"/>
      <c r="CD94" s="96"/>
      <c r="CE94" s="96"/>
      <c r="CF94" s="96"/>
      <c r="CG94" s="96"/>
      <c r="CH94" s="96"/>
      <c r="CI94" s="96"/>
      <c r="CJ94" s="96"/>
      <c r="CK94" s="96"/>
      <c r="CL94" s="96"/>
      <c r="CM94" s="96"/>
      <c r="CN94" s="96"/>
      <c r="CO94" s="96"/>
      <c r="CP94" s="96"/>
      <c r="CQ94" s="96"/>
      <c r="CR94" s="96"/>
      <c r="CS94" s="96"/>
      <c r="CT94" s="96"/>
      <c r="CU94" s="96"/>
      <c r="CV94" s="96"/>
      <c r="CW94" s="96"/>
      <c r="CX94" s="96"/>
      <c r="CY94" s="96"/>
      <c r="CZ94" s="96"/>
    </row>
    <row r="95" spans="1:104" ht="30" customHeight="1" x14ac:dyDescent="0.2">
      <c r="A95" s="101"/>
      <c r="B95" s="101"/>
      <c r="C95" s="101"/>
      <c r="D95" s="101"/>
      <c r="E95" s="101"/>
      <c r="F95" s="101"/>
      <c r="G95" s="101"/>
      <c r="H95" s="101"/>
      <c r="I95" s="101"/>
      <c r="J95" s="101"/>
      <c r="K95" s="101"/>
      <c r="L95" s="101"/>
      <c r="M95" s="101"/>
      <c r="N95" s="96"/>
      <c r="O95" s="96"/>
      <c r="P95" s="96"/>
      <c r="Q95" s="108"/>
      <c r="R95" s="108"/>
      <c r="S95" s="108"/>
      <c r="T95" s="96"/>
      <c r="U95" s="96"/>
      <c r="V95" s="96"/>
      <c r="W95" s="96"/>
      <c r="X95" s="96"/>
      <c r="Y95" s="96"/>
      <c r="Z95" s="96"/>
      <c r="AA95" s="96"/>
      <c r="AB95" s="96"/>
      <c r="AC95" s="96"/>
      <c r="AD95" s="96"/>
      <c r="AE95" s="96"/>
      <c r="AF95" s="96"/>
      <c r="AG95" s="96"/>
      <c r="AH95" s="96"/>
      <c r="AI95" s="96"/>
      <c r="AJ95" s="96"/>
      <c r="AK95" s="96"/>
      <c r="AL95" s="96"/>
      <c r="AM95" s="96"/>
      <c r="AN95" s="96"/>
      <c r="AO95" s="96"/>
      <c r="AP95" s="96"/>
      <c r="AQ95" s="96"/>
      <c r="AR95" s="96"/>
      <c r="AS95" s="96"/>
      <c r="AT95" s="96"/>
      <c r="AU95" s="96"/>
      <c r="AV95" s="96"/>
      <c r="AW95" s="96"/>
      <c r="AX95" s="96"/>
      <c r="AY95" s="96"/>
      <c r="AZ95" s="96"/>
      <c r="BA95" s="96"/>
      <c r="BB95" s="96"/>
      <c r="BC95" s="96"/>
      <c r="BD95" s="96"/>
      <c r="BE95" s="96"/>
      <c r="BF95" s="96"/>
      <c r="BG95" s="96"/>
      <c r="BH95" s="96"/>
      <c r="BI95" s="96"/>
      <c r="BJ95" s="96"/>
      <c r="BK95" s="96"/>
      <c r="BL95" s="96"/>
      <c r="BM95" s="96"/>
      <c r="BN95" s="96"/>
      <c r="BO95" s="96"/>
      <c r="BP95" s="96"/>
      <c r="BQ95" s="96"/>
      <c r="BR95" s="96"/>
      <c r="BS95" s="96"/>
      <c r="BT95" s="96"/>
      <c r="BU95" s="96"/>
      <c r="BV95" s="96"/>
      <c r="BW95" s="96"/>
      <c r="BX95" s="96"/>
      <c r="BY95" s="96"/>
      <c r="BZ95" s="96"/>
      <c r="CA95" s="96"/>
      <c r="CB95" s="96"/>
      <c r="CC95" s="96"/>
      <c r="CD95" s="96"/>
      <c r="CE95" s="96"/>
      <c r="CF95" s="96"/>
      <c r="CG95" s="96"/>
      <c r="CH95" s="96"/>
      <c r="CI95" s="96"/>
      <c r="CJ95" s="96"/>
      <c r="CK95" s="96"/>
      <c r="CL95" s="96"/>
      <c r="CM95" s="96"/>
      <c r="CN95" s="96"/>
      <c r="CO95" s="96"/>
      <c r="CP95" s="96"/>
      <c r="CQ95" s="96"/>
      <c r="CR95" s="96"/>
      <c r="CS95" s="96"/>
      <c r="CT95" s="96"/>
      <c r="CU95" s="96"/>
      <c r="CV95" s="96"/>
      <c r="CW95" s="96"/>
      <c r="CX95" s="96"/>
      <c r="CY95" s="96"/>
      <c r="CZ95" s="96"/>
    </row>
    <row r="96" spans="1:104" ht="30" customHeight="1" x14ac:dyDescent="0.2">
      <c r="A96" s="101"/>
      <c r="B96" s="101"/>
      <c r="C96" s="101"/>
      <c r="D96" s="101"/>
      <c r="E96" s="101"/>
      <c r="F96" s="101"/>
      <c r="G96" s="101"/>
      <c r="H96" s="101"/>
      <c r="I96" s="101"/>
      <c r="J96" s="101"/>
      <c r="K96" s="101"/>
      <c r="L96" s="101"/>
      <c r="M96" s="101"/>
      <c r="N96" s="96"/>
      <c r="O96" s="96"/>
      <c r="P96" s="96"/>
      <c r="Q96" s="108"/>
      <c r="R96" s="108"/>
      <c r="S96" s="108"/>
      <c r="T96" s="96"/>
      <c r="U96" s="96"/>
      <c r="V96" s="96"/>
      <c r="W96" s="96"/>
      <c r="X96" s="96"/>
      <c r="Y96" s="96"/>
      <c r="Z96" s="96"/>
      <c r="AA96" s="96"/>
      <c r="AB96" s="96"/>
      <c r="AC96" s="96"/>
      <c r="AD96" s="96"/>
      <c r="AE96" s="96"/>
      <c r="AF96" s="96"/>
      <c r="AG96" s="96"/>
      <c r="AH96" s="96"/>
      <c r="AI96" s="96"/>
      <c r="AJ96" s="96"/>
      <c r="AK96" s="96"/>
      <c r="AL96" s="96"/>
      <c r="AM96" s="96"/>
      <c r="AN96" s="96"/>
      <c r="AO96" s="96"/>
      <c r="AP96" s="96"/>
      <c r="AQ96" s="96"/>
      <c r="AR96" s="96"/>
      <c r="AS96" s="96"/>
      <c r="AT96" s="96"/>
      <c r="AU96" s="96"/>
      <c r="AV96" s="96"/>
      <c r="AW96" s="96"/>
      <c r="AX96" s="96"/>
      <c r="AY96" s="96"/>
      <c r="AZ96" s="96"/>
      <c r="BA96" s="96"/>
      <c r="BB96" s="96"/>
      <c r="BC96" s="96"/>
      <c r="BD96" s="96"/>
      <c r="BE96" s="96"/>
      <c r="BF96" s="96"/>
      <c r="BG96" s="96"/>
      <c r="BH96" s="96"/>
      <c r="BI96" s="96"/>
      <c r="BJ96" s="96"/>
      <c r="BK96" s="96"/>
      <c r="BL96" s="96"/>
      <c r="BM96" s="96"/>
      <c r="BN96" s="96"/>
      <c r="BO96" s="96"/>
      <c r="BP96" s="96"/>
      <c r="BQ96" s="96"/>
      <c r="BR96" s="96"/>
      <c r="BS96" s="96"/>
      <c r="BT96" s="96"/>
      <c r="BU96" s="96"/>
      <c r="BV96" s="96"/>
      <c r="BW96" s="96"/>
      <c r="BX96" s="96"/>
      <c r="BY96" s="96"/>
      <c r="BZ96" s="96"/>
      <c r="CA96" s="96"/>
      <c r="CB96" s="96"/>
      <c r="CC96" s="96"/>
      <c r="CD96" s="96"/>
      <c r="CE96" s="96"/>
      <c r="CF96" s="96"/>
      <c r="CG96" s="96"/>
      <c r="CH96" s="96"/>
      <c r="CI96" s="96"/>
      <c r="CJ96" s="96"/>
      <c r="CK96" s="96"/>
      <c r="CL96" s="96"/>
      <c r="CM96" s="96"/>
      <c r="CN96" s="96"/>
      <c r="CO96" s="96"/>
      <c r="CP96" s="96"/>
      <c r="CQ96" s="96"/>
      <c r="CR96" s="96"/>
      <c r="CS96" s="96"/>
      <c r="CT96" s="96"/>
      <c r="CU96" s="96"/>
      <c r="CV96" s="96"/>
      <c r="CW96" s="96"/>
      <c r="CX96" s="96"/>
      <c r="CY96" s="96"/>
      <c r="CZ96" s="96"/>
    </row>
    <row r="97" spans="1:104" ht="30" customHeight="1" x14ac:dyDescent="0.2">
      <c r="A97" s="101"/>
      <c r="B97" s="101"/>
      <c r="C97" s="101"/>
      <c r="D97" s="101"/>
      <c r="E97" s="101"/>
      <c r="F97" s="101"/>
      <c r="G97" s="101"/>
      <c r="H97" s="101"/>
      <c r="I97" s="101"/>
      <c r="J97" s="101"/>
      <c r="K97" s="101"/>
      <c r="L97" s="101"/>
      <c r="M97" s="101"/>
      <c r="N97" s="96"/>
      <c r="O97" s="96"/>
      <c r="P97" s="96"/>
      <c r="Q97" s="108"/>
      <c r="R97" s="108"/>
      <c r="S97" s="108"/>
      <c r="T97" s="96"/>
      <c r="U97" s="96"/>
      <c r="V97" s="96"/>
      <c r="W97" s="96"/>
      <c r="X97" s="96"/>
      <c r="Y97" s="96"/>
      <c r="Z97" s="96"/>
      <c r="AA97" s="96"/>
      <c r="AB97" s="96"/>
      <c r="AC97" s="96"/>
      <c r="AD97" s="96"/>
      <c r="AE97" s="96"/>
      <c r="AF97" s="96"/>
      <c r="AG97" s="96"/>
      <c r="AH97" s="96"/>
      <c r="AI97" s="96"/>
      <c r="AJ97" s="96"/>
      <c r="AK97" s="96"/>
      <c r="AL97" s="96"/>
      <c r="AM97" s="96"/>
      <c r="AN97" s="96"/>
      <c r="AO97" s="96"/>
      <c r="AP97" s="96"/>
      <c r="AQ97" s="96"/>
      <c r="AR97" s="96"/>
      <c r="AS97" s="96"/>
      <c r="AT97" s="96"/>
      <c r="AU97" s="96"/>
      <c r="AV97" s="96"/>
      <c r="AW97" s="96"/>
      <c r="AX97" s="96"/>
      <c r="AY97" s="96"/>
      <c r="AZ97" s="96"/>
      <c r="BA97" s="96"/>
      <c r="BB97" s="96"/>
      <c r="BC97" s="96"/>
      <c r="BD97" s="96"/>
      <c r="BE97" s="96"/>
      <c r="BF97" s="96"/>
      <c r="BG97" s="96"/>
      <c r="BH97" s="96"/>
      <c r="BI97" s="96"/>
      <c r="BJ97" s="96"/>
      <c r="BK97" s="96"/>
      <c r="BL97" s="96"/>
      <c r="BM97" s="96"/>
      <c r="BN97" s="96"/>
      <c r="BO97" s="96"/>
      <c r="BP97" s="96"/>
      <c r="BQ97" s="96"/>
      <c r="BR97" s="96"/>
      <c r="BS97" s="96"/>
      <c r="BT97" s="96"/>
      <c r="BU97" s="96"/>
      <c r="BV97" s="96"/>
      <c r="BW97" s="96"/>
      <c r="BX97" s="96"/>
      <c r="BY97" s="96"/>
      <c r="BZ97" s="96"/>
      <c r="CA97" s="96"/>
      <c r="CB97" s="96"/>
      <c r="CC97" s="96"/>
      <c r="CD97" s="96"/>
      <c r="CE97" s="96"/>
      <c r="CF97" s="96"/>
      <c r="CG97" s="96"/>
      <c r="CH97" s="96"/>
      <c r="CI97" s="96"/>
      <c r="CJ97" s="96"/>
      <c r="CK97" s="96"/>
      <c r="CL97" s="96"/>
      <c r="CM97" s="96"/>
      <c r="CN97" s="96"/>
      <c r="CO97" s="96"/>
      <c r="CP97" s="96"/>
      <c r="CQ97" s="96"/>
      <c r="CR97" s="96"/>
      <c r="CS97" s="96"/>
      <c r="CT97" s="96"/>
      <c r="CU97" s="96"/>
      <c r="CV97" s="96"/>
      <c r="CW97" s="96"/>
      <c r="CX97" s="96"/>
      <c r="CY97" s="96"/>
      <c r="CZ97" s="96"/>
    </row>
    <row r="98" spans="1:104" ht="30" customHeight="1" x14ac:dyDescent="0.2">
      <c r="A98" s="101"/>
      <c r="B98" s="101"/>
      <c r="C98" s="101"/>
      <c r="D98" s="101"/>
      <c r="E98" s="101"/>
      <c r="F98" s="101"/>
      <c r="G98" s="101"/>
      <c r="H98" s="101"/>
      <c r="I98" s="101"/>
      <c r="J98" s="101"/>
      <c r="K98" s="101"/>
      <c r="L98" s="101"/>
      <c r="M98" s="101"/>
      <c r="N98" s="96"/>
      <c r="O98" s="96"/>
      <c r="P98" s="96"/>
      <c r="Q98" s="108"/>
      <c r="R98" s="108"/>
      <c r="S98" s="108"/>
      <c r="T98" s="96"/>
      <c r="U98" s="96"/>
      <c r="V98" s="96"/>
      <c r="W98" s="96"/>
      <c r="X98" s="96"/>
      <c r="Y98" s="96"/>
      <c r="Z98" s="96"/>
      <c r="AA98" s="96"/>
      <c r="AB98" s="96"/>
      <c r="AC98" s="96"/>
      <c r="AD98" s="96"/>
      <c r="AE98" s="96"/>
      <c r="AF98" s="96"/>
      <c r="AG98" s="96"/>
      <c r="AH98" s="96"/>
      <c r="AI98" s="96"/>
      <c r="AJ98" s="96"/>
      <c r="AK98" s="96"/>
      <c r="AL98" s="96"/>
      <c r="AM98" s="96"/>
      <c r="AN98" s="96"/>
      <c r="AO98" s="96"/>
      <c r="AP98" s="96"/>
      <c r="AQ98" s="96"/>
      <c r="AR98" s="96"/>
      <c r="AS98" s="96"/>
      <c r="AT98" s="96"/>
      <c r="AU98" s="96"/>
      <c r="AV98" s="96"/>
      <c r="AW98" s="96"/>
      <c r="AX98" s="96"/>
      <c r="AY98" s="96"/>
      <c r="AZ98" s="96"/>
      <c r="BA98" s="96"/>
      <c r="BB98" s="96"/>
      <c r="BC98" s="96"/>
      <c r="BD98" s="96"/>
      <c r="BE98" s="96"/>
      <c r="BF98" s="96"/>
      <c r="BG98" s="96"/>
      <c r="BH98" s="96"/>
      <c r="BI98" s="96"/>
      <c r="BJ98" s="96"/>
      <c r="BK98" s="96"/>
      <c r="BL98" s="96"/>
      <c r="BM98" s="96"/>
      <c r="BN98" s="96"/>
      <c r="BO98" s="96"/>
      <c r="BP98" s="96"/>
      <c r="BQ98" s="96"/>
      <c r="BR98" s="96"/>
      <c r="BS98" s="96"/>
      <c r="BT98" s="96"/>
      <c r="BU98" s="96"/>
      <c r="BV98" s="96"/>
      <c r="BW98" s="96"/>
      <c r="BX98" s="96"/>
      <c r="BY98" s="96"/>
      <c r="BZ98" s="96"/>
      <c r="CA98" s="96"/>
      <c r="CB98" s="96"/>
      <c r="CC98" s="96"/>
      <c r="CD98" s="96"/>
      <c r="CE98" s="96"/>
      <c r="CF98" s="96"/>
      <c r="CG98" s="96"/>
      <c r="CH98" s="96"/>
      <c r="CI98" s="96"/>
      <c r="CJ98" s="96"/>
      <c r="CK98" s="96"/>
      <c r="CL98" s="96"/>
      <c r="CM98" s="96"/>
      <c r="CN98" s="96"/>
      <c r="CO98" s="96"/>
      <c r="CP98" s="96"/>
      <c r="CQ98" s="96"/>
      <c r="CR98" s="96"/>
      <c r="CS98" s="96"/>
      <c r="CT98" s="96"/>
      <c r="CU98" s="96"/>
      <c r="CV98" s="96"/>
      <c r="CW98" s="96"/>
      <c r="CX98" s="96"/>
      <c r="CY98" s="96"/>
      <c r="CZ98" s="96"/>
    </row>
    <row r="99" spans="1:104" ht="30" customHeight="1" x14ac:dyDescent="0.2">
      <c r="A99" s="101"/>
      <c r="B99" s="101"/>
      <c r="C99" s="101"/>
      <c r="D99" s="101"/>
      <c r="E99" s="101"/>
      <c r="F99" s="101"/>
      <c r="G99" s="101"/>
      <c r="H99" s="101"/>
      <c r="I99" s="101"/>
      <c r="J99" s="101"/>
      <c r="K99" s="101"/>
      <c r="L99" s="101"/>
      <c r="M99" s="101"/>
      <c r="N99" s="96"/>
      <c r="O99" s="96"/>
      <c r="P99" s="96"/>
      <c r="Q99" s="108"/>
      <c r="R99" s="108"/>
      <c r="S99" s="108"/>
      <c r="T99" s="96"/>
      <c r="U99" s="96"/>
      <c r="V99" s="96"/>
      <c r="W99" s="96"/>
      <c r="X99" s="96"/>
      <c r="Y99" s="96"/>
      <c r="Z99" s="96"/>
      <c r="AA99" s="96"/>
      <c r="AB99" s="96"/>
      <c r="AC99" s="96"/>
      <c r="AD99" s="96"/>
      <c r="AE99" s="96"/>
      <c r="AF99" s="96"/>
      <c r="AG99" s="96"/>
      <c r="AH99" s="96"/>
      <c r="AI99" s="96"/>
      <c r="AJ99" s="96"/>
      <c r="AK99" s="96"/>
      <c r="AL99" s="96"/>
      <c r="AM99" s="96"/>
      <c r="AN99" s="96"/>
      <c r="AO99" s="96"/>
      <c r="AP99" s="96"/>
      <c r="AQ99" s="96"/>
      <c r="AR99" s="96"/>
      <c r="AS99" s="96"/>
      <c r="AT99" s="96"/>
      <c r="AU99" s="96"/>
      <c r="AV99" s="96"/>
      <c r="AW99" s="96"/>
      <c r="AX99" s="96"/>
      <c r="AY99" s="96"/>
      <c r="AZ99" s="96"/>
      <c r="BA99" s="96"/>
      <c r="BB99" s="96"/>
      <c r="BC99" s="96"/>
      <c r="BD99" s="96"/>
      <c r="BE99" s="96"/>
      <c r="BF99" s="96"/>
      <c r="BG99" s="96"/>
      <c r="BH99" s="96"/>
      <c r="BI99" s="96"/>
      <c r="BJ99" s="96"/>
      <c r="BK99" s="96"/>
      <c r="BL99" s="96"/>
      <c r="BM99" s="96"/>
      <c r="BN99" s="96"/>
      <c r="BO99" s="96"/>
      <c r="BP99" s="96"/>
      <c r="BQ99" s="96"/>
      <c r="BR99" s="96"/>
      <c r="BS99" s="96"/>
      <c r="BT99" s="96"/>
      <c r="BU99" s="96"/>
      <c r="BV99" s="96"/>
      <c r="BW99" s="96"/>
      <c r="BX99" s="96"/>
      <c r="BY99" s="96"/>
      <c r="BZ99" s="96"/>
      <c r="CA99" s="96"/>
      <c r="CB99" s="96"/>
      <c r="CC99" s="96"/>
      <c r="CD99" s="96"/>
      <c r="CE99" s="96"/>
      <c r="CF99" s="96"/>
      <c r="CG99" s="96"/>
      <c r="CH99" s="96"/>
      <c r="CI99" s="96"/>
      <c r="CJ99" s="96"/>
      <c r="CK99" s="96"/>
      <c r="CL99" s="96"/>
      <c r="CM99" s="96"/>
      <c r="CN99" s="96"/>
      <c r="CO99" s="96"/>
      <c r="CP99" s="96"/>
      <c r="CQ99" s="96"/>
      <c r="CR99" s="96"/>
      <c r="CS99" s="96"/>
      <c r="CT99" s="96"/>
      <c r="CU99" s="96"/>
      <c r="CV99" s="96"/>
      <c r="CW99" s="96"/>
      <c r="CX99" s="96"/>
      <c r="CY99" s="96"/>
      <c r="CZ99" s="96"/>
    </row>
    <row r="100" spans="1:104" ht="30" customHeight="1" x14ac:dyDescent="0.2">
      <c r="A100" s="101"/>
      <c r="B100" s="101"/>
      <c r="C100" s="101"/>
      <c r="D100" s="101"/>
      <c r="E100" s="101"/>
      <c r="F100" s="101"/>
      <c r="G100" s="101"/>
      <c r="H100" s="101"/>
      <c r="I100" s="101"/>
      <c r="J100" s="101"/>
      <c r="K100" s="101"/>
      <c r="L100" s="101"/>
      <c r="M100" s="101"/>
      <c r="N100" s="96"/>
      <c r="O100" s="96"/>
      <c r="P100" s="96"/>
      <c r="Q100" s="108"/>
      <c r="R100" s="108"/>
      <c r="S100" s="108"/>
      <c r="T100" s="96"/>
      <c r="U100" s="96"/>
      <c r="V100" s="96"/>
      <c r="W100" s="96"/>
      <c r="X100" s="96"/>
      <c r="Y100" s="96"/>
      <c r="Z100" s="96"/>
      <c r="AA100" s="96"/>
      <c r="AB100" s="96"/>
      <c r="AC100" s="96"/>
      <c r="AD100" s="96"/>
      <c r="AE100" s="96"/>
      <c r="AF100" s="96"/>
      <c r="AG100" s="96"/>
      <c r="AH100" s="96"/>
      <c r="AI100" s="96"/>
      <c r="AJ100" s="96"/>
      <c r="AK100" s="96"/>
      <c r="AL100" s="96"/>
      <c r="AM100" s="96"/>
      <c r="AN100" s="96"/>
      <c r="AO100" s="96"/>
      <c r="AP100" s="96"/>
      <c r="AQ100" s="96"/>
      <c r="AR100" s="96"/>
      <c r="AS100" s="96"/>
      <c r="AT100" s="96"/>
      <c r="AU100" s="96"/>
      <c r="AV100" s="96"/>
      <c r="AW100" s="96"/>
      <c r="AX100" s="96"/>
      <c r="AY100" s="96"/>
      <c r="AZ100" s="96"/>
      <c r="BA100" s="96"/>
      <c r="BB100" s="96"/>
      <c r="BC100" s="96"/>
      <c r="BD100" s="96"/>
      <c r="BE100" s="96"/>
      <c r="BF100" s="96"/>
      <c r="BG100" s="96"/>
      <c r="BH100" s="96"/>
      <c r="BI100" s="96"/>
      <c r="BJ100" s="96"/>
      <c r="BK100" s="96"/>
      <c r="BL100" s="96"/>
      <c r="BM100" s="96"/>
      <c r="BN100" s="96"/>
      <c r="BO100" s="96"/>
      <c r="BP100" s="96"/>
      <c r="BQ100" s="96"/>
      <c r="BR100" s="96"/>
      <c r="BS100" s="96"/>
      <c r="BT100" s="96"/>
      <c r="BU100" s="96"/>
      <c r="BV100" s="96"/>
      <c r="BW100" s="96"/>
      <c r="BX100" s="96"/>
      <c r="BY100" s="96"/>
      <c r="BZ100" s="96"/>
      <c r="CA100" s="96"/>
      <c r="CB100" s="96"/>
      <c r="CC100" s="96"/>
      <c r="CD100" s="96"/>
      <c r="CE100" s="96"/>
      <c r="CF100" s="96"/>
      <c r="CG100" s="96"/>
      <c r="CH100" s="96"/>
      <c r="CI100" s="96"/>
      <c r="CJ100" s="96"/>
      <c r="CK100" s="96"/>
      <c r="CL100" s="96"/>
      <c r="CM100" s="96"/>
      <c r="CN100" s="96"/>
      <c r="CO100" s="96"/>
      <c r="CP100" s="96"/>
      <c r="CQ100" s="96"/>
      <c r="CR100" s="96"/>
      <c r="CS100" s="96"/>
      <c r="CT100" s="96"/>
      <c r="CU100" s="96"/>
      <c r="CV100" s="96"/>
      <c r="CW100" s="96"/>
      <c r="CX100" s="96"/>
      <c r="CY100" s="96"/>
      <c r="CZ100" s="96"/>
    </row>
    <row r="101" spans="1:104" ht="30" customHeight="1" x14ac:dyDescent="0.2">
      <c r="A101" s="101"/>
      <c r="B101" s="101"/>
      <c r="C101" s="101"/>
      <c r="D101" s="101"/>
      <c r="E101" s="101"/>
      <c r="F101" s="101"/>
      <c r="G101" s="101"/>
      <c r="H101" s="101"/>
      <c r="I101" s="101"/>
      <c r="J101" s="101"/>
      <c r="K101" s="101"/>
      <c r="L101" s="101"/>
      <c r="M101" s="101"/>
      <c r="N101" s="96"/>
      <c r="O101" s="96"/>
      <c r="P101" s="96"/>
      <c r="Q101" s="108"/>
      <c r="R101" s="108"/>
      <c r="S101" s="108"/>
      <c r="T101" s="96"/>
      <c r="U101" s="96"/>
      <c r="V101" s="96"/>
      <c r="W101" s="96"/>
      <c r="X101" s="96"/>
      <c r="Y101" s="96"/>
      <c r="Z101" s="96"/>
      <c r="AA101" s="96"/>
      <c r="AB101" s="96"/>
      <c r="AC101" s="96"/>
      <c r="AD101" s="96"/>
      <c r="AE101" s="96"/>
      <c r="AF101" s="96"/>
      <c r="AG101" s="96"/>
      <c r="AH101" s="96"/>
      <c r="AI101" s="96"/>
      <c r="AJ101" s="96"/>
      <c r="AK101" s="96"/>
      <c r="AL101" s="96"/>
      <c r="AM101" s="96"/>
      <c r="AN101" s="96"/>
      <c r="AO101" s="96"/>
      <c r="AP101" s="96"/>
      <c r="AQ101" s="96"/>
      <c r="AR101" s="96"/>
      <c r="AS101" s="96"/>
      <c r="AT101" s="96"/>
      <c r="AU101" s="96"/>
      <c r="AV101" s="96"/>
      <c r="AW101" s="96"/>
      <c r="AX101" s="96"/>
      <c r="AY101" s="96"/>
      <c r="AZ101" s="96"/>
      <c r="BA101" s="96"/>
      <c r="BB101" s="96"/>
      <c r="BC101" s="96"/>
      <c r="BD101" s="96"/>
      <c r="BE101" s="96"/>
      <c r="BF101" s="96"/>
      <c r="BG101" s="96"/>
      <c r="BH101" s="96"/>
      <c r="BI101" s="96"/>
      <c r="BJ101" s="96"/>
      <c r="BK101" s="96"/>
      <c r="BL101" s="96"/>
      <c r="BM101" s="96"/>
      <c r="BN101" s="96"/>
      <c r="BO101" s="96"/>
      <c r="BP101" s="96"/>
      <c r="BQ101" s="96"/>
      <c r="BR101" s="96"/>
      <c r="BS101" s="96"/>
      <c r="BT101" s="96"/>
      <c r="BU101" s="96"/>
      <c r="BV101" s="96"/>
      <c r="BW101" s="96"/>
      <c r="BX101" s="96"/>
      <c r="BY101" s="96"/>
      <c r="BZ101" s="96"/>
      <c r="CA101" s="96"/>
      <c r="CB101" s="96"/>
      <c r="CC101" s="96"/>
      <c r="CD101" s="96"/>
      <c r="CE101" s="96"/>
      <c r="CF101" s="96"/>
      <c r="CG101" s="96"/>
      <c r="CH101" s="96"/>
      <c r="CI101" s="96"/>
      <c r="CJ101" s="96"/>
      <c r="CK101" s="96"/>
      <c r="CL101" s="96"/>
      <c r="CM101" s="96"/>
      <c r="CN101" s="96"/>
      <c r="CO101" s="96"/>
      <c r="CP101" s="96"/>
      <c r="CQ101" s="96"/>
      <c r="CR101" s="96"/>
      <c r="CS101" s="96"/>
      <c r="CT101" s="96"/>
      <c r="CU101" s="96"/>
      <c r="CV101" s="96"/>
      <c r="CW101" s="96"/>
      <c r="CX101" s="96"/>
      <c r="CY101" s="96"/>
      <c r="CZ101" s="96"/>
    </row>
    <row r="102" spans="1:104" ht="30" customHeight="1" x14ac:dyDescent="0.2">
      <c r="A102" s="101"/>
      <c r="B102" s="101"/>
      <c r="C102" s="101"/>
      <c r="D102" s="101"/>
      <c r="E102" s="101"/>
      <c r="F102" s="101"/>
      <c r="G102" s="101"/>
      <c r="H102" s="101"/>
      <c r="I102" s="101"/>
      <c r="J102" s="101"/>
      <c r="K102" s="101"/>
      <c r="L102" s="101"/>
      <c r="M102" s="101"/>
      <c r="N102" s="96"/>
      <c r="O102" s="96"/>
      <c r="P102" s="96"/>
      <c r="Q102" s="108"/>
      <c r="R102" s="108"/>
      <c r="S102" s="108"/>
      <c r="T102" s="96"/>
      <c r="U102" s="96"/>
      <c r="V102" s="96"/>
      <c r="W102" s="96"/>
      <c r="X102" s="96"/>
      <c r="Y102" s="96"/>
      <c r="Z102" s="96"/>
      <c r="AA102" s="96"/>
      <c r="AB102" s="96"/>
      <c r="AC102" s="96"/>
      <c r="AD102" s="96"/>
      <c r="AE102" s="96"/>
      <c r="AF102" s="96"/>
      <c r="AG102" s="96"/>
      <c r="AH102" s="96"/>
      <c r="AI102" s="96"/>
      <c r="AJ102" s="96"/>
      <c r="AK102" s="96"/>
      <c r="AL102" s="96"/>
      <c r="AM102" s="96"/>
      <c r="AN102" s="96"/>
      <c r="AO102" s="96"/>
      <c r="AP102" s="96"/>
      <c r="AQ102" s="96"/>
      <c r="AR102" s="96"/>
      <c r="AS102" s="96"/>
      <c r="AT102" s="96"/>
      <c r="AU102" s="96"/>
      <c r="AV102" s="96"/>
      <c r="AW102" s="96"/>
      <c r="AX102" s="96"/>
      <c r="AY102" s="96"/>
      <c r="AZ102" s="96"/>
      <c r="BA102" s="96"/>
      <c r="BB102" s="96"/>
      <c r="BC102" s="96"/>
      <c r="BD102" s="96"/>
      <c r="BE102" s="96"/>
      <c r="BF102" s="96"/>
      <c r="BG102" s="96"/>
      <c r="BH102" s="96"/>
      <c r="BI102" s="96"/>
      <c r="BJ102" s="96"/>
      <c r="BK102" s="96"/>
      <c r="BL102" s="96"/>
      <c r="BM102" s="96"/>
      <c r="BN102" s="96"/>
      <c r="BO102" s="96"/>
      <c r="BP102" s="96"/>
      <c r="BQ102" s="96"/>
      <c r="BR102" s="96"/>
      <c r="BS102" s="96"/>
      <c r="BT102" s="96"/>
      <c r="BU102" s="96"/>
      <c r="BV102" s="96"/>
      <c r="BW102" s="96"/>
      <c r="BX102" s="96"/>
      <c r="BY102" s="96"/>
      <c r="BZ102" s="96"/>
      <c r="CA102" s="96"/>
      <c r="CB102" s="96"/>
      <c r="CC102" s="96"/>
      <c r="CD102" s="96"/>
      <c r="CE102" s="96"/>
      <c r="CF102" s="96"/>
      <c r="CG102" s="96"/>
      <c r="CH102" s="96"/>
      <c r="CI102" s="96"/>
      <c r="CJ102" s="96"/>
      <c r="CK102" s="96"/>
      <c r="CL102" s="96"/>
      <c r="CM102" s="96"/>
      <c r="CN102" s="96"/>
      <c r="CO102" s="96"/>
      <c r="CP102" s="96"/>
      <c r="CQ102" s="96"/>
      <c r="CR102" s="96"/>
      <c r="CS102" s="96"/>
      <c r="CT102" s="96"/>
      <c r="CU102" s="96"/>
      <c r="CV102" s="96"/>
      <c r="CW102" s="96"/>
      <c r="CX102" s="96"/>
      <c r="CY102" s="96"/>
      <c r="CZ102" s="96"/>
    </row>
    <row r="103" spans="1:104" ht="30" customHeight="1" x14ac:dyDescent="0.2">
      <c r="A103" s="101"/>
      <c r="B103" s="101"/>
      <c r="C103" s="101"/>
      <c r="D103" s="101"/>
      <c r="E103" s="101"/>
      <c r="F103" s="101"/>
      <c r="G103" s="101"/>
      <c r="H103" s="101"/>
      <c r="I103" s="101"/>
      <c r="J103" s="101"/>
      <c r="K103" s="101"/>
      <c r="L103" s="101"/>
      <c r="M103" s="101"/>
      <c r="N103" s="96"/>
      <c r="O103" s="96"/>
      <c r="P103" s="96"/>
      <c r="Q103" s="108"/>
      <c r="R103" s="108"/>
      <c r="S103" s="108"/>
      <c r="T103" s="96"/>
      <c r="U103" s="96"/>
      <c r="V103" s="96"/>
      <c r="W103" s="96"/>
      <c r="X103" s="96"/>
      <c r="Y103" s="96"/>
      <c r="Z103" s="96"/>
      <c r="AA103" s="96"/>
      <c r="AB103" s="96"/>
      <c r="AC103" s="96"/>
      <c r="AD103" s="96"/>
      <c r="AE103" s="96"/>
      <c r="AF103" s="96"/>
      <c r="AG103" s="96"/>
      <c r="AH103" s="96"/>
      <c r="AI103" s="96"/>
      <c r="AJ103" s="96"/>
      <c r="AK103" s="96"/>
      <c r="AL103" s="96"/>
      <c r="AM103" s="96"/>
      <c r="AN103" s="96"/>
      <c r="AO103" s="96"/>
      <c r="AP103" s="96"/>
      <c r="AQ103" s="96"/>
      <c r="AR103" s="96"/>
      <c r="AS103" s="96"/>
      <c r="AT103" s="96"/>
      <c r="AU103" s="96"/>
      <c r="AV103" s="96"/>
      <c r="AW103" s="96"/>
      <c r="AX103" s="96"/>
      <c r="AY103" s="96"/>
      <c r="AZ103" s="96"/>
      <c r="BA103" s="96"/>
      <c r="BB103" s="96"/>
      <c r="BC103" s="96"/>
      <c r="BD103" s="96"/>
      <c r="BE103" s="96"/>
      <c r="BF103" s="96"/>
      <c r="BG103" s="96"/>
      <c r="BH103" s="96"/>
      <c r="BI103" s="96"/>
      <c r="BJ103" s="96"/>
      <c r="BK103" s="96"/>
      <c r="BL103" s="96"/>
      <c r="BM103" s="96"/>
      <c r="BN103" s="96"/>
      <c r="BO103" s="96"/>
      <c r="BP103" s="96"/>
      <c r="BQ103" s="96"/>
      <c r="BR103" s="96"/>
      <c r="BS103" s="96"/>
      <c r="BT103" s="96"/>
      <c r="BU103" s="96"/>
      <c r="BV103" s="96"/>
      <c r="BW103" s="96"/>
      <c r="BX103" s="96"/>
      <c r="BY103" s="96"/>
      <c r="BZ103" s="96"/>
      <c r="CA103" s="96"/>
      <c r="CB103" s="96"/>
      <c r="CC103" s="96"/>
      <c r="CD103" s="96"/>
      <c r="CE103" s="96"/>
      <c r="CF103" s="96"/>
      <c r="CG103" s="96"/>
      <c r="CH103" s="96"/>
      <c r="CI103" s="96"/>
      <c r="CJ103" s="96"/>
      <c r="CK103" s="96"/>
      <c r="CL103" s="96"/>
      <c r="CM103" s="96"/>
      <c r="CN103" s="96"/>
      <c r="CO103" s="96"/>
      <c r="CP103" s="96"/>
      <c r="CQ103" s="96"/>
      <c r="CR103" s="96"/>
      <c r="CS103" s="96"/>
      <c r="CT103" s="96"/>
      <c r="CU103" s="96"/>
      <c r="CV103" s="96"/>
      <c r="CW103" s="96"/>
      <c r="CX103" s="96"/>
      <c r="CY103" s="96"/>
      <c r="CZ103" s="96"/>
    </row>
    <row r="104" spans="1:104" ht="30" customHeight="1" x14ac:dyDescent="0.2">
      <c r="A104" s="101"/>
      <c r="B104" s="101"/>
      <c r="C104" s="101"/>
      <c r="D104" s="101"/>
      <c r="E104" s="101"/>
      <c r="F104" s="101"/>
      <c r="G104" s="101"/>
      <c r="H104" s="101"/>
      <c r="I104" s="101"/>
      <c r="J104" s="101"/>
      <c r="K104" s="101"/>
      <c r="L104" s="101"/>
      <c r="M104" s="101"/>
      <c r="N104" s="96"/>
      <c r="O104" s="96"/>
      <c r="P104" s="96"/>
      <c r="Q104" s="108"/>
      <c r="R104" s="108"/>
      <c r="S104" s="108"/>
      <c r="T104" s="96"/>
      <c r="U104" s="96"/>
      <c r="V104" s="96"/>
      <c r="W104" s="96"/>
      <c r="X104" s="96"/>
      <c r="Y104" s="96"/>
      <c r="Z104" s="96"/>
      <c r="AA104" s="96"/>
      <c r="AB104" s="96"/>
      <c r="AC104" s="96"/>
      <c r="AD104" s="96"/>
      <c r="AE104" s="96"/>
      <c r="AF104" s="96"/>
      <c r="AG104" s="96"/>
      <c r="AH104" s="96"/>
      <c r="AI104" s="96"/>
      <c r="AJ104" s="96"/>
      <c r="AK104" s="96"/>
      <c r="AL104" s="96"/>
      <c r="AM104" s="96"/>
      <c r="AN104" s="96"/>
      <c r="AO104" s="96"/>
      <c r="AP104" s="96"/>
      <c r="AQ104" s="96"/>
      <c r="AR104" s="96"/>
      <c r="AS104" s="96"/>
      <c r="AT104" s="96"/>
      <c r="AU104" s="96"/>
      <c r="AV104" s="96"/>
      <c r="AW104" s="96"/>
      <c r="AX104" s="96"/>
      <c r="AY104" s="96"/>
      <c r="AZ104" s="96"/>
      <c r="BA104" s="96"/>
      <c r="BB104" s="96"/>
      <c r="BC104" s="96"/>
      <c r="BD104" s="96"/>
      <c r="BE104" s="96"/>
      <c r="BF104" s="96"/>
      <c r="BG104" s="96"/>
      <c r="BH104" s="96"/>
      <c r="BI104" s="96"/>
      <c r="BJ104" s="96"/>
      <c r="BK104" s="96"/>
      <c r="BL104" s="96"/>
      <c r="BM104" s="96"/>
      <c r="BN104" s="96"/>
      <c r="BO104" s="96"/>
      <c r="BP104" s="96"/>
      <c r="BQ104" s="96"/>
      <c r="BR104" s="96"/>
      <c r="BS104" s="96"/>
      <c r="BT104" s="96"/>
      <c r="BU104" s="96"/>
      <c r="BV104" s="96"/>
      <c r="BW104" s="96"/>
      <c r="BX104" s="96"/>
      <c r="BY104" s="96"/>
      <c r="BZ104" s="96"/>
      <c r="CA104" s="96"/>
      <c r="CB104" s="96"/>
      <c r="CC104" s="96"/>
      <c r="CD104" s="96"/>
      <c r="CE104" s="96"/>
      <c r="CF104" s="96"/>
      <c r="CG104" s="96"/>
      <c r="CH104" s="96"/>
      <c r="CI104" s="96"/>
      <c r="CJ104" s="96"/>
      <c r="CK104" s="96"/>
      <c r="CL104" s="96"/>
      <c r="CM104" s="96"/>
      <c r="CN104" s="96"/>
      <c r="CO104" s="96"/>
      <c r="CP104" s="96"/>
      <c r="CQ104" s="96"/>
      <c r="CR104" s="96"/>
      <c r="CS104" s="96"/>
      <c r="CT104" s="96"/>
      <c r="CU104" s="96"/>
      <c r="CV104" s="96"/>
      <c r="CW104" s="96"/>
      <c r="CX104" s="96"/>
      <c r="CY104" s="96"/>
      <c r="CZ104" s="96"/>
    </row>
    <row r="105" spans="1:104" ht="30" customHeight="1" x14ac:dyDescent="0.2">
      <c r="A105" s="101"/>
      <c r="B105" s="101"/>
      <c r="C105" s="101"/>
      <c r="D105" s="101"/>
      <c r="E105" s="101"/>
      <c r="F105" s="101"/>
      <c r="G105" s="101"/>
      <c r="H105" s="101"/>
      <c r="I105" s="101"/>
      <c r="J105" s="101"/>
      <c r="K105" s="101"/>
      <c r="L105" s="101"/>
      <c r="M105" s="101"/>
      <c r="N105" s="96"/>
      <c r="O105" s="96"/>
      <c r="P105" s="96"/>
      <c r="Q105" s="108"/>
      <c r="R105" s="108"/>
      <c r="S105" s="108"/>
      <c r="T105" s="96"/>
      <c r="U105" s="96"/>
      <c r="V105" s="96"/>
      <c r="W105" s="96"/>
      <c r="X105" s="96"/>
      <c r="Y105" s="96"/>
      <c r="Z105" s="96"/>
      <c r="AA105" s="96"/>
      <c r="AB105" s="96"/>
      <c r="AC105" s="96"/>
      <c r="AD105" s="96"/>
      <c r="AE105" s="96"/>
      <c r="AF105" s="96"/>
      <c r="AG105" s="96"/>
      <c r="AH105" s="96"/>
      <c r="AI105" s="96"/>
      <c r="AJ105" s="96"/>
      <c r="AK105" s="96"/>
      <c r="AL105" s="96"/>
      <c r="AM105" s="96"/>
      <c r="AN105" s="96"/>
      <c r="AO105" s="96"/>
      <c r="AP105" s="96"/>
      <c r="AQ105" s="96"/>
      <c r="AR105" s="96"/>
      <c r="AS105" s="96"/>
      <c r="AT105" s="96"/>
      <c r="AU105" s="96"/>
      <c r="AV105" s="96"/>
      <c r="AW105" s="96"/>
      <c r="AX105" s="96"/>
      <c r="AY105" s="96"/>
      <c r="AZ105" s="96"/>
      <c r="BA105" s="96"/>
      <c r="BB105" s="96"/>
      <c r="BC105" s="96"/>
      <c r="BD105" s="96"/>
      <c r="BE105" s="96"/>
      <c r="BF105" s="96"/>
      <c r="BG105" s="96"/>
      <c r="BH105" s="96"/>
      <c r="BI105" s="96"/>
      <c r="BJ105" s="96"/>
      <c r="BK105" s="96"/>
      <c r="BL105" s="96"/>
      <c r="BM105" s="96"/>
      <c r="BN105" s="96"/>
      <c r="BO105" s="96"/>
      <c r="BP105" s="96"/>
      <c r="BQ105" s="96"/>
      <c r="BR105" s="96"/>
      <c r="BS105" s="96"/>
      <c r="BT105" s="96"/>
      <c r="BU105" s="96"/>
      <c r="BV105" s="96"/>
      <c r="BW105" s="96"/>
      <c r="BX105" s="96"/>
      <c r="BY105" s="96"/>
      <c r="BZ105" s="96"/>
      <c r="CA105" s="96"/>
      <c r="CB105" s="96"/>
      <c r="CC105" s="96"/>
      <c r="CD105" s="96"/>
      <c r="CE105" s="96"/>
      <c r="CF105" s="96"/>
      <c r="CG105" s="96"/>
      <c r="CH105" s="96"/>
      <c r="CI105" s="96"/>
      <c r="CJ105" s="96"/>
      <c r="CK105" s="96"/>
      <c r="CL105" s="96"/>
      <c r="CM105" s="96"/>
      <c r="CN105" s="96"/>
      <c r="CO105" s="96"/>
      <c r="CP105" s="96"/>
      <c r="CQ105" s="96"/>
      <c r="CR105" s="96"/>
      <c r="CS105" s="96"/>
      <c r="CT105" s="96"/>
      <c r="CU105" s="96"/>
      <c r="CV105" s="96"/>
      <c r="CW105" s="96"/>
      <c r="CX105" s="96"/>
      <c r="CY105" s="96"/>
      <c r="CZ105" s="96"/>
    </row>
    <row r="106" spans="1:104" ht="30" customHeight="1" x14ac:dyDescent="0.2">
      <c r="A106" s="101"/>
      <c r="B106" s="101"/>
      <c r="C106" s="101"/>
      <c r="D106" s="101"/>
      <c r="E106" s="101"/>
      <c r="F106" s="101"/>
      <c r="G106" s="101"/>
      <c r="H106" s="101"/>
      <c r="I106" s="101"/>
      <c r="J106" s="101"/>
      <c r="K106" s="101"/>
      <c r="L106" s="101"/>
      <c r="M106" s="101"/>
      <c r="N106" s="96"/>
      <c r="O106" s="96"/>
      <c r="P106" s="96"/>
      <c r="Q106" s="108"/>
      <c r="R106" s="108"/>
      <c r="S106" s="108"/>
      <c r="T106" s="96"/>
      <c r="U106" s="96"/>
      <c r="V106" s="96"/>
      <c r="W106" s="96"/>
      <c r="X106" s="96"/>
      <c r="Y106" s="96"/>
      <c r="Z106" s="96"/>
      <c r="AA106" s="96"/>
      <c r="AB106" s="96"/>
      <c r="AC106" s="96"/>
      <c r="AD106" s="96"/>
      <c r="AE106" s="96"/>
      <c r="AF106" s="96"/>
      <c r="AG106" s="96"/>
      <c r="AH106" s="96"/>
      <c r="AI106" s="96"/>
      <c r="AJ106" s="96"/>
      <c r="AK106" s="96"/>
      <c r="AL106" s="96"/>
      <c r="AM106" s="96"/>
      <c r="AN106" s="96"/>
      <c r="AO106" s="96"/>
      <c r="AP106" s="96"/>
      <c r="AQ106" s="96"/>
      <c r="AR106" s="96"/>
      <c r="AS106" s="96"/>
      <c r="AT106" s="96"/>
      <c r="AU106" s="96"/>
      <c r="AV106" s="96"/>
      <c r="AW106" s="96"/>
      <c r="AX106" s="96"/>
      <c r="AY106" s="96"/>
      <c r="AZ106" s="96"/>
      <c r="BA106" s="96"/>
      <c r="BB106" s="96"/>
      <c r="BC106" s="96"/>
      <c r="BD106" s="96"/>
      <c r="BE106" s="96"/>
      <c r="BF106" s="96"/>
      <c r="BG106" s="96"/>
      <c r="BH106" s="96"/>
      <c r="BI106" s="96"/>
      <c r="BJ106" s="96"/>
      <c r="BK106" s="96"/>
      <c r="BL106" s="96"/>
      <c r="BM106" s="96"/>
      <c r="BN106" s="96"/>
      <c r="BO106" s="96"/>
      <c r="BP106" s="96"/>
      <c r="BQ106" s="96"/>
      <c r="BR106" s="96"/>
      <c r="BS106" s="96"/>
      <c r="BT106" s="96"/>
      <c r="BU106" s="96"/>
      <c r="BV106" s="96"/>
      <c r="BW106" s="96"/>
      <c r="BX106" s="96"/>
      <c r="BY106" s="96"/>
      <c r="BZ106" s="96"/>
      <c r="CA106" s="96"/>
      <c r="CB106" s="96"/>
      <c r="CC106" s="96"/>
      <c r="CD106" s="96"/>
      <c r="CE106" s="96"/>
      <c r="CF106" s="96"/>
      <c r="CG106" s="96"/>
      <c r="CH106" s="96"/>
      <c r="CI106" s="96"/>
      <c r="CJ106" s="96"/>
      <c r="CK106" s="96"/>
      <c r="CL106" s="96"/>
      <c r="CM106" s="96"/>
      <c r="CN106" s="96"/>
      <c r="CO106" s="96"/>
      <c r="CP106" s="96"/>
      <c r="CQ106" s="96"/>
      <c r="CR106" s="96"/>
      <c r="CS106" s="96"/>
      <c r="CT106" s="96"/>
      <c r="CU106" s="96"/>
      <c r="CV106" s="96"/>
      <c r="CW106" s="96"/>
      <c r="CX106" s="96"/>
      <c r="CY106" s="96"/>
      <c r="CZ106" s="96"/>
    </row>
    <row r="107" spans="1:104" ht="30" customHeight="1" x14ac:dyDescent="0.2">
      <c r="A107" s="101"/>
      <c r="B107" s="101"/>
      <c r="C107" s="101"/>
      <c r="D107" s="101"/>
      <c r="E107" s="101"/>
      <c r="F107" s="101"/>
      <c r="G107" s="101"/>
      <c r="H107" s="101"/>
      <c r="I107" s="101"/>
      <c r="J107" s="101"/>
      <c r="K107" s="101"/>
      <c r="L107" s="101"/>
      <c r="M107" s="101"/>
      <c r="N107" s="96"/>
      <c r="O107" s="96"/>
      <c r="P107" s="96"/>
      <c r="Q107" s="108"/>
      <c r="R107" s="108"/>
      <c r="S107" s="108"/>
      <c r="T107" s="96"/>
      <c r="U107" s="96"/>
      <c r="V107" s="96"/>
      <c r="W107" s="96"/>
      <c r="X107" s="96"/>
      <c r="Y107" s="96"/>
      <c r="Z107" s="96"/>
      <c r="AA107" s="96"/>
      <c r="AB107" s="96"/>
      <c r="AC107" s="96"/>
      <c r="AD107" s="96"/>
      <c r="AE107" s="96"/>
      <c r="AF107" s="96"/>
      <c r="AG107" s="96"/>
      <c r="AH107" s="96"/>
      <c r="AI107" s="96"/>
      <c r="AJ107" s="96"/>
      <c r="AK107" s="96"/>
      <c r="AL107" s="96"/>
      <c r="AM107" s="96"/>
      <c r="AN107" s="96"/>
      <c r="AO107" s="96"/>
      <c r="AP107" s="96"/>
      <c r="AQ107" s="96"/>
      <c r="AR107" s="96"/>
      <c r="AS107" s="96"/>
      <c r="AT107" s="96"/>
      <c r="AU107" s="96"/>
      <c r="AV107" s="96"/>
      <c r="AW107" s="96"/>
      <c r="AX107" s="96"/>
      <c r="AY107" s="96"/>
      <c r="AZ107" s="96"/>
      <c r="BA107" s="96"/>
      <c r="BB107" s="96"/>
      <c r="BC107" s="96"/>
      <c r="BD107" s="96"/>
      <c r="BE107" s="96"/>
      <c r="BF107" s="96"/>
      <c r="BG107" s="96"/>
      <c r="BH107" s="96"/>
      <c r="BI107" s="96"/>
      <c r="BJ107" s="96"/>
      <c r="BK107" s="96"/>
      <c r="BL107" s="96"/>
      <c r="BM107" s="96"/>
      <c r="BN107" s="96"/>
      <c r="BO107" s="96"/>
      <c r="BP107" s="96"/>
      <c r="BQ107" s="96"/>
      <c r="BR107" s="96"/>
      <c r="BS107" s="96"/>
      <c r="BT107" s="96"/>
      <c r="BU107" s="96"/>
      <c r="BV107" s="96"/>
      <c r="BW107" s="96"/>
      <c r="BX107" s="96"/>
      <c r="BY107" s="96"/>
      <c r="BZ107" s="96"/>
      <c r="CA107" s="96"/>
      <c r="CB107" s="96"/>
      <c r="CC107" s="96"/>
      <c r="CD107" s="96"/>
      <c r="CE107" s="96"/>
      <c r="CF107" s="96"/>
      <c r="CG107" s="96"/>
      <c r="CH107" s="96"/>
      <c r="CI107" s="96"/>
      <c r="CJ107" s="96"/>
      <c r="CK107" s="96"/>
      <c r="CL107" s="96"/>
      <c r="CM107" s="96"/>
      <c r="CN107" s="96"/>
      <c r="CO107" s="96"/>
      <c r="CP107" s="96"/>
      <c r="CQ107" s="96"/>
      <c r="CR107" s="96"/>
      <c r="CS107" s="96"/>
      <c r="CT107" s="96"/>
      <c r="CU107" s="96"/>
      <c r="CV107" s="96"/>
      <c r="CW107" s="96"/>
      <c r="CX107" s="96"/>
      <c r="CY107" s="96"/>
      <c r="CZ107" s="96"/>
    </row>
    <row r="108" spans="1:104" ht="30" customHeight="1" x14ac:dyDescent="0.2">
      <c r="A108" s="101"/>
      <c r="B108" s="101"/>
      <c r="C108" s="101"/>
      <c r="D108" s="101"/>
      <c r="E108" s="101"/>
      <c r="F108" s="101"/>
      <c r="G108" s="101"/>
      <c r="H108" s="101"/>
      <c r="I108" s="101"/>
      <c r="J108" s="101"/>
      <c r="K108" s="101"/>
      <c r="L108" s="101"/>
      <c r="M108" s="101"/>
      <c r="N108" s="96"/>
      <c r="O108" s="96"/>
      <c r="P108" s="96"/>
      <c r="Q108" s="108"/>
      <c r="R108" s="108"/>
      <c r="S108" s="108"/>
      <c r="T108" s="96"/>
      <c r="U108" s="96"/>
      <c r="V108" s="96"/>
      <c r="W108" s="96"/>
      <c r="X108" s="96"/>
      <c r="Y108" s="96"/>
      <c r="Z108" s="96"/>
      <c r="AA108" s="96"/>
      <c r="AB108" s="96"/>
      <c r="AC108" s="96"/>
      <c r="AD108" s="96"/>
      <c r="AE108" s="96"/>
      <c r="AF108" s="96"/>
      <c r="AG108" s="96"/>
      <c r="AH108" s="96"/>
      <c r="AI108" s="96"/>
      <c r="AJ108" s="96"/>
      <c r="AK108" s="96"/>
      <c r="AL108" s="96"/>
      <c r="AM108" s="96"/>
      <c r="AN108" s="96"/>
      <c r="AO108" s="96"/>
      <c r="AP108" s="96"/>
      <c r="AQ108" s="96"/>
      <c r="AR108" s="96"/>
      <c r="AS108" s="96"/>
      <c r="AT108" s="96"/>
      <c r="AU108" s="96"/>
      <c r="AV108" s="96"/>
      <c r="AW108" s="96"/>
      <c r="AX108" s="96"/>
      <c r="AY108" s="96"/>
      <c r="AZ108" s="96"/>
      <c r="BA108" s="96"/>
      <c r="BB108" s="96"/>
      <c r="BC108" s="96"/>
      <c r="BD108" s="96"/>
      <c r="BE108" s="96"/>
      <c r="BF108" s="96"/>
      <c r="BG108" s="96"/>
      <c r="BH108" s="96"/>
      <c r="BI108" s="96"/>
      <c r="BJ108" s="96"/>
      <c r="BK108" s="96"/>
      <c r="BL108" s="96"/>
      <c r="BM108" s="96"/>
      <c r="BN108" s="96"/>
      <c r="BO108" s="96"/>
      <c r="BP108" s="96"/>
      <c r="BQ108" s="96"/>
      <c r="BR108" s="96"/>
      <c r="BS108" s="96"/>
      <c r="BT108" s="96"/>
      <c r="BU108" s="96"/>
      <c r="BV108" s="96"/>
      <c r="BW108" s="96"/>
      <c r="BX108" s="96"/>
      <c r="BY108" s="96"/>
      <c r="BZ108" s="96"/>
      <c r="CA108" s="96"/>
      <c r="CB108" s="96"/>
      <c r="CC108" s="96"/>
      <c r="CD108" s="96"/>
      <c r="CE108" s="96"/>
      <c r="CF108" s="96"/>
      <c r="CG108" s="96"/>
      <c r="CH108" s="96"/>
      <c r="CI108" s="96"/>
      <c r="CJ108" s="96"/>
      <c r="CK108" s="96"/>
      <c r="CL108" s="96"/>
      <c r="CM108" s="96"/>
      <c r="CN108" s="96"/>
      <c r="CO108" s="96"/>
      <c r="CP108" s="96"/>
      <c r="CQ108" s="96"/>
      <c r="CR108" s="96"/>
      <c r="CS108" s="96"/>
      <c r="CT108" s="96"/>
      <c r="CU108" s="96"/>
      <c r="CV108" s="96"/>
      <c r="CW108" s="96"/>
      <c r="CX108" s="96"/>
      <c r="CY108" s="96"/>
      <c r="CZ108" s="96"/>
    </row>
    <row r="109" spans="1:104" ht="30" customHeight="1" x14ac:dyDescent="0.2">
      <c r="A109" s="101"/>
      <c r="B109" s="101"/>
      <c r="C109" s="101"/>
      <c r="D109" s="101"/>
      <c r="E109" s="101"/>
      <c r="F109" s="101"/>
      <c r="G109" s="101"/>
      <c r="H109" s="101"/>
      <c r="I109" s="101"/>
      <c r="J109" s="101"/>
      <c r="K109" s="101"/>
      <c r="L109" s="101"/>
      <c r="M109" s="101"/>
      <c r="N109" s="96"/>
      <c r="O109" s="96"/>
      <c r="P109" s="96"/>
      <c r="Q109" s="108"/>
      <c r="R109" s="108"/>
      <c r="S109" s="108"/>
      <c r="T109" s="96"/>
      <c r="U109" s="96"/>
      <c r="V109" s="96"/>
      <c r="W109" s="96"/>
      <c r="X109" s="96"/>
      <c r="Y109" s="96"/>
      <c r="Z109" s="96"/>
      <c r="AA109" s="96"/>
      <c r="AB109" s="96"/>
      <c r="AC109" s="96"/>
      <c r="AD109" s="96"/>
      <c r="AE109" s="96"/>
      <c r="AF109" s="96"/>
      <c r="AG109" s="96"/>
      <c r="AH109" s="96"/>
      <c r="AI109" s="96"/>
      <c r="AJ109" s="96"/>
      <c r="AK109" s="96"/>
      <c r="AL109" s="96"/>
      <c r="AM109" s="96"/>
      <c r="AN109" s="96"/>
      <c r="AO109" s="96"/>
      <c r="AP109" s="96"/>
      <c r="AQ109" s="96"/>
      <c r="AR109" s="96"/>
      <c r="AS109" s="96"/>
      <c r="AT109" s="96"/>
      <c r="AU109" s="96"/>
      <c r="AV109" s="96"/>
      <c r="AW109" s="96"/>
      <c r="AX109" s="96"/>
      <c r="AY109" s="96"/>
      <c r="AZ109" s="96"/>
      <c r="BA109" s="96"/>
      <c r="BB109" s="96"/>
      <c r="BC109" s="96"/>
      <c r="BD109" s="96"/>
      <c r="BE109" s="96"/>
      <c r="BF109" s="96"/>
      <c r="BG109" s="96"/>
      <c r="BH109" s="96"/>
      <c r="BI109" s="96"/>
      <c r="BJ109" s="96"/>
      <c r="BK109" s="96"/>
      <c r="BL109" s="96"/>
      <c r="BM109" s="96"/>
      <c r="BN109" s="96"/>
      <c r="BO109" s="96"/>
      <c r="BP109" s="96"/>
      <c r="BQ109" s="96"/>
      <c r="BR109" s="96"/>
      <c r="BS109" s="96"/>
      <c r="BT109" s="96"/>
      <c r="BU109" s="96"/>
      <c r="BV109" s="96"/>
      <c r="BW109" s="96"/>
      <c r="BX109" s="96"/>
      <c r="BY109" s="96"/>
      <c r="BZ109" s="96"/>
      <c r="CA109" s="96"/>
      <c r="CB109" s="96"/>
      <c r="CC109" s="96"/>
      <c r="CD109" s="96"/>
      <c r="CE109" s="96"/>
      <c r="CF109" s="96"/>
      <c r="CG109" s="96"/>
      <c r="CH109" s="96"/>
      <c r="CI109" s="96"/>
      <c r="CJ109" s="96"/>
      <c r="CK109" s="96"/>
      <c r="CL109" s="96"/>
      <c r="CM109" s="96"/>
      <c r="CN109" s="96"/>
      <c r="CO109" s="96"/>
      <c r="CP109" s="96"/>
      <c r="CQ109" s="96"/>
      <c r="CR109" s="96"/>
      <c r="CS109" s="96"/>
      <c r="CT109" s="96"/>
      <c r="CU109" s="96"/>
      <c r="CV109" s="96"/>
      <c r="CW109" s="96"/>
      <c r="CX109" s="96"/>
      <c r="CY109" s="96"/>
      <c r="CZ109" s="96"/>
    </row>
    <row r="110" spans="1:104" ht="30" customHeight="1" x14ac:dyDescent="0.2">
      <c r="A110" s="101"/>
      <c r="B110" s="101"/>
      <c r="C110" s="101"/>
      <c r="D110" s="101"/>
      <c r="E110" s="101"/>
      <c r="F110" s="101"/>
      <c r="G110" s="101"/>
      <c r="H110" s="101"/>
      <c r="I110" s="101"/>
      <c r="J110" s="101"/>
      <c r="K110" s="101"/>
      <c r="L110" s="101"/>
      <c r="M110" s="101"/>
      <c r="N110" s="96"/>
      <c r="O110" s="96"/>
      <c r="P110" s="96"/>
      <c r="Q110" s="108"/>
      <c r="R110" s="108"/>
      <c r="S110" s="108"/>
      <c r="T110" s="96"/>
      <c r="U110" s="96"/>
      <c r="V110" s="96"/>
      <c r="W110" s="96"/>
      <c r="X110" s="96"/>
      <c r="Y110" s="96"/>
      <c r="Z110" s="96"/>
      <c r="AA110" s="96"/>
      <c r="AB110" s="96"/>
      <c r="AC110" s="96"/>
      <c r="AD110" s="96"/>
      <c r="AE110" s="96"/>
      <c r="AF110" s="96"/>
      <c r="AG110" s="96"/>
      <c r="AH110" s="96"/>
      <c r="AI110" s="96"/>
      <c r="AJ110" s="96"/>
      <c r="AK110" s="96"/>
      <c r="AL110" s="96"/>
      <c r="AM110" s="96"/>
      <c r="AN110" s="96"/>
      <c r="AO110" s="96"/>
      <c r="AP110" s="96"/>
      <c r="AQ110" s="96"/>
      <c r="AR110" s="96"/>
      <c r="AS110" s="96"/>
      <c r="AT110" s="96"/>
      <c r="AU110" s="96"/>
      <c r="AV110" s="96"/>
      <c r="AW110" s="96"/>
      <c r="AX110" s="96"/>
      <c r="AY110" s="96"/>
      <c r="AZ110" s="96"/>
      <c r="BA110" s="96"/>
      <c r="BB110" s="96"/>
      <c r="BC110" s="96"/>
      <c r="BD110" s="96"/>
      <c r="BE110" s="96"/>
      <c r="BF110" s="96"/>
      <c r="BG110" s="96"/>
      <c r="BH110" s="96"/>
      <c r="BI110" s="96"/>
      <c r="BJ110" s="96"/>
      <c r="BK110" s="96"/>
      <c r="BL110" s="96"/>
      <c r="BM110" s="96"/>
      <c r="BN110" s="96"/>
      <c r="BO110" s="96"/>
      <c r="BP110" s="96"/>
      <c r="BQ110" s="96"/>
      <c r="BR110" s="96"/>
      <c r="BS110" s="96"/>
      <c r="BT110" s="96"/>
      <c r="BU110" s="96"/>
      <c r="BV110" s="96"/>
      <c r="BW110" s="96"/>
      <c r="BX110" s="96"/>
      <c r="BY110" s="96"/>
      <c r="BZ110" s="96"/>
      <c r="CA110" s="96"/>
      <c r="CB110" s="96"/>
      <c r="CC110" s="96"/>
      <c r="CD110" s="96"/>
      <c r="CE110" s="96"/>
      <c r="CF110" s="96"/>
      <c r="CG110" s="96"/>
      <c r="CH110" s="96"/>
      <c r="CI110" s="96"/>
      <c r="CJ110" s="96"/>
      <c r="CK110" s="96"/>
      <c r="CL110" s="96"/>
      <c r="CM110" s="96"/>
      <c r="CN110" s="96"/>
      <c r="CO110" s="96"/>
      <c r="CP110" s="96"/>
      <c r="CQ110" s="96"/>
      <c r="CR110" s="96"/>
      <c r="CS110" s="96"/>
      <c r="CT110" s="96"/>
      <c r="CU110" s="96"/>
      <c r="CV110" s="96"/>
      <c r="CW110" s="96"/>
      <c r="CX110" s="96"/>
      <c r="CY110" s="96"/>
      <c r="CZ110" s="96"/>
    </row>
    <row r="111" spans="1:104" ht="30" customHeight="1" x14ac:dyDescent="0.2">
      <c r="A111" s="101"/>
      <c r="B111" s="101"/>
      <c r="C111" s="101"/>
      <c r="D111" s="101"/>
      <c r="E111" s="101"/>
      <c r="F111" s="101"/>
      <c r="G111" s="101"/>
      <c r="H111" s="101"/>
      <c r="I111" s="101"/>
      <c r="J111" s="101"/>
      <c r="K111" s="101"/>
      <c r="L111" s="101"/>
      <c r="M111" s="101"/>
      <c r="N111" s="96"/>
      <c r="O111" s="96"/>
      <c r="P111" s="96"/>
      <c r="Q111" s="108"/>
      <c r="R111" s="108"/>
      <c r="S111" s="108"/>
      <c r="T111" s="96"/>
      <c r="U111" s="96"/>
      <c r="V111" s="96"/>
      <c r="W111" s="96"/>
      <c r="X111" s="96"/>
      <c r="Y111" s="96"/>
      <c r="Z111" s="96"/>
      <c r="AA111" s="96"/>
      <c r="AB111" s="96"/>
      <c r="AC111" s="96"/>
      <c r="AD111" s="96"/>
      <c r="AE111" s="96"/>
      <c r="AF111" s="96"/>
      <c r="AG111" s="96"/>
      <c r="AH111" s="96"/>
      <c r="AI111" s="96"/>
      <c r="AJ111" s="96"/>
      <c r="AK111" s="96"/>
      <c r="AL111" s="96"/>
      <c r="AM111" s="96"/>
      <c r="AN111" s="96"/>
      <c r="AO111" s="96"/>
      <c r="AP111" s="96"/>
      <c r="AQ111" s="96"/>
      <c r="AR111" s="96"/>
      <c r="AS111" s="96"/>
      <c r="AT111" s="96"/>
      <c r="AU111" s="96"/>
      <c r="AV111" s="96"/>
      <c r="AW111" s="96"/>
      <c r="AX111" s="96"/>
      <c r="AY111" s="96"/>
      <c r="AZ111" s="96"/>
      <c r="BA111" s="96"/>
      <c r="BB111" s="96"/>
      <c r="BC111" s="96"/>
      <c r="BD111" s="96"/>
      <c r="BE111" s="96"/>
      <c r="BF111" s="96"/>
      <c r="BG111" s="96"/>
      <c r="BH111" s="96"/>
      <c r="BI111" s="96"/>
      <c r="BJ111" s="96"/>
      <c r="BK111" s="96"/>
      <c r="BL111" s="96"/>
      <c r="BM111" s="96"/>
      <c r="BN111" s="96"/>
      <c r="BO111" s="96"/>
      <c r="BP111" s="96"/>
      <c r="BQ111" s="96"/>
      <c r="BR111" s="96"/>
      <c r="BS111" s="96"/>
      <c r="BT111" s="96"/>
      <c r="BU111" s="96"/>
      <c r="BV111" s="96"/>
      <c r="BW111" s="96"/>
      <c r="BX111" s="96"/>
      <c r="BY111" s="96"/>
      <c r="BZ111" s="96"/>
      <c r="CA111" s="96"/>
      <c r="CB111" s="96"/>
      <c r="CC111" s="96"/>
      <c r="CD111" s="96"/>
      <c r="CE111" s="96"/>
      <c r="CF111" s="96"/>
      <c r="CG111" s="96"/>
      <c r="CH111" s="96"/>
      <c r="CI111" s="96"/>
      <c r="CJ111" s="96"/>
      <c r="CK111" s="96"/>
      <c r="CL111" s="96"/>
      <c r="CM111" s="96"/>
      <c r="CN111" s="96"/>
      <c r="CO111" s="96"/>
      <c r="CP111" s="96"/>
      <c r="CQ111" s="96"/>
      <c r="CR111" s="96"/>
      <c r="CS111" s="96"/>
      <c r="CT111" s="96"/>
      <c r="CU111" s="96"/>
      <c r="CV111" s="96"/>
      <c r="CW111" s="96"/>
      <c r="CX111" s="96"/>
      <c r="CY111" s="96"/>
      <c r="CZ111" s="96"/>
    </row>
    <row r="112" spans="1:104" ht="30" customHeight="1" x14ac:dyDescent="0.2">
      <c r="A112" s="101"/>
      <c r="B112" s="101"/>
      <c r="C112" s="101"/>
      <c r="D112" s="101"/>
      <c r="E112" s="101"/>
      <c r="F112" s="101"/>
      <c r="G112" s="101"/>
      <c r="H112" s="101"/>
      <c r="I112" s="101"/>
      <c r="J112" s="101"/>
      <c r="K112" s="101"/>
      <c r="L112" s="101"/>
      <c r="M112" s="101"/>
      <c r="N112" s="96"/>
      <c r="O112" s="96"/>
      <c r="P112" s="96"/>
      <c r="Q112" s="108"/>
      <c r="R112" s="108"/>
      <c r="S112" s="108"/>
      <c r="T112" s="96"/>
      <c r="U112" s="96"/>
      <c r="V112" s="96"/>
      <c r="W112" s="96"/>
      <c r="X112" s="96"/>
      <c r="Y112" s="96"/>
      <c r="Z112" s="96"/>
      <c r="AA112" s="96"/>
      <c r="AB112" s="96"/>
      <c r="AC112" s="96"/>
      <c r="AD112" s="96"/>
      <c r="AE112" s="96"/>
      <c r="AF112" s="96"/>
      <c r="AG112" s="96"/>
      <c r="AH112" s="96"/>
      <c r="AI112" s="96"/>
      <c r="AJ112" s="96"/>
      <c r="AK112" s="96"/>
      <c r="AL112" s="96"/>
      <c r="AM112" s="96"/>
      <c r="AN112" s="96"/>
      <c r="AO112" s="96"/>
      <c r="AP112" s="96"/>
      <c r="AQ112" s="96"/>
      <c r="AR112" s="96"/>
      <c r="AS112" s="96"/>
      <c r="AT112" s="96"/>
      <c r="AU112" s="96"/>
      <c r="AV112" s="96"/>
      <c r="AW112" s="96"/>
      <c r="AX112" s="96"/>
      <c r="AY112" s="96"/>
      <c r="AZ112" s="96"/>
      <c r="BA112" s="96"/>
      <c r="BB112" s="96"/>
      <c r="BC112" s="96"/>
      <c r="BD112" s="96"/>
      <c r="BE112" s="96"/>
      <c r="BF112" s="96"/>
      <c r="BG112" s="96"/>
      <c r="BH112" s="96"/>
      <c r="BI112" s="96"/>
      <c r="BJ112" s="96"/>
      <c r="BK112" s="96"/>
      <c r="BL112" s="96"/>
      <c r="BM112" s="96"/>
      <c r="BN112" s="96"/>
      <c r="BO112" s="96"/>
      <c r="BP112" s="96"/>
      <c r="BQ112" s="96"/>
      <c r="BR112" s="96"/>
      <c r="BS112" s="96"/>
      <c r="BT112" s="96"/>
      <c r="BU112" s="96"/>
      <c r="BV112" s="96"/>
      <c r="BW112" s="96"/>
      <c r="BX112" s="96"/>
      <c r="BY112" s="96"/>
      <c r="BZ112" s="96"/>
      <c r="CA112" s="96"/>
      <c r="CB112" s="96"/>
      <c r="CC112" s="96"/>
      <c r="CD112" s="96"/>
      <c r="CE112" s="96"/>
      <c r="CF112" s="96"/>
      <c r="CG112" s="96"/>
      <c r="CH112" s="96"/>
      <c r="CI112" s="96"/>
      <c r="CJ112" s="96"/>
      <c r="CK112" s="96"/>
      <c r="CL112" s="96"/>
      <c r="CM112" s="96"/>
      <c r="CN112" s="96"/>
      <c r="CO112" s="96"/>
      <c r="CP112" s="96"/>
      <c r="CQ112" s="96"/>
      <c r="CR112" s="96"/>
      <c r="CS112" s="96"/>
      <c r="CT112" s="96"/>
      <c r="CU112" s="96"/>
      <c r="CV112" s="96"/>
      <c r="CW112" s="96"/>
      <c r="CX112" s="96"/>
      <c r="CY112" s="96"/>
      <c r="CZ112" s="96"/>
    </row>
    <row r="113" spans="1:104" ht="30" customHeight="1" x14ac:dyDescent="0.2">
      <c r="A113" s="101"/>
      <c r="B113" s="101"/>
      <c r="C113" s="101"/>
      <c r="D113" s="101"/>
      <c r="E113" s="101"/>
      <c r="F113" s="101"/>
      <c r="G113" s="101"/>
      <c r="H113" s="101"/>
      <c r="I113" s="101"/>
      <c r="J113" s="101"/>
      <c r="K113" s="101"/>
      <c r="L113" s="101"/>
      <c r="M113" s="101"/>
      <c r="N113" s="96"/>
      <c r="O113" s="96"/>
      <c r="P113" s="96"/>
      <c r="Q113" s="108"/>
      <c r="R113" s="108"/>
      <c r="S113" s="108"/>
      <c r="T113" s="96"/>
      <c r="U113" s="96"/>
      <c r="V113" s="96"/>
      <c r="W113" s="96"/>
      <c r="X113" s="96"/>
      <c r="Y113" s="96"/>
      <c r="Z113" s="96"/>
      <c r="AA113" s="96"/>
      <c r="AB113" s="96"/>
      <c r="AC113" s="96"/>
      <c r="AD113" s="96"/>
      <c r="AE113" s="96"/>
      <c r="AF113" s="96"/>
      <c r="AG113" s="96"/>
      <c r="AH113" s="96"/>
      <c r="AI113" s="96"/>
      <c r="AJ113" s="96"/>
      <c r="AK113" s="96"/>
      <c r="AL113" s="96"/>
      <c r="AM113" s="96"/>
      <c r="AN113" s="96"/>
      <c r="AO113" s="96"/>
      <c r="AP113" s="96"/>
      <c r="AQ113" s="96"/>
      <c r="AR113" s="96"/>
      <c r="AS113" s="96"/>
      <c r="AT113" s="96"/>
      <c r="AU113" s="96"/>
      <c r="AV113" s="96"/>
      <c r="AW113" s="96"/>
      <c r="AX113" s="96"/>
      <c r="AY113" s="96"/>
      <c r="AZ113" s="96"/>
      <c r="BA113" s="96"/>
      <c r="BB113" s="96"/>
      <c r="BC113" s="96"/>
      <c r="BD113" s="96"/>
      <c r="BE113" s="96"/>
      <c r="BF113" s="96"/>
      <c r="BG113" s="96"/>
      <c r="BH113" s="96"/>
      <c r="BI113" s="96"/>
      <c r="BJ113" s="96"/>
      <c r="BK113" s="96"/>
      <c r="BL113" s="96"/>
      <c r="BM113" s="96"/>
      <c r="BN113" s="96"/>
      <c r="BO113" s="96"/>
      <c r="BP113" s="96"/>
      <c r="BQ113" s="96"/>
      <c r="BR113" s="96"/>
      <c r="BS113" s="96"/>
      <c r="BT113" s="96"/>
      <c r="BU113" s="96"/>
      <c r="BV113" s="96"/>
      <c r="BW113" s="96"/>
      <c r="BX113" s="96"/>
      <c r="BY113" s="96"/>
      <c r="BZ113" s="96"/>
      <c r="CA113" s="96"/>
      <c r="CB113" s="96"/>
      <c r="CC113" s="96"/>
      <c r="CD113" s="96"/>
      <c r="CE113" s="96"/>
      <c r="CF113" s="96"/>
      <c r="CG113" s="96"/>
      <c r="CH113" s="96"/>
      <c r="CI113" s="96"/>
      <c r="CJ113" s="96"/>
      <c r="CK113" s="96"/>
      <c r="CL113" s="96"/>
      <c r="CM113" s="96"/>
      <c r="CN113" s="96"/>
      <c r="CO113" s="96"/>
      <c r="CP113" s="96"/>
      <c r="CQ113" s="96"/>
      <c r="CR113" s="96"/>
      <c r="CS113" s="96"/>
      <c r="CT113" s="96"/>
      <c r="CU113" s="96"/>
      <c r="CV113" s="96"/>
      <c r="CW113" s="96"/>
      <c r="CX113" s="96"/>
      <c r="CY113" s="96"/>
      <c r="CZ113" s="96"/>
    </row>
    <row r="114" spans="1:104" ht="30" customHeight="1" x14ac:dyDescent="0.2">
      <c r="A114" s="101"/>
      <c r="B114" s="101"/>
      <c r="C114" s="101"/>
      <c r="D114" s="101"/>
      <c r="E114" s="101"/>
      <c r="F114" s="101"/>
      <c r="G114" s="101"/>
      <c r="H114" s="101"/>
      <c r="I114" s="101"/>
      <c r="J114" s="101"/>
      <c r="K114" s="101"/>
      <c r="L114" s="101"/>
      <c r="M114" s="101"/>
      <c r="N114" s="96"/>
      <c r="O114" s="96"/>
      <c r="P114" s="96"/>
      <c r="Q114" s="108"/>
      <c r="R114" s="108"/>
      <c r="S114" s="108"/>
      <c r="T114" s="96"/>
      <c r="U114" s="96"/>
      <c r="V114" s="96"/>
      <c r="W114" s="96"/>
      <c r="X114" s="96"/>
      <c r="Y114" s="96"/>
      <c r="Z114" s="96"/>
      <c r="AA114" s="96"/>
      <c r="AB114" s="96"/>
      <c r="AC114" s="96"/>
      <c r="AD114" s="96"/>
      <c r="AE114" s="96"/>
      <c r="AF114" s="96"/>
      <c r="AG114" s="96"/>
      <c r="AH114" s="96"/>
      <c r="AI114" s="96"/>
      <c r="AJ114" s="96"/>
      <c r="AK114" s="96"/>
      <c r="AL114" s="96"/>
      <c r="AM114" s="96"/>
      <c r="AN114" s="96"/>
      <c r="AO114" s="96"/>
      <c r="AP114" s="96"/>
      <c r="AQ114" s="96"/>
      <c r="AR114" s="96"/>
      <c r="AS114" s="96"/>
      <c r="AT114" s="96"/>
      <c r="AU114" s="96"/>
      <c r="AV114" s="96"/>
      <c r="AW114" s="96"/>
      <c r="AX114" s="96"/>
      <c r="AY114" s="96"/>
      <c r="AZ114" s="96"/>
      <c r="BA114" s="96"/>
      <c r="BB114" s="96"/>
      <c r="BC114" s="96"/>
      <c r="BD114" s="96"/>
      <c r="BE114" s="96"/>
      <c r="BF114" s="96"/>
      <c r="BG114" s="96"/>
      <c r="BH114" s="96"/>
      <c r="BI114" s="96"/>
      <c r="BJ114" s="96"/>
      <c r="BK114" s="96"/>
      <c r="BL114" s="96"/>
      <c r="BM114" s="96"/>
      <c r="BN114" s="96"/>
      <c r="BO114" s="96"/>
      <c r="BP114" s="96"/>
      <c r="BQ114" s="96"/>
      <c r="BR114" s="96"/>
      <c r="BS114" s="96"/>
      <c r="BT114" s="96"/>
      <c r="BU114" s="96"/>
      <c r="BV114" s="96"/>
      <c r="BW114" s="96"/>
      <c r="BX114" s="96"/>
      <c r="BY114" s="96"/>
      <c r="BZ114" s="96"/>
      <c r="CA114" s="96"/>
      <c r="CB114" s="96"/>
      <c r="CC114" s="96"/>
      <c r="CD114" s="96"/>
      <c r="CE114" s="96"/>
      <c r="CF114" s="96"/>
      <c r="CG114" s="96"/>
      <c r="CH114" s="96"/>
      <c r="CI114" s="96"/>
      <c r="CJ114" s="96"/>
      <c r="CK114" s="96"/>
      <c r="CL114" s="96"/>
      <c r="CM114" s="96"/>
      <c r="CN114" s="96"/>
      <c r="CO114" s="96"/>
      <c r="CP114" s="96"/>
      <c r="CQ114" s="96"/>
      <c r="CR114" s="96"/>
      <c r="CS114" s="96"/>
      <c r="CT114" s="96"/>
      <c r="CU114" s="96"/>
      <c r="CV114" s="96"/>
      <c r="CW114" s="96"/>
      <c r="CX114" s="96"/>
      <c r="CY114" s="96"/>
      <c r="CZ114" s="96"/>
    </row>
    <row r="115" spans="1:104" ht="30" customHeight="1" x14ac:dyDescent="0.2">
      <c r="A115" s="101"/>
      <c r="B115" s="101"/>
      <c r="C115" s="101"/>
      <c r="D115" s="101"/>
      <c r="E115" s="101"/>
      <c r="F115" s="101"/>
      <c r="G115" s="101"/>
      <c r="H115" s="101"/>
      <c r="I115" s="101"/>
      <c r="J115" s="101"/>
      <c r="K115" s="101"/>
      <c r="L115" s="101"/>
      <c r="M115" s="101"/>
      <c r="N115" s="96"/>
      <c r="O115" s="96"/>
      <c r="P115" s="96"/>
      <c r="Q115" s="108"/>
      <c r="R115" s="108"/>
      <c r="S115" s="108"/>
      <c r="T115" s="96"/>
      <c r="U115" s="96"/>
      <c r="V115" s="96"/>
      <c r="W115" s="96"/>
      <c r="X115" s="96"/>
      <c r="Y115" s="96"/>
      <c r="Z115" s="96"/>
      <c r="AA115" s="96"/>
      <c r="AB115" s="96"/>
      <c r="AC115" s="96"/>
      <c r="AD115" s="96"/>
      <c r="AE115" s="96"/>
      <c r="AF115" s="96"/>
      <c r="AG115" s="96"/>
      <c r="AH115" s="96"/>
      <c r="AI115" s="96"/>
      <c r="AJ115" s="96"/>
      <c r="AK115" s="96"/>
      <c r="AL115" s="96"/>
      <c r="AM115" s="96"/>
      <c r="AN115" s="96"/>
      <c r="AO115" s="96"/>
      <c r="AP115" s="96"/>
      <c r="AQ115" s="96"/>
      <c r="AR115" s="96"/>
      <c r="AS115" s="96"/>
      <c r="AT115" s="96"/>
      <c r="AU115" s="96"/>
      <c r="AV115" s="96"/>
      <c r="AW115" s="96"/>
      <c r="AX115" s="96"/>
      <c r="AY115" s="96"/>
      <c r="AZ115" s="96"/>
      <c r="BA115" s="96"/>
      <c r="BB115" s="96"/>
      <c r="BC115" s="96"/>
      <c r="BD115" s="96"/>
      <c r="BE115" s="96"/>
      <c r="BF115" s="96"/>
      <c r="BG115" s="96"/>
      <c r="BH115" s="96"/>
      <c r="BI115" s="96"/>
      <c r="BJ115" s="96"/>
      <c r="BK115" s="96"/>
      <c r="BL115" s="96"/>
      <c r="BM115" s="96"/>
      <c r="BN115" s="96"/>
      <c r="BO115" s="96"/>
      <c r="BP115" s="96"/>
      <c r="BQ115" s="96"/>
      <c r="BR115" s="96"/>
      <c r="BS115" s="96"/>
      <c r="BT115" s="96"/>
      <c r="BU115" s="96"/>
      <c r="BV115" s="96"/>
      <c r="BW115" s="96"/>
      <c r="BX115" s="96"/>
      <c r="BY115" s="96"/>
      <c r="BZ115" s="96"/>
      <c r="CA115" s="96"/>
      <c r="CB115" s="96"/>
      <c r="CC115" s="96"/>
      <c r="CD115" s="96"/>
      <c r="CE115" s="96"/>
      <c r="CF115" s="96"/>
      <c r="CG115" s="96"/>
      <c r="CH115" s="96"/>
      <c r="CI115" s="96"/>
      <c r="CJ115" s="96"/>
      <c r="CK115" s="96"/>
      <c r="CL115" s="96"/>
      <c r="CM115" s="96"/>
      <c r="CN115" s="96"/>
      <c r="CO115" s="96"/>
      <c r="CP115" s="96"/>
      <c r="CQ115" s="96"/>
      <c r="CR115" s="96"/>
      <c r="CS115" s="96"/>
      <c r="CT115" s="96"/>
      <c r="CU115" s="96"/>
      <c r="CV115" s="96"/>
      <c r="CW115" s="96"/>
      <c r="CX115" s="96"/>
      <c r="CY115" s="96"/>
      <c r="CZ115" s="96"/>
    </row>
  </sheetData>
  <mergeCells count="9">
    <mergeCell ref="B42:K42"/>
    <mergeCell ref="B46:K47"/>
    <mergeCell ref="B53:K53"/>
    <mergeCell ref="B3:K28"/>
    <mergeCell ref="B33:K33"/>
    <mergeCell ref="B31:K31"/>
    <mergeCell ref="B35:K35"/>
    <mergeCell ref="B36:K36"/>
    <mergeCell ref="B44:K44"/>
  </mergeCells>
  <pageMargins left="0.70866141732283472" right="0.70866141732283472" top="0.74803149606299213" bottom="0.74803149606299213" header="0.31496062992125984" footer="0.31496062992125984"/>
  <pageSetup paperSize="9" scale="43" orientation="portrait" horizontalDpi="1200" verticalDpi="1200" r:id="rId1"/>
  <colBreaks count="1" manualBreakCount="1">
    <brk id="12" max="1048575" man="1"/>
  </colBreaks>
  <extLst>
    <ext xmlns:x14="http://schemas.microsoft.com/office/spreadsheetml/2009/9/main" uri="{CCE6A557-97BC-4b89-ADB6-D9C93CAAB3DF}">
      <x14:dataValidations xmlns:xm="http://schemas.microsoft.com/office/excel/2006/main" count="1">
        <x14:dataValidation type="list" allowBlank="1" showInputMessage="1" showErrorMessage="1" xr:uid="{45161CE3-99B7-4C44-850E-5B9A63ED860D}">
          <x14:formula1>
            <xm:f>'Source list'!$A$1:$A$2</xm:f>
          </x14:formula1>
          <xm:sqref>L36 L38</xm:sqref>
        </x14:dataValidation>
      </x14:dataValidations>
    </ext>
  </extLst>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3F0F46-6A78-409E-816E-FCE32706F3B7}">
  <sheetPr codeName="Sheet1">
    <tabColor rgb="FF92D050"/>
  </sheetPr>
  <dimension ref="A1:CZ171"/>
  <sheetViews>
    <sheetView showGridLines="0" topLeftCell="A55" zoomScale="70" zoomScaleNormal="70" zoomScaleSheetLayoutView="70" zoomScalePageLayoutView="70" workbookViewId="0">
      <selection activeCell="E64" sqref="E64"/>
    </sheetView>
  </sheetViews>
  <sheetFormatPr baseColWidth="10" defaultColWidth="8.83203125" defaultRowHeight="15" x14ac:dyDescent="0.2"/>
  <cols>
    <col min="1" max="1" width="1.33203125" customWidth="1"/>
    <col min="2" max="2" width="29.33203125" customWidth="1"/>
    <col min="3" max="4" width="0.5" customWidth="1"/>
    <col min="5" max="5" width="66.6640625" customWidth="1"/>
    <col min="6" max="6" width="1.33203125" customWidth="1"/>
    <col min="7" max="7" width="20.1640625" customWidth="1"/>
    <col min="8" max="8" width="1.33203125" customWidth="1"/>
    <col min="9" max="9" width="25.5" customWidth="1"/>
    <col min="10" max="10" width="1.33203125" customWidth="1"/>
    <col min="11" max="11" width="39.83203125" customWidth="1"/>
    <col min="12" max="12" width="1.33203125" customWidth="1"/>
    <col min="14" max="14" width="17.33203125" customWidth="1"/>
  </cols>
  <sheetData>
    <row r="1" hidden="1" x14ac:dyDescent="0.2"/>
    <row r="2" hidden="1" x14ac:dyDescent="0.2"/>
    <row r="3" hidden="1" x14ac:dyDescent="0.2"/>
    <row r="4" hidden="1" x14ac:dyDescent="0.2"/>
    <row r="5" hidden="1" x14ac:dyDescent="0.2"/>
    <row r="6" hidden="1" x14ac:dyDescent="0.2"/>
    <row r="7" hidden="1" x14ac:dyDescent="0.2"/>
    <row r="8" hidden="1" x14ac:dyDescent="0.2"/>
    <row r="9" hidden="1" x14ac:dyDescent="0.2"/>
    <row r="10" hidden="1" x14ac:dyDescent="0.2"/>
    <row r="11" hidden="1" x14ac:dyDescent="0.2"/>
    <row r="12" hidden="1" x14ac:dyDescent="0.2"/>
    <row r="13" hidden="1" x14ac:dyDescent="0.2"/>
    <row r="14" hidden="1" x14ac:dyDescent="0.2"/>
    <row r="15" hidden="1" x14ac:dyDescent="0.2"/>
    <row r="16" hidden="1" x14ac:dyDescent="0.2"/>
    <row r="17" hidden="1" x14ac:dyDescent="0.2"/>
    <row r="18" hidden="1" x14ac:dyDescent="0.2"/>
    <row r="19" hidden="1" x14ac:dyDescent="0.2"/>
    <row r="20" hidden="1" x14ac:dyDescent="0.2"/>
    <row r="21" hidden="1" x14ac:dyDescent="0.2"/>
    <row r="22" hidden="1" x14ac:dyDescent="0.2"/>
    <row r="23" hidden="1" x14ac:dyDescent="0.2"/>
    <row r="24" hidden="1" x14ac:dyDescent="0.2"/>
    <row r="25" hidden="1" x14ac:dyDescent="0.2"/>
    <row r="26" hidden="1" x14ac:dyDescent="0.2"/>
    <row r="27" hidden="1" x14ac:dyDescent="0.2"/>
    <row r="28" hidden="1" x14ac:dyDescent="0.2"/>
    <row r="29" hidden="1" x14ac:dyDescent="0.2"/>
    <row r="30" hidden="1" x14ac:dyDescent="0.2"/>
    <row r="31" hidden="1" x14ac:dyDescent="0.2"/>
    <row r="32" hidden="1" x14ac:dyDescent="0.2"/>
    <row r="33" hidden="1" x14ac:dyDescent="0.2"/>
    <row r="34" hidden="1" x14ac:dyDescent="0.2"/>
    <row r="35" hidden="1" x14ac:dyDescent="0.2"/>
    <row r="36" hidden="1" x14ac:dyDescent="0.2"/>
    <row r="37" hidden="1" x14ac:dyDescent="0.2"/>
    <row r="38" hidden="1" x14ac:dyDescent="0.2"/>
    <row r="39" hidden="1" x14ac:dyDescent="0.2"/>
    <row r="40" hidden="1" x14ac:dyDescent="0.2"/>
    <row r="41" hidden="1" x14ac:dyDescent="0.2"/>
    <row r="42" hidden="1" x14ac:dyDescent="0.2"/>
    <row r="43" hidden="1" x14ac:dyDescent="0.2"/>
    <row r="44" hidden="1" x14ac:dyDescent="0.2"/>
    <row r="45" hidden="1" x14ac:dyDescent="0.2"/>
    <row r="46" hidden="1" x14ac:dyDescent="0.2"/>
    <row r="47" hidden="1" x14ac:dyDescent="0.2"/>
    <row r="48" hidden="1" x14ac:dyDescent="0.2"/>
    <row r="49" spans="1:104" hidden="1" x14ac:dyDescent="0.2"/>
    <row r="50" spans="1:104" hidden="1" x14ac:dyDescent="0.2"/>
    <row r="51" spans="1:104" hidden="1" x14ac:dyDescent="0.2"/>
    <row r="52" spans="1:104" hidden="1" x14ac:dyDescent="0.2"/>
    <row r="53" spans="1:104" ht="30" hidden="1" customHeight="1" x14ac:dyDescent="0.2">
      <c r="B53" s="465"/>
      <c r="C53" s="465"/>
      <c r="D53" s="465"/>
      <c r="E53" s="465"/>
      <c r="F53" s="465"/>
      <c r="G53" s="465"/>
      <c r="H53" s="465"/>
      <c r="I53" s="465"/>
      <c r="J53" s="465"/>
      <c r="K53" s="465"/>
      <c r="L53" s="467"/>
      <c r="M53" s="101"/>
      <c r="N53" s="96"/>
      <c r="O53" s="96"/>
      <c r="P53" s="96"/>
      <c r="Q53" s="108"/>
      <c r="R53" s="108"/>
      <c r="S53" s="108"/>
      <c r="T53" s="96"/>
      <c r="U53" s="96"/>
      <c r="V53" s="96"/>
      <c r="W53" s="96"/>
      <c r="X53" s="96"/>
      <c r="Y53" s="96"/>
      <c r="Z53" s="96"/>
      <c r="AA53" s="96"/>
      <c r="AB53" s="96"/>
      <c r="AC53" s="96"/>
      <c r="AD53" s="96"/>
      <c r="AE53" s="96"/>
      <c r="AF53" s="96"/>
      <c r="AG53" s="96"/>
      <c r="AH53" s="96"/>
      <c r="AI53" s="96"/>
      <c r="AJ53" s="96"/>
      <c r="AK53" s="96"/>
      <c r="AL53" s="96"/>
      <c r="AM53" s="96"/>
      <c r="AN53" s="96"/>
      <c r="AO53" s="96"/>
      <c r="AP53" s="96"/>
      <c r="AQ53" s="96"/>
      <c r="AR53" s="96"/>
      <c r="AS53" s="96"/>
      <c r="AT53" s="96"/>
      <c r="AU53" s="96"/>
      <c r="AV53" s="96"/>
      <c r="AW53" s="96"/>
      <c r="AX53" s="96"/>
      <c r="AY53" s="96"/>
      <c r="AZ53" s="96"/>
      <c r="BA53" s="96"/>
      <c r="BB53" s="96"/>
      <c r="BC53" s="96"/>
      <c r="BD53" s="96"/>
      <c r="BE53" s="96"/>
      <c r="BF53" s="96"/>
      <c r="BG53" s="96"/>
      <c r="BH53" s="96"/>
      <c r="BI53" s="96"/>
      <c r="BJ53" s="96"/>
      <c r="BK53" s="96"/>
      <c r="BL53" s="96"/>
      <c r="BM53" s="96"/>
      <c r="BN53" s="96"/>
      <c r="BO53" s="96"/>
      <c r="BP53" s="96"/>
      <c r="BQ53" s="96"/>
      <c r="BR53" s="96"/>
      <c r="BS53" s="96"/>
      <c r="BT53" s="96"/>
      <c r="BU53" s="96"/>
      <c r="BV53" s="96"/>
      <c r="BW53" s="96"/>
      <c r="BX53" s="96"/>
      <c r="BY53" s="96"/>
      <c r="BZ53" s="96"/>
      <c r="CA53" s="96"/>
      <c r="CB53" s="96"/>
      <c r="CC53" s="96"/>
      <c r="CD53" s="96"/>
      <c r="CE53" s="96"/>
      <c r="CF53" s="96"/>
      <c r="CG53" s="96"/>
      <c r="CH53" s="96"/>
      <c r="CI53" s="96"/>
      <c r="CJ53" s="96"/>
      <c r="CK53" s="96"/>
      <c r="CL53" s="96"/>
      <c r="CM53" s="96"/>
      <c r="CN53" s="96"/>
      <c r="CO53" s="96"/>
      <c r="CP53" s="96"/>
      <c r="CQ53" s="96"/>
      <c r="CR53" s="96"/>
      <c r="CS53" s="96"/>
      <c r="CT53" s="96"/>
      <c r="CU53" s="96"/>
      <c r="CV53" s="96"/>
      <c r="CW53" s="96"/>
      <c r="CX53" s="96"/>
      <c r="CY53" s="96"/>
      <c r="CZ53" s="96"/>
    </row>
    <row r="54" spans="1:104" ht="5.25" hidden="1" customHeight="1" thickBot="1" x14ac:dyDescent="0.25">
      <c r="A54" s="468"/>
      <c r="B54" s="565"/>
      <c r="C54" s="565"/>
      <c r="D54" s="565"/>
      <c r="E54" s="565"/>
      <c r="F54" s="565"/>
      <c r="G54" s="565"/>
      <c r="H54" s="565"/>
      <c r="I54" s="565"/>
      <c r="J54" s="565"/>
      <c r="K54" s="565"/>
      <c r="L54" s="462"/>
      <c r="M54" s="96"/>
      <c r="N54" s="96"/>
      <c r="O54" s="96"/>
      <c r="P54" s="96"/>
      <c r="Q54" s="96"/>
      <c r="R54" s="96"/>
      <c r="S54" s="96"/>
      <c r="T54" s="96"/>
      <c r="U54" s="96"/>
      <c r="V54" s="96"/>
      <c r="W54" s="96"/>
      <c r="X54" s="96"/>
      <c r="Y54" s="96"/>
      <c r="Z54" s="96"/>
      <c r="AA54" s="96"/>
      <c r="AB54" s="96"/>
      <c r="AC54" s="96"/>
      <c r="AD54" s="96"/>
      <c r="AE54" s="96"/>
      <c r="AF54" s="96"/>
      <c r="AG54" s="96"/>
      <c r="AH54" s="96"/>
      <c r="AI54" s="96"/>
      <c r="AJ54" s="96"/>
      <c r="AK54" s="96"/>
      <c r="AL54" s="96"/>
      <c r="AM54" s="96"/>
      <c r="AN54" s="96"/>
      <c r="AO54" s="96"/>
      <c r="AP54" s="96"/>
      <c r="AQ54" s="96"/>
      <c r="AR54" s="96"/>
      <c r="AS54" s="96"/>
      <c r="AT54" s="96"/>
      <c r="AU54" s="96"/>
      <c r="AV54" s="96"/>
      <c r="AW54" s="96"/>
      <c r="AX54" s="96"/>
      <c r="AY54" s="96"/>
      <c r="AZ54" s="96"/>
      <c r="BA54" s="96"/>
      <c r="BB54" s="96"/>
      <c r="BC54" s="96"/>
      <c r="BD54" s="96"/>
      <c r="BE54" s="96"/>
      <c r="BF54" s="96"/>
      <c r="BG54" s="96"/>
      <c r="BH54" s="96"/>
      <c r="BI54" s="96"/>
      <c r="BJ54" s="96"/>
      <c r="BK54" s="96"/>
      <c r="BL54" s="96"/>
      <c r="BM54" s="96"/>
      <c r="BN54" s="96"/>
      <c r="BO54" s="96"/>
      <c r="BP54" s="96"/>
      <c r="BQ54" s="96"/>
      <c r="BR54" s="96"/>
      <c r="BS54" s="96"/>
      <c r="BT54" s="96"/>
      <c r="BU54" s="96"/>
      <c r="BV54" s="96"/>
      <c r="BW54" s="96"/>
      <c r="BX54" s="96"/>
      <c r="BY54" s="96"/>
      <c r="BZ54" s="96"/>
      <c r="CA54" s="96"/>
      <c r="CB54" s="96"/>
      <c r="CC54" s="96"/>
      <c r="CD54" s="96"/>
      <c r="CE54" s="96"/>
      <c r="CF54" s="96"/>
      <c r="CG54" s="96"/>
      <c r="CH54" s="96"/>
      <c r="CI54" s="96"/>
      <c r="CJ54" s="96"/>
      <c r="CK54" s="96"/>
      <c r="CL54" s="96"/>
      <c r="CM54" s="96"/>
      <c r="CN54" s="96"/>
      <c r="CO54" s="96"/>
      <c r="CP54" s="96"/>
      <c r="CQ54" s="96"/>
      <c r="CR54" s="96"/>
      <c r="CS54" s="96"/>
      <c r="CT54" s="96"/>
      <c r="CU54" s="96"/>
      <c r="CV54" s="96"/>
      <c r="CW54" s="96"/>
      <c r="CX54" s="96"/>
      <c r="CY54" s="96"/>
      <c r="CZ54" s="96"/>
    </row>
    <row r="55" spans="1:104" ht="10.25" customHeight="1" x14ac:dyDescent="0.2">
      <c r="A55" s="32"/>
      <c r="B55" s="33"/>
      <c r="C55" s="33"/>
      <c r="D55" s="33"/>
      <c r="E55" s="33"/>
      <c r="F55" s="33"/>
      <c r="G55" s="33"/>
      <c r="H55" s="33"/>
      <c r="I55" s="33"/>
      <c r="J55" s="33"/>
      <c r="K55" s="33"/>
      <c r="L55" s="34"/>
      <c r="M55" s="96"/>
      <c r="N55" s="96"/>
      <c r="O55" s="96"/>
      <c r="P55" s="96"/>
      <c r="Q55" s="96"/>
      <c r="R55" s="96"/>
      <c r="S55" s="96"/>
      <c r="T55" s="96"/>
      <c r="U55" s="96"/>
      <c r="V55" s="96"/>
      <c r="W55" s="96"/>
      <c r="X55" s="96"/>
      <c r="Y55" s="96"/>
      <c r="Z55" s="96"/>
      <c r="AA55" s="96"/>
      <c r="AB55" s="96"/>
      <c r="AC55" s="96"/>
      <c r="AD55" s="96"/>
      <c r="AE55" s="96"/>
      <c r="AF55" s="96"/>
      <c r="AG55" s="96"/>
      <c r="AH55" s="96"/>
      <c r="AI55" s="96"/>
      <c r="AJ55" s="96"/>
      <c r="AK55" s="96"/>
      <c r="AL55" s="96"/>
      <c r="AM55" s="96"/>
      <c r="AN55" s="96"/>
      <c r="AO55" s="96"/>
      <c r="AP55" s="96"/>
      <c r="AQ55" s="96"/>
      <c r="AR55" s="96"/>
      <c r="AS55" s="96"/>
      <c r="AT55" s="96"/>
      <c r="AU55" s="96"/>
      <c r="AV55" s="96"/>
      <c r="AW55" s="96"/>
      <c r="AX55" s="96"/>
      <c r="AY55" s="96"/>
      <c r="AZ55" s="96"/>
      <c r="BA55" s="96"/>
      <c r="BB55" s="96"/>
      <c r="BC55" s="96"/>
      <c r="BD55" s="96"/>
      <c r="BE55" s="96"/>
      <c r="BF55" s="96"/>
      <c r="BG55" s="96"/>
      <c r="BH55" s="96"/>
      <c r="BI55" s="96"/>
      <c r="BJ55" s="96"/>
      <c r="BK55" s="96"/>
      <c r="BL55" s="96"/>
      <c r="BM55" s="96"/>
      <c r="BN55" s="96"/>
      <c r="BO55" s="96"/>
      <c r="BP55" s="96"/>
      <c r="BQ55" s="96"/>
      <c r="BR55" s="96"/>
      <c r="BS55" s="96"/>
      <c r="BT55" s="96"/>
      <c r="BU55" s="96"/>
      <c r="BV55" s="96"/>
      <c r="BW55" s="96"/>
      <c r="BX55" s="96"/>
      <c r="BY55" s="96"/>
      <c r="BZ55" s="96"/>
      <c r="CA55" s="96"/>
      <c r="CB55" s="96"/>
      <c r="CC55" s="96"/>
      <c r="CD55" s="96"/>
      <c r="CE55" s="96"/>
      <c r="CF55" s="96"/>
      <c r="CG55" s="96"/>
      <c r="CH55" s="96"/>
      <c r="CI55" s="96"/>
      <c r="CJ55" s="96"/>
      <c r="CK55" s="96"/>
      <c r="CL55" s="96"/>
      <c r="CM55" s="96"/>
      <c r="CN55" s="96"/>
      <c r="CO55" s="96"/>
      <c r="CP55" s="96"/>
      <c r="CQ55" s="96"/>
      <c r="CR55" s="96"/>
      <c r="CS55" s="96"/>
      <c r="CT55" s="96"/>
      <c r="CU55" s="96"/>
      <c r="CV55" s="96"/>
      <c r="CW55" s="96"/>
      <c r="CX55" s="96"/>
      <c r="CY55" s="96"/>
      <c r="CZ55" s="96"/>
    </row>
    <row r="56" spans="1:104" ht="142.25" customHeight="1" x14ac:dyDescent="0.2">
      <c r="A56" s="35"/>
      <c r="E56" s="465" t="s">
        <v>377</v>
      </c>
      <c r="F56" s="465"/>
      <c r="G56" s="465"/>
      <c r="H56" s="465"/>
      <c r="I56" s="578" t="e" vm="2">
        <v>#VALUE!</v>
      </c>
      <c r="J56" s="578"/>
      <c r="K56" s="578"/>
      <c r="L56" s="40"/>
      <c r="M56" s="96"/>
      <c r="N56" s="96"/>
      <c r="O56" s="96"/>
      <c r="P56" s="96"/>
      <c r="Q56" s="96"/>
      <c r="R56" s="96"/>
      <c r="S56" s="96"/>
      <c r="T56" s="96"/>
      <c r="U56" s="96"/>
      <c r="V56" s="96"/>
      <c r="W56" s="96"/>
      <c r="X56" s="96"/>
      <c r="Y56" s="96"/>
      <c r="Z56" s="96"/>
      <c r="AA56" s="96"/>
      <c r="AB56" s="96"/>
      <c r="AC56" s="96"/>
      <c r="AD56" s="96"/>
      <c r="AE56" s="96"/>
      <c r="AF56" s="96"/>
      <c r="AG56" s="96"/>
      <c r="AH56" s="96"/>
      <c r="AI56" s="96"/>
      <c r="AJ56" s="96"/>
      <c r="AK56" s="96"/>
      <c r="AL56" s="96"/>
      <c r="AM56" s="96"/>
      <c r="AN56" s="96"/>
      <c r="AO56" s="96"/>
      <c r="AP56" s="96"/>
      <c r="AQ56" s="96"/>
      <c r="AR56" s="96"/>
      <c r="AS56" s="96"/>
      <c r="AT56" s="96"/>
      <c r="AU56" s="96"/>
      <c r="AV56" s="96"/>
      <c r="AW56" s="96"/>
      <c r="AX56" s="96"/>
      <c r="AY56" s="96"/>
      <c r="AZ56" s="96"/>
      <c r="BA56" s="96"/>
      <c r="BB56" s="96"/>
      <c r="BC56" s="96"/>
      <c r="BD56" s="96"/>
      <c r="BE56" s="96"/>
      <c r="BF56" s="96"/>
      <c r="BG56" s="96"/>
      <c r="BH56" s="96"/>
      <c r="BI56" s="96"/>
      <c r="BJ56" s="96"/>
      <c r="BK56" s="96"/>
      <c r="BL56" s="96"/>
      <c r="BM56" s="96"/>
      <c r="BN56" s="96"/>
      <c r="BO56" s="96"/>
      <c r="BP56" s="96"/>
      <c r="BQ56" s="96"/>
      <c r="BR56" s="96"/>
      <c r="BS56" s="96"/>
      <c r="BT56" s="96"/>
      <c r="BU56" s="96"/>
      <c r="BV56" s="96"/>
      <c r="BW56" s="96"/>
      <c r="BX56" s="96"/>
      <c r="BY56" s="96"/>
      <c r="BZ56" s="96"/>
      <c r="CA56" s="96"/>
      <c r="CB56" s="96"/>
      <c r="CC56" s="96"/>
      <c r="CD56" s="96"/>
      <c r="CE56" s="96"/>
      <c r="CF56" s="96"/>
      <c r="CG56" s="96"/>
      <c r="CH56" s="96"/>
      <c r="CI56" s="96"/>
      <c r="CJ56" s="96"/>
      <c r="CK56" s="96"/>
      <c r="CL56" s="96"/>
      <c r="CM56" s="96"/>
      <c r="CN56" s="96"/>
      <c r="CO56" s="96"/>
      <c r="CP56" s="96"/>
      <c r="CQ56" s="96"/>
      <c r="CR56" s="96"/>
      <c r="CS56" s="96"/>
      <c r="CT56" s="96"/>
      <c r="CU56" s="96"/>
      <c r="CV56" s="96"/>
      <c r="CW56" s="96"/>
      <c r="CX56" s="96"/>
      <c r="CY56" s="96"/>
      <c r="CZ56" s="96"/>
    </row>
    <row r="57" spans="1:104" ht="7.25" customHeight="1" x14ac:dyDescent="0.2">
      <c r="A57" s="35"/>
      <c r="L57" s="40"/>
      <c r="M57" s="96"/>
      <c r="N57" s="96"/>
      <c r="O57" s="96"/>
      <c r="P57" s="96"/>
      <c r="Q57" s="96"/>
      <c r="R57" s="96"/>
      <c r="S57" s="96"/>
      <c r="T57" s="96"/>
      <c r="U57" s="96"/>
      <c r="V57" s="96"/>
      <c r="W57" s="96"/>
      <c r="X57" s="96"/>
      <c r="Y57" s="96"/>
      <c r="Z57" s="96"/>
      <c r="AA57" s="96"/>
      <c r="AB57" s="96"/>
      <c r="AC57" s="96"/>
      <c r="AD57" s="96"/>
      <c r="AE57" s="96"/>
      <c r="AF57" s="96"/>
      <c r="AG57" s="96"/>
      <c r="AH57" s="96"/>
      <c r="AI57" s="96"/>
      <c r="AJ57" s="96"/>
      <c r="AK57" s="96"/>
      <c r="AL57" s="96"/>
      <c r="AM57" s="96"/>
      <c r="AN57" s="96"/>
      <c r="AO57" s="96"/>
      <c r="AP57" s="96"/>
      <c r="AQ57" s="96"/>
      <c r="AR57" s="96"/>
      <c r="AS57" s="96"/>
      <c r="AT57" s="96"/>
      <c r="AU57" s="96"/>
      <c r="AV57" s="96"/>
      <c r="AW57" s="96"/>
      <c r="AX57" s="96"/>
      <c r="AY57" s="96"/>
      <c r="AZ57" s="96"/>
      <c r="BA57" s="96"/>
      <c r="BB57" s="96"/>
      <c r="BC57" s="96"/>
      <c r="BD57" s="96"/>
      <c r="BE57" s="96"/>
      <c r="BF57" s="96"/>
      <c r="BG57" s="96"/>
      <c r="BH57" s="96"/>
      <c r="BI57" s="96"/>
      <c r="BJ57" s="96"/>
      <c r="BK57" s="96"/>
      <c r="BL57" s="96"/>
      <c r="BM57" s="96"/>
      <c r="BN57" s="96"/>
      <c r="BO57" s="96"/>
      <c r="BP57" s="96"/>
      <c r="BQ57" s="96"/>
      <c r="BR57" s="96"/>
      <c r="BS57" s="96"/>
      <c r="BT57" s="96"/>
      <c r="BU57" s="96"/>
      <c r="BV57" s="96"/>
      <c r="BW57" s="96"/>
      <c r="BX57" s="96"/>
      <c r="BY57" s="96"/>
      <c r="BZ57" s="96"/>
      <c r="CA57" s="96"/>
      <c r="CB57" s="96"/>
      <c r="CC57" s="96"/>
      <c r="CD57" s="96"/>
      <c r="CE57" s="96"/>
      <c r="CF57" s="96"/>
      <c r="CG57" s="96"/>
      <c r="CH57" s="96"/>
      <c r="CI57" s="96"/>
      <c r="CJ57" s="96"/>
      <c r="CK57" s="96"/>
      <c r="CL57" s="96"/>
      <c r="CM57" s="96"/>
      <c r="CN57" s="96"/>
      <c r="CO57" s="96"/>
      <c r="CP57" s="96"/>
      <c r="CQ57" s="96"/>
      <c r="CR57" s="96"/>
      <c r="CS57" s="96"/>
      <c r="CT57" s="96"/>
      <c r="CU57" s="96"/>
      <c r="CV57" s="96"/>
      <c r="CW57" s="96"/>
      <c r="CX57" s="96"/>
      <c r="CY57" s="96"/>
      <c r="CZ57" s="96"/>
    </row>
    <row r="58" spans="1:104" ht="30.5" customHeight="1" x14ac:dyDescent="0.2">
      <c r="A58" s="35"/>
      <c r="B58" s="584" t="s">
        <v>378</v>
      </c>
      <c r="C58" s="585"/>
      <c r="D58" s="585"/>
      <c r="E58" s="585"/>
      <c r="F58" s="585"/>
      <c r="G58" s="585"/>
      <c r="H58" s="585"/>
      <c r="I58" s="585"/>
      <c r="J58" s="585"/>
      <c r="K58" s="585"/>
      <c r="L58" s="36"/>
      <c r="M58" s="96"/>
      <c r="N58" s="96"/>
      <c r="O58" s="96"/>
      <c r="P58" s="96"/>
      <c r="Q58" s="96"/>
      <c r="R58" s="96"/>
      <c r="S58" s="96"/>
      <c r="T58" s="96"/>
      <c r="U58" s="96"/>
      <c r="V58" s="96"/>
      <c r="W58" s="96"/>
      <c r="X58" s="96"/>
      <c r="Y58" s="96"/>
      <c r="Z58" s="96"/>
      <c r="AA58" s="96"/>
      <c r="AB58" s="96"/>
      <c r="AC58" s="96"/>
      <c r="AD58" s="96"/>
      <c r="AE58" s="96"/>
      <c r="AF58" s="96"/>
      <c r="AG58" s="96"/>
      <c r="AH58" s="96"/>
      <c r="AI58" s="96"/>
      <c r="AJ58" s="96"/>
      <c r="AK58" s="96"/>
      <c r="AL58" s="96"/>
      <c r="AM58" s="96"/>
      <c r="AN58" s="96"/>
      <c r="AO58" s="96"/>
      <c r="AP58" s="96"/>
      <c r="AQ58" s="96"/>
      <c r="AR58" s="96"/>
      <c r="AS58" s="96"/>
      <c r="AT58" s="96"/>
      <c r="AU58" s="96"/>
      <c r="AV58" s="96"/>
      <c r="AW58" s="96"/>
      <c r="AX58" s="96"/>
      <c r="AY58" s="96"/>
      <c r="AZ58" s="96"/>
      <c r="BA58" s="96"/>
      <c r="BB58" s="96"/>
      <c r="BC58" s="96"/>
      <c r="BD58" s="96"/>
      <c r="BE58" s="96"/>
      <c r="BF58" s="96"/>
      <c r="BG58" s="96"/>
      <c r="BH58" s="96"/>
      <c r="BI58" s="96"/>
      <c r="BJ58" s="96"/>
      <c r="BK58" s="96"/>
      <c r="BL58" s="96"/>
      <c r="BM58" s="96"/>
      <c r="BN58" s="96"/>
      <c r="BO58" s="96"/>
      <c r="BP58" s="96"/>
      <c r="BQ58" s="96"/>
      <c r="BR58" s="96"/>
      <c r="BS58" s="96"/>
      <c r="BT58" s="96"/>
      <c r="BU58" s="96"/>
      <c r="BV58" s="96"/>
      <c r="BW58" s="96"/>
      <c r="BX58" s="96"/>
      <c r="BY58" s="96"/>
      <c r="BZ58" s="96"/>
      <c r="CA58" s="96"/>
      <c r="CB58" s="96"/>
      <c r="CC58" s="96"/>
      <c r="CD58" s="96"/>
      <c r="CE58" s="96"/>
      <c r="CF58" s="96"/>
      <c r="CG58" s="96"/>
      <c r="CH58" s="96"/>
      <c r="CI58" s="96"/>
      <c r="CJ58" s="96"/>
      <c r="CK58" s="96"/>
      <c r="CL58" s="96"/>
      <c r="CM58" s="96"/>
      <c r="CN58" s="96"/>
      <c r="CO58" s="96"/>
      <c r="CP58" s="96"/>
      <c r="CQ58" s="96"/>
      <c r="CR58" s="96"/>
      <c r="CS58" s="96"/>
      <c r="CT58" s="96"/>
      <c r="CU58" s="96"/>
      <c r="CV58" s="96"/>
      <c r="CW58" s="96"/>
      <c r="CX58" s="96"/>
      <c r="CY58" s="96"/>
      <c r="CZ58" s="96"/>
    </row>
    <row r="59" spans="1:104" ht="18" customHeight="1" x14ac:dyDescent="0.2">
      <c r="A59" s="35"/>
      <c r="B59" s="37"/>
      <c r="C59" s="37"/>
      <c r="D59" s="37"/>
      <c r="E59" s="37"/>
      <c r="F59" s="37"/>
      <c r="G59" s="37"/>
      <c r="H59" s="37"/>
      <c r="I59" s="38" t="s">
        <v>375</v>
      </c>
      <c r="J59" s="37"/>
      <c r="K59" s="327" t="str">
        <f>K61&amp;I64</f>
        <v>0010</v>
      </c>
      <c r="L59" s="36"/>
      <c r="M59" s="96"/>
      <c r="N59" s="96"/>
      <c r="O59" s="96"/>
      <c r="P59" s="96"/>
      <c r="Q59" s="96"/>
      <c r="R59" s="96"/>
      <c r="S59" s="96"/>
      <c r="T59" s="96"/>
      <c r="U59" s="96"/>
      <c r="V59" s="96"/>
      <c r="W59" s="96"/>
      <c r="X59" s="96"/>
      <c r="Y59" s="96"/>
      <c r="Z59" s="96"/>
      <c r="AA59" s="96"/>
      <c r="AB59" s="96"/>
      <c r="AC59" s="96"/>
      <c r="AD59" s="96"/>
      <c r="AE59" s="96"/>
      <c r="AF59" s="96"/>
      <c r="AG59" s="96"/>
      <c r="AH59" s="96"/>
      <c r="AI59" s="96"/>
      <c r="AJ59" s="96"/>
      <c r="AK59" s="96"/>
      <c r="AL59" s="96"/>
      <c r="AM59" s="96"/>
      <c r="AN59" s="96"/>
      <c r="AO59" s="96"/>
      <c r="AP59" s="96"/>
      <c r="AQ59" s="96"/>
      <c r="AR59" s="96"/>
      <c r="AS59" s="96"/>
      <c r="AT59" s="96"/>
      <c r="AU59" s="96"/>
      <c r="AV59" s="96"/>
      <c r="AW59" s="96"/>
      <c r="AX59" s="96"/>
      <c r="AY59" s="96"/>
      <c r="AZ59" s="96"/>
      <c r="BA59" s="96"/>
      <c r="BB59" s="96"/>
      <c r="BC59" s="96"/>
      <c r="BD59" s="96"/>
      <c r="BE59" s="96"/>
      <c r="BF59" s="96"/>
      <c r="BG59" s="96"/>
      <c r="BH59" s="96"/>
      <c r="BI59" s="96"/>
      <c r="BJ59" s="96"/>
      <c r="BK59" s="96"/>
      <c r="BL59" s="96"/>
      <c r="BM59" s="96"/>
      <c r="BN59" s="96"/>
      <c r="BO59" s="96"/>
      <c r="BP59" s="96"/>
      <c r="BQ59" s="96"/>
      <c r="BR59" s="96"/>
      <c r="BS59" s="96"/>
      <c r="BT59" s="96"/>
      <c r="BU59" s="96"/>
      <c r="BV59" s="96"/>
      <c r="BW59" s="96"/>
      <c r="BX59" s="96"/>
      <c r="BY59" s="96"/>
      <c r="BZ59" s="96"/>
      <c r="CA59" s="96"/>
      <c r="CB59" s="96"/>
      <c r="CC59" s="96"/>
      <c r="CD59" s="96"/>
      <c r="CE59" s="96"/>
      <c r="CF59" s="96"/>
      <c r="CG59" s="96"/>
      <c r="CH59" s="96"/>
      <c r="CI59" s="96"/>
      <c r="CJ59" s="96"/>
      <c r="CK59" s="96"/>
      <c r="CL59" s="96"/>
      <c r="CM59" s="96"/>
      <c r="CN59" s="96"/>
      <c r="CO59" s="96"/>
      <c r="CP59" s="96"/>
      <c r="CQ59" s="96"/>
      <c r="CR59" s="96"/>
      <c r="CS59" s="96"/>
      <c r="CT59" s="96"/>
      <c r="CU59" s="96"/>
      <c r="CV59" s="96"/>
      <c r="CW59" s="96"/>
      <c r="CX59" s="96"/>
      <c r="CY59" s="96"/>
      <c r="CZ59" s="96"/>
    </row>
    <row r="60" spans="1:104" ht="30.5" customHeight="1" x14ac:dyDescent="0.2">
      <c r="A60" s="35"/>
      <c r="B60" s="37"/>
      <c r="C60" s="37"/>
      <c r="D60" s="37"/>
      <c r="E60" s="37"/>
      <c r="F60" s="37"/>
      <c r="G60" s="37"/>
      <c r="H60" s="37"/>
      <c r="I60" s="38" t="s">
        <v>33</v>
      </c>
      <c r="J60" s="37"/>
      <c r="K60" s="332">
        <f ca="1">NOW()</f>
        <v>45495.579010416666</v>
      </c>
      <c r="L60" s="39"/>
      <c r="M60" s="96"/>
      <c r="N60" s="96"/>
      <c r="O60" s="96"/>
      <c r="P60" s="96"/>
      <c r="Q60" s="96"/>
      <c r="R60" s="96"/>
      <c r="S60" s="96"/>
      <c r="T60" s="96"/>
      <c r="U60" s="96"/>
      <c r="V60" s="96"/>
      <c r="W60" s="96"/>
      <c r="X60" s="96"/>
      <c r="Y60" s="96"/>
      <c r="Z60" s="96"/>
      <c r="AA60" s="96"/>
      <c r="AB60" s="96"/>
      <c r="AC60" s="96"/>
      <c r="AD60" s="96"/>
      <c r="AE60" s="96"/>
      <c r="AF60" s="96"/>
      <c r="AG60" s="96"/>
      <c r="AH60" s="96"/>
      <c r="AI60" s="96"/>
      <c r="AJ60" s="96"/>
      <c r="AK60" s="96"/>
      <c r="AL60" s="96"/>
      <c r="AM60" s="96"/>
      <c r="AN60" s="96"/>
      <c r="AO60" s="96"/>
      <c r="AP60" s="96"/>
      <c r="AQ60" s="96"/>
      <c r="AR60" s="96"/>
      <c r="AS60" s="96"/>
      <c r="AT60" s="96"/>
      <c r="AU60" s="96"/>
      <c r="AV60" s="96"/>
      <c r="AW60" s="96"/>
      <c r="AX60" s="96"/>
      <c r="AY60" s="96"/>
      <c r="AZ60" s="96"/>
      <c r="BA60" s="96"/>
      <c r="BB60" s="96"/>
      <c r="BC60" s="96"/>
      <c r="BD60" s="96"/>
      <c r="BE60" s="96"/>
      <c r="BF60" s="96"/>
      <c r="BG60" s="96"/>
      <c r="BH60" s="96"/>
      <c r="BI60" s="96"/>
      <c r="BJ60" s="96"/>
      <c r="BK60" s="96"/>
      <c r="BL60" s="96"/>
      <c r="BM60" s="96"/>
      <c r="BN60" s="96"/>
      <c r="BO60" s="96"/>
      <c r="BP60" s="96"/>
      <c r="BQ60" s="96"/>
      <c r="BR60" s="96"/>
      <c r="BS60" s="96"/>
      <c r="BT60" s="96"/>
      <c r="BU60" s="96"/>
      <c r="BV60" s="96"/>
      <c r="BW60" s="96"/>
      <c r="BX60" s="96"/>
      <c r="BY60" s="96"/>
      <c r="BZ60" s="96"/>
      <c r="CA60" s="96"/>
      <c r="CB60" s="96"/>
      <c r="CC60" s="96"/>
      <c r="CD60" s="96"/>
      <c r="CE60" s="96"/>
      <c r="CF60" s="96"/>
      <c r="CG60" s="96"/>
      <c r="CH60" s="96"/>
      <c r="CI60" s="96"/>
      <c r="CJ60" s="96"/>
      <c r="CK60" s="96"/>
      <c r="CL60" s="96"/>
      <c r="CM60" s="96"/>
      <c r="CN60" s="96"/>
      <c r="CO60" s="96"/>
      <c r="CP60" s="96"/>
      <c r="CQ60" s="96"/>
      <c r="CR60" s="96"/>
      <c r="CS60" s="96"/>
      <c r="CT60" s="96"/>
      <c r="CU60" s="96"/>
      <c r="CV60" s="96"/>
      <c r="CW60" s="96"/>
      <c r="CX60" s="96"/>
      <c r="CY60" s="96"/>
      <c r="CZ60" s="96"/>
    </row>
    <row r="61" spans="1:104" ht="18.5" customHeight="1" x14ac:dyDescent="0.2">
      <c r="A61" s="35"/>
      <c r="B61" s="37"/>
      <c r="C61" s="37"/>
      <c r="D61" s="37"/>
      <c r="E61" s="37"/>
      <c r="F61" s="37"/>
      <c r="G61" s="37"/>
      <c r="H61" s="37"/>
      <c r="I61" s="38"/>
      <c r="J61" s="37"/>
      <c r="K61" s="326" t="s">
        <v>376</v>
      </c>
      <c r="L61" s="39"/>
      <c r="M61" s="96"/>
      <c r="N61" s="96"/>
      <c r="O61" s="96"/>
      <c r="P61" s="96"/>
      <c r="Q61" s="96"/>
      <c r="R61" s="96"/>
      <c r="S61" s="96"/>
      <c r="T61" s="96"/>
      <c r="U61" s="96"/>
      <c r="V61" s="96"/>
      <c r="W61" s="96"/>
      <c r="X61" s="96"/>
      <c r="Y61" s="96"/>
      <c r="Z61" s="96"/>
      <c r="AA61" s="96"/>
      <c r="AB61" s="96"/>
      <c r="AC61" s="96"/>
      <c r="AD61" s="96"/>
      <c r="AE61" s="96"/>
      <c r="AF61" s="96"/>
      <c r="AG61" s="96"/>
      <c r="AH61" s="96"/>
      <c r="AI61" s="96"/>
      <c r="AJ61" s="96"/>
      <c r="AK61" s="96"/>
      <c r="AL61" s="96"/>
      <c r="AM61" s="96"/>
      <c r="AN61" s="96"/>
      <c r="AO61" s="96"/>
      <c r="AP61" s="96"/>
      <c r="AQ61" s="96"/>
      <c r="AR61" s="96"/>
      <c r="AS61" s="96"/>
      <c r="AT61" s="96"/>
      <c r="AU61" s="96"/>
      <c r="AV61" s="96"/>
      <c r="AW61" s="96"/>
      <c r="AX61" s="96"/>
      <c r="AY61" s="96"/>
      <c r="AZ61" s="96"/>
      <c r="BA61" s="96"/>
      <c r="BB61" s="96"/>
      <c r="BC61" s="96"/>
      <c r="BD61" s="96"/>
      <c r="BE61" s="96"/>
      <c r="BF61" s="96"/>
      <c r="BG61" s="96"/>
      <c r="BH61" s="96"/>
      <c r="BI61" s="96"/>
      <c r="BJ61" s="96"/>
      <c r="BK61" s="96"/>
      <c r="BL61" s="96"/>
      <c r="BM61" s="96"/>
      <c r="BN61" s="96"/>
      <c r="BO61" s="96"/>
      <c r="BP61" s="96"/>
      <c r="BQ61" s="96"/>
      <c r="BR61" s="96"/>
      <c r="BS61" s="96"/>
      <c r="BT61" s="96"/>
      <c r="BU61" s="96"/>
      <c r="BV61" s="96"/>
      <c r="BW61" s="96"/>
      <c r="BX61" s="96"/>
      <c r="BY61" s="96"/>
      <c r="BZ61" s="96"/>
      <c r="CA61" s="96"/>
      <c r="CB61" s="96"/>
      <c r="CC61" s="96"/>
      <c r="CD61" s="96"/>
      <c r="CE61" s="96"/>
      <c r="CF61" s="96"/>
      <c r="CG61" s="96"/>
      <c r="CH61" s="96"/>
      <c r="CI61" s="96"/>
      <c r="CJ61" s="96"/>
      <c r="CK61" s="96"/>
      <c r="CL61" s="96"/>
      <c r="CM61" s="96"/>
      <c r="CN61" s="96"/>
      <c r="CO61" s="96"/>
      <c r="CP61" s="96"/>
      <c r="CQ61" s="96"/>
      <c r="CR61" s="96"/>
      <c r="CS61" s="96"/>
      <c r="CT61" s="96"/>
      <c r="CU61" s="96"/>
      <c r="CV61" s="96"/>
      <c r="CW61" s="96"/>
      <c r="CX61" s="96"/>
      <c r="CY61" s="96"/>
      <c r="CZ61" s="96"/>
    </row>
    <row r="62" spans="1:104" ht="26.5" customHeight="1" x14ac:dyDescent="0.2">
      <c r="A62" s="35"/>
      <c r="B62" s="587" t="s">
        <v>34</v>
      </c>
      <c r="C62" s="587"/>
      <c r="D62" s="587"/>
      <c r="E62" s="587"/>
      <c r="F62" s="587"/>
      <c r="G62" s="587"/>
      <c r="H62" s="587"/>
      <c r="I62" s="587"/>
      <c r="J62" s="587"/>
      <c r="K62" s="587"/>
      <c r="L62" s="40"/>
      <c r="M62" s="96"/>
      <c r="N62" s="96"/>
      <c r="O62" s="96"/>
      <c r="P62" s="96"/>
      <c r="Q62" s="96"/>
      <c r="R62" s="96"/>
      <c r="S62" s="96"/>
      <c r="T62" s="96"/>
      <c r="U62" s="96"/>
      <c r="V62" s="96"/>
      <c r="W62" s="96"/>
      <c r="X62" s="96"/>
      <c r="Y62" s="96"/>
      <c r="Z62" s="96"/>
      <c r="AA62" s="96"/>
      <c r="AB62" s="96"/>
      <c r="AC62" s="96"/>
      <c r="AD62" s="96"/>
      <c r="AE62" s="96"/>
      <c r="AF62" s="96"/>
      <c r="AG62" s="96"/>
      <c r="AH62" s="96"/>
      <c r="AI62" s="96"/>
      <c r="AJ62" s="96"/>
      <c r="AK62" s="96"/>
      <c r="AL62" s="96"/>
      <c r="AM62" s="96"/>
      <c r="AN62" s="96"/>
      <c r="AO62" s="96"/>
      <c r="AP62" s="96"/>
      <c r="AQ62" s="96"/>
      <c r="AR62" s="96"/>
      <c r="AS62" s="96"/>
      <c r="AT62" s="96"/>
      <c r="AU62" s="96"/>
      <c r="AV62" s="96"/>
      <c r="AW62" s="96"/>
      <c r="AX62" s="96"/>
      <c r="AY62" s="96"/>
      <c r="AZ62" s="96"/>
      <c r="BA62" s="96"/>
      <c r="BB62" s="96"/>
      <c r="BC62" s="96"/>
      <c r="BD62" s="96"/>
      <c r="BE62" s="96"/>
      <c r="BF62" s="96"/>
      <c r="BG62" s="96"/>
      <c r="BH62" s="96"/>
      <c r="BI62" s="96"/>
      <c r="BJ62" s="96"/>
      <c r="BK62" s="96"/>
      <c r="BL62" s="96"/>
      <c r="BM62" s="96"/>
      <c r="BN62" s="96"/>
      <c r="BO62" s="96"/>
      <c r="BP62" s="96"/>
      <c r="BQ62" s="96"/>
      <c r="BR62" s="96"/>
      <c r="BS62" s="96"/>
      <c r="BT62" s="96"/>
      <c r="BU62" s="96"/>
      <c r="BV62" s="96"/>
      <c r="BW62" s="96"/>
      <c r="BX62" s="96"/>
      <c r="BY62" s="96"/>
      <c r="BZ62" s="96"/>
      <c r="CA62" s="96"/>
      <c r="CB62" s="96"/>
      <c r="CC62" s="96"/>
      <c r="CD62" s="96"/>
      <c r="CE62" s="96"/>
      <c r="CF62" s="96"/>
      <c r="CG62" s="96"/>
      <c r="CH62" s="96"/>
      <c r="CI62" s="96"/>
      <c r="CJ62" s="96"/>
      <c r="CK62" s="96"/>
      <c r="CL62" s="96"/>
      <c r="CM62" s="96"/>
      <c r="CN62" s="96"/>
      <c r="CO62" s="96"/>
      <c r="CP62" s="96"/>
      <c r="CQ62" s="96"/>
      <c r="CR62" s="96"/>
      <c r="CS62" s="96"/>
      <c r="CT62" s="96"/>
      <c r="CU62" s="96"/>
      <c r="CV62" s="96"/>
      <c r="CW62" s="96"/>
      <c r="CX62" s="96"/>
      <c r="CY62" s="96"/>
      <c r="CZ62" s="96"/>
    </row>
    <row r="63" spans="1:104" ht="5.5" customHeight="1" x14ac:dyDescent="0.2">
      <c r="A63" s="35"/>
      <c r="B63" s="28"/>
      <c r="C63" s="31"/>
      <c r="D63" s="31"/>
      <c r="E63" s="29"/>
      <c r="F63" s="41"/>
      <c r="G63" s="28"/>
      <c r="H63" s="31"/>
      <c r="I63" s="30"/>
      <c r="J63" s="30"/>
      <c r="K63" s="30"/>
      <c r="L63" s="42"/>
      <c r="M63" s="96"/>
      <c r="N63" s="96"/>
      <c r="O63" s="96"/>
      <c r="P63" s="96"/>
      <c r="Q63" s="96"/>
      <c r="R63" s="96"/>
      <c r="S63" s="96"/>
      <c r="T63" s="96"/>
      <c r="U63" s="96"/>
      <c r="V63" s="96"/>
      <c r="W63" s="96"/>
      <c r="X63" s="96"/>
      <c r="Y63" s="96"/>
      <c r="Z63" s="96"/>
      <c r="AA63" s="96"/>
      <c r="AB63" s="96"/>
      <c r="AC63" s="96"/>
      <c r="AD63" s="96"/>
      <c r="AE63" s="96"/>
      <c r="AF63" s="96"/>
      <c r="AG63" s="96"/>
      <c r="AH63" s="96"/>
      <c r="AI63" s="96"/>
      <c r="AJ63" s="96"/>
      <c r="AK63" s="96"/>
      <c r="AL63" s="96"/>
      <c r="AM63" s="96"/>
      <c r="AN63" s="96"/>
      <c r="AO63" s="96"/>
      <c r="AP63" s="96"/>
      <c r="AQ63" s="96"/>
      <c r="AR63" s="96"/>
      <c r="AS63" s="96"/>
      <c r="AT63" s="96"/>
      <c r="AU63" s="96"/>
      <c r="AV63" s="96"/>
      <c r="AW63" s="96"/>
      <c r="AX63" s="96"/>
      <c r="AY63" s="96"/>
      <c r="AZ63" s="96"/>
      <c r="BA63" s="96"/>
      <c r="BB63" s="96"/>
      <c r="BC63" s="96"/>
      <c r="BD63" s="96"/>
      <c r="BE63" s="96"/>
      <c r="BF63" s="96"/>
      <c r="BG63" s="96"/>
      <c r="BH63" s="96"/>
      <c r="BI63" s="96"/>
      <c r="BJ63" s="96"/>
      <c r="BK63" s="96"/>
      <c r="BL63" s="96"/>
      <c r="BM63" s="96"/>
      <c r="BN63" s="96"/>
      <c r="BO63" s="96"/>
      <c r="BP63" s="96"/>
      <c r="BQ63" s="96"/>
      <c r="BR63" s="96"/>
      <c r="BS63" s="96"/>
      <c r="BT63" s="96"/>
      <c r="BU63" s="96"/>
      <c r="BV63" s="96"/>
      <c r="BW63" s="96"/>
      <c r="BX63" s="96"/>
      <c r="BY63" s="96"/>
      <c r="BZ63" s="96"/>
      <c r="CA63" s="96"/>
      <c r="CB63" s="96"/>
      <c r="CC63" s="96"/>
      <c r="CD63" s="96"/>
      <c r="CE63" s="96"/>
      <c r="CF63" s="96"/>
      <c r="CG63" s="96"/>
      <c r="CH63" s="96"/>
      <c r="CI63" s="96"/>
      <c r="CJ63" s="96"/>
      <c r="CK63" s="96"/>
      <c r="CL63" s="96"/>
      <c r="CM63" s="96"/>
      <c r="CN63" s="96"/>
      <c r="CO63" s="96"/>
      <c r="CP63" s="96"/>
      <c r="CQ63" s="96"/>
      <c r="CR63" s="96"/>
      <c r="CS63" s="96"/>
      <c r="CT63" s="96"/>
      <c r="CU63" s="96"/>
      <c r="CV63" s="96"/>
      <c r="CW63" s="96"/>
      <c r="CX63" s="96"/>
      <c r="CY63" s="96"/>
      <c r="CZ63" s="96"/>
    </row>
    <row r="64" spans="1:104" ht="30" customHeight="1" x14ac:dyDescent="0.2">
      <c r="A64" s="35"/>
      <c r="B64" s="72" t="s">
        <v>0</v>
      </c>
      <c r="C64" s="470"/>
      <c r="D64" s="84"/>
      <c r="E64" s="409"/>
      <c r="F64" s="20"/>
      <c r="G64" s="72" t="s">
        <v>1</v>
      </c>
      <c r="H64" s="19"/>
      <c r="I64" s="570"/>
      <c r="J64" s="570"/>
      <c r="K64" s="570"/>
      <c r="L64" s="42"/>
      <c r="M64" s="96"/>
      <c r="N64" s="96"/>
      <c r="O64" s="96"/>
      <c r="P64" s="96"/>
      <c r="Q64" s="96"/>
      <c r="R64" s="96"/>
      <c r="S64" s="96"/>
      <c r="T64" s="96"/>
      <c r="U64" s="96"/>
      <c r="V64" s="96"/>
      <c r="W64" s="96"/>
      <c r="X64" s="96"/>
      <c r="Y64" s="96"/>
      <c r="Z64" s="96"/>
      <c r="AA64" s="96"/>
      <c r="AB64" s="96"/>
      <c r="AC64" s="96"/>
      <c r="AD64" s="96"/>
      <c r="AE64" s="96"/>
      <c r="AF64" s="96"/>
      <c r="AG64" s="96"/>
      <c r="AH64" s="96"/>
      <c r="AI64" s="96"/>
      <c r="AJ64" s="96"/>
      <c r="AK64" s="96"/>
      <c r="AL64" s="96"/>
      <c r="AM64" s="96"/>
      <c r="AN64" s="96"/>
      <c r="AO64" s="96"/>
      <c r="AP64" s="96"/>
      <c r="AQ64" s="96"/>
      <c r="AR64" s="96"/>
      <c r="AS64" s="96"/>
      <c r="AT64" s="96"/>
      <c r="AU64" s="96"/>
      <c r="AV64" s="96"/>
      <c r="AW64" s="96"/>
      <c r="AX64" s="96"/>
      <c r="AY64" s="96"/>
      <c r="AZ64" s="96"/>
      <c r="BA64" s="96"/>
      <c r="BB64" s="96"/>
      <c r="BC64" s="96"/>
      <c r="BD64" s="96"/>
      <c r="BE64" s="96"/>
      <c r="BF64" s="96"/>
      <c r="BG64" s="96"/>
      <c r="BH64" s="96"/>
      <c r="BI64" s="96"/>
      <c r="BJ64" s="96"/>
      <c r="BK64" s="96"/>
      <c r="BL64" s="96"/>
      <c r="BM64" s="96"/>
      <c r="BN64" s="96"/>
      <c r="BO64" s="96"/>
      <c r="BP64" s="96"/>
      <c r="BQ64" s="96"/>
      <c r="BR64" s="96"/>
      <c r="BS64" s="96"/>
      <c r="BT64" s="96"/>
      <c r="BU64" s="96"/>
      <c r="BV64" s="96"/>
      <c r="BW64" s="96"/>
      <c r="BX64" s="96"/>
      <c r="BY64" s="96"/>
      <c r="BZ64" s="96"/>
      <c r="CA64" s="96"/>
      <c r="CB64" s="96"/>
      <c r="CC64" s="96"/>
      <c r="CD64" s="96"/>
      <c r="CE64" s="96"/>
      <c r="CF64" s="96"/>
      <c r="CG64" s="96"/>
      <c r="CH64" s="96"/>
      <c r="CI64" s="96"/>
      <c r="CJ64" s="96"/>
      <c r="CK64" s="96"/>
      <c r="CL64" s="96"/>
      <c r="CM64" s="96"/>
      <c r="CN64" s="96"/>
      <c r="CO64" s="96"/>
      <c r="CP64" s="96"/>
      <c r="CQ64" s="96"/>
      <c r="CR64" s="96"/>
      <c r="CS64" s="96"/>
      <c r="CT64" s="96"/>
      <c r="CU64" s="96"/>
      <c r="CV64" s="96"/>
      <c r="CW64" s="96"/>
      <c r="CX64" s="96"/>
      <c r="CY64" s="96"/>
      <c r="CZ64" s="96"/>
    </row>
    <row r="65" spans="1:104" ht="5.5" customHeight="1" x14ac:dyDescent="0.2">
      <c r="A65" s="35"/>
      <c r="B65" s="73"/>
      <c r="C65" s="78"/>
      <c r="D65" s="31"/>
      <c r="E65" s="410"/>
      <c r="F65" s="41"/>
      <c r="G65" s="73"/>
      <c r="H65" s="31"/>
      <c r="I65" s="412"/>
      <c r="J65" s="412"/>
      <c r="K65" s="412"/>
      <c r="L65" s="42"/>
      <c r="M65" s="96"/>
      <c r="N65" s="96"/>
      <c r="O65" s="96"/>
      <c r="P65" s="96"/>
      <c r="Q65" s="96"/>
      <c r="R65" s="96"/>
      <c r="S65" s="96"/>
      <c r="T65" s="96"/>
      <c r="U65" s="96"/>
      <c r="V65" s="96"/>
      <c r="W65" s="96"/>
      <c r="X65" s="96"/>
      <c r="Y65" s="96"/>
      <c r="Z65" s="96"/>
      <c r="AA65" s="96"/>
      <c r="AB65" s="96"/>
      <c r="AC65" s="96"/>
      <c r="AD65" s="96"/>
      <c r="AE65" s="96"/>
      <c r="AF65" s="96"/>
      <c r="AG65" s="96"/>
      <c r="AH65" s="96"/>
      <c r="AI65" s="96"/>
      <c r="AJ65" s="96"/>
      <c r="AK65" s="96"/>
      <c r="AL65" s="96"/>
      <c r="AM65" s="96"/>
      <c r="AN65" s="96"/>
      <c r="AO65" s="96"/>
      <c r="AP65" s="96"/>
      <c r="AQ65" s="96"/>
      <c r="AR65" s="96"/>
      <c r="AS65" s="96"/>
      <c r="AT65" s="96"/>
      <c r="AU65" s="96"/>
      <c r="AV65" s="96"/>
      <c r="AW65" s="96"/>
      <c r="AX65" s="96"/>
      <c r="AY65" s="96"/>
      <c r="AZ65" s="96"/>
      <c r="BA65" s="96"/>
      <c r="BB65" s="96"/>
      <c r="BC65" s="96"/>
      <c r="BD65" s="96"/>
      <c r="BE65" s="96"/>
      <c r="BF65" s="96"/>
      <c r="BG65" s="96"/>
      <c r="BH65" s="96"/>
      <c r="BI65" s="96"/>
      <c r="BJ65" s="96"/>
      <c r="BK65" s="96"/>
      <c r="BL65" s="96"/>
      <c r="BM65" s="96"/>
      <c r="BN65" s="96"/>
      <c r="BO65" s="96"/>
      <c r="BP65" s="96"/>
      <c r="BQ65" s="96"/>
      <c r="BR65" s="96"/>
      <c r="BS65" s="96"/>
      <c r="BT65" s="96"/>
      <c r="BU65" s="96"/>
      <c r="BV65" s="96"/>
      <c r="BW65" s="96"/>
      <c r="BX65" s="96"/>
      <c r="BY65" s="96"/>
      <c r="BZ65" s="96"/>
      <c r="CA65" s="96"/>
      <c r="CB65" s="96"/>
      <c r="CC65" s="96"/>
      <c r="CD65" s="96"/>
      <c r="CE65" s="96"/>
      <c r="CF65" s="96"/>
      <c r="CG65" s="96"/>
      <c r="CH65" s="96"/>
      <c r="CI65" s="96"/>
      <c r="CJ65" s="96"/>
      <c r="CK65" s="96"/>
      <c r="CL65" s="96"/>
      <c r="CM65" s="96"/>
      <c r="CN65" s="96"/>
      <c r="CO65" s="96"/>
      <c r="CP65" s="96"/>
      <c r="CQ65" s="96"/>
      <c r="CR65" s="96"/>
      <c r="CS65" s="96"/>
      <c r="CT65" s="96"/>
      <c r="CU65" s="96"/>
      <c r="CV65" s="96"/>
      <c r="CW65" s="96"/>
      <c r="CX65" s="96"/>
      <c r="CY65" s="96"/>
      <c r="CZ65" s="96"/>
    </row>
    <row r="66" spans="1:104" ht="30" customHeight="1" x14ac:dyDescent="0.2">
      <c r="A66" s="35"/>
      <c r="B66" s="72" t="s">
        <v>37</v>
      </c>
      <c r="C66" s="470"/>
      <c r="D66" s="84"/>
      <c r="E66" s="409"/>
      <c r="F66" s="20"/>
      <c r="G66" s="72" t="s">
        <v>35</v>
      </c>
      <c r="H66" s="19"/>
      <c r="I66" s="574"/>
      <c r="J66" s="574"/>
      <c r="K66" s="574"/>
      <c r="L66" s="42"/>
      <c r="M66" s="96"/>
      <c r="N66" s="96"/>
      <c r="O66" s="96"/>
      <c r="P66" s="96"/>
      <c r="Q66" s="96"/>
      <c r="R66" s="96"/>
      <c r="S66" s="96"/>
      <c r="T66" s="96"/>
      <c r="U66" s="96"/>
      <c r="V66" s="96"/>
      <c r="W66" s="96"/>
      <c r="X66" s="96"/>
      <c r="Y66" s="96"/>
      <c r="Z66" s="96"/>
      <c r="AA66" s="96"/>
      <c r="AB66" s="96"/>
      <c r="AC66" s="96"/>
      <c r="AD66" s="96"/>
      <c r="AE66" s="96"/>
      <c r="AF66" s="96"/>
      <c r="AG66" s="96"/>
      <c r="AH66" s="96"/>
      <c r="AI66" s="96"/>
      <c r="AJ66" s="96"/>
      <c r="AK66" s="96"/>
      <c r="AL66" s="96"/>
      <c r="AM66" s="96"/>
      <c r="AN66" s="96"/>
      <c r="AO66" s="96"/>
      <c r="AP66" s="96"/>
      <c r="AQ66" s="96"/>
      <c r="AR66" s="96"/>
      <c r="AS66" s="96"/>
      <c r="AT66" s="96"/>
      <c r="AU66" s="96"/>
      <c r="AV66" s="96"/>
      <c r="AW66" s="96"/>
      <c r="AX66" s="96"/>
      <c r="AY66" s="96"/>
      <c r="AZ66" s="96"/>
      <c r="BA66" s="96"/>
      <c r="BB66" s="96"/>
      <c r="BC66" s="96"/>
      <c r="BD66" s="96"/>
      <c r="BE66" s="96"/>
      <c r="BF66" s="96"/>
      <c r="BG66" s="96"/>
      <c r="BH66" s="96"/>
      <c r="BI66" s="96"/>
      <c r="BJ66" s="96"/>
      <c r="BK66" s="96"/>
      <c r="BL66" s="96"/>
      <c r="BM66" s="96"/>
      <c r="BN66" s="96"/>
      <c r="BO66" s="96"/>
      <c r="BP66" s="96"/>
      <c r="BQ66" s="96"/>
      <c r="BR66" s="96"/>
      <c r="BS66" s="96"/>
      <c r="BT66" s="96"/>
      <c r="BU66" s="96"/>
      <c r="BV66" s="96"/>
      <c r="BW66" s="96"/>
      <c r="BX66" s="96"/>
      <c r="BY66" s="96"/>
      <c r="BZ66" s="96"/>
      <c r="CA66" s="96"/>
      <c r="CB66" s="96"/>
      <c r="CC66" s="96"/>
      <c r="CD66" s="96"/>
      <c r="CE66" s="96"/>
      <c r="CF66" s="96"/>
      <c r="CG66" s="96"/>
      <c r="CH66" s="96"/>
      <c r="CI66" s="96"/>
      <c r="CJ66" s="96"/>
      <c r="CK66" s="96"/>
      <c r="CL66" s="96"/>
      <c r="CM66" s="96"/>
      <c r="CN66" s="96"/>
      <c r="CO66" s="96"/>
      <c r="CP66" s="96"/>
      <c r="CQ66" s="96"/>
      <c r="CR66" s="96"/>
      <c r="CS66" s="96"/>
      <c r="CT66" s="96"/>
      <c r="CU66" s="96"/>
      <c r="CV66" s="96"/>
      <c r="CW66" s="96"/>
      <c r="CX66" s="96"/>
      <c r="CY66" s="96"/>
      <c r="CZ66" s="96"/>
    </row>
    <row r="67" spans="1:104" ht="5.5" customHeight="1" x14ac:dyDescent="0.2">
      <c r="A67" s="35"/>
      <c r="B67" s="73"/>
      <c r="C67" s="78"/>
      <c r="D67" s="31"/>
      <c r="E67" s="410"/>
      <c r="F67" s="41"/>
      <c r="G67" s="73"/>
      <c r="H67" s="31"/>
      <c r="I67" s="412"/>
      <c r="J67" s="412"/>
      <c r="K67" s="412"/>
      <c r="L67" s="42"/>
      <c r="M67" s="96"/>
      <c r="N67" s="96"/>
      <c r="O67" s="96"/>
      <c r="P67" s="96"/>
      <c r="Q67" s="96"/>
      <c r="R67" s="96"/>
      <c r="S67" s="96"/>
      <c r="T67" s="96"/>
      <c r="U67" s="96"/>
      <c r="V67" s="96"/>
      <c r="W67" s="96"/>
      <c r="X67" s="96"/>
      <c r="Y67" s="96"/>
      <c r="Z67" s="96"/>
      <c r="AA67" s="96"/>
      <c r="AB67" s="96"/>
      <c r="AC67" s="96"/>
      <c r="AD67" s="96"/>
      <c r="AE67" s="96"/>
      <c r="AF67" s="96"/>
      <c r="AG67" s="96"/>
      <c r="AH67" s="96"/>
      <c r="AI67" s="96"/>
      <c r="AJ67" s="96"/>
      <c r="AK67" s="96"/>
      <c r="AL67" s="96"/>
      <c r="AM67" s="96"/>
      <c r="AN67" s="96"/>
      <c r="AO67" s="96"/>
      <c r="AP67" s="96"/>
      <c r="AQ67" s="96"/>
      <c r="AR67" s="96"/>
      <c r="AS67" s="96"/>
      <c r="AT67" s="96"/>
      <c r="AU67" s="96"/>
      <c r="AV67" s="96"/>
      <c r="AW67" s="96"/>
      <c r="AX67" s="96"/>
      <c r="AY67" s="96"/>
      <c r="AZ67" s="96"/>
      <c r="BA67" s="96"/>
      <c r="BB67" s="96"/>
      <c r="BC67" s="96"/>
      <c r="BD67" s="96"/>
      <c r="BE67" s="96"/>
      <c r="BF67" s="96"/>
      <c r="BG67" s="96"/>
      <c r="BH67" s="96"/>
      <c r="BI67" s="96"/>
      <c r="BJ67" s="96"/>
      <c r="BK67" s="96"/>
      <c r="BL67" s="96"/>
      <c r="BM67" s="96"/>
      <c r="BN67" s="96"/>
      <c r="BO67" s="96"/>
      <c r="BP67" s="96"/>
      <c r="BQ67" s="96"/>
      <c r="BR67" s="96"/>
      <c r="BS67" s="96"/>
      <c r="BT67" s="96"/>
      <c r="BU67" s="96"/>
      <c r="BV67" s="96"/>
      <c r="BW67" s="96"/>
      <c r="BX67" s="96"/>
      <c r="BY67" s="96"/>
      <c r="BZ67" s="96"/>
      <c r="CA67" s="96"/>
      <c r="CB67" s="96"/>
      <c r="CC67" s="96"/>
      <c r="CD67" s="96"/>
      <c r="CE67" s="96"/>
      <c r="CF67" s="96"/>
      <c r="CG67" s="96"/>
      <c r="CH67" s="96"/>
      <c r="CI67" s="96"/>
      <c r="CJ67" s="96"/>
      <c r="CK67" s="96"/>
      <c r="CL67" s="96"/>
      <c r="CM67" s="96"/>
      <c r="CN67" s="96"/>
      <c r="CO67" s="96"/>
      <c r="CP67" s="96"/>
      <c r="CQ67" s="96"/>
      <c r="CR67" s="96"/>
      <c r="CS67" s="96"/>
      <c r="CT67" s="96"/>
      <c r="CU67" s="96"/>
      <c r="CV67" s="96"/>
      <c r="CW67" s="96"/>
      <c r="CX67" s="96"/>
      <c r="CY67" s="96"/>
      <c r="CZ67" s="96"/>
    </row>
    <row r="68" spans="1:104" ht="30" customHeight="1" x14ac:dyDescent="0.2">
      <c r="A68" s="35"/>
      <c r="B68" s="72" t="s">
        <v>38</v>
      </c>
      <c r="C68" s="470"/>
      <c r="D68" s="84"/>
      <c r="E68" s="409"/>
      <c r="F68" s="20"/>
      <c r="G68" s="72" t="s">
        <v>2</v>
      </c>
      <c r="H68" s="19"/>
      <c r="I68" s="570"/>
      <c r="J68" s="570"/>
      <c r="K68" s="570"/>
      <c r="L68" s="42"/>
      <c r="M68" s="96"/>
      <c r="N68" s="96"/>
      <c r="O68" s="96"/>
      <c r="P68" s="96"/>
      <c r="Q68" s="96"/>
      <c r="R68" s="96"/>
      <c r="S68" s="96"/>
      <c r="T68" s="96"/>
      <c r="U68" s="96"/>
      <c r="V68" s="96"/>
      <c r="W68" s="96"/>
      <c r="X68" s="96"/>
      <c r="Y68" s="96"/>
      <c r="Z68" s="96"/>
      <c r="AA68" s="96"/>
      <c r="AB68" s="96"/>
      <c r="AC68" s="96"/>
      <c r="AD68" s="96"/>
      <c r="AE68" s="96"/>
      <c r="AF68" s="96"/>
      <c r="AG68" s="96"/>
      <c r="AH68" s="96"/>
      <c r="AI68" s="96"/>
      <c r="AJ68" s="96"/>
      <c r="AK68" s="96"/>
      <c r="AL68" s="96"/>
      <c r="AM68" s="96"/>
      <c r="AN68" s="96"/>
      <c r="AO68" s="96"/>
      <c r="AP68" s="96"/>
      <c r="AQ68" s="96"/>
      <c r="AR68" s="96"/>
      <c r="AS68" s="96"/>
      <c r="AT68" s="96"/>
      <c r="AU68" s="96"/>
      <c r="AV68" s="96"/>
      <c r="AW68" s="96"/>
      <c r="AX68" s="96"/>
      <c r="AY68" s="96"/>
      <c r="AZ68" s="96"/>
      <c r="BA68" s="96"/>
      <c r="BB68" s="96"/>
      <c r="BC68" s="96"/>
      <c r="BD68" s="96"/>
      <c r="BE68" s="96"/>
      <c r="BF68" s="96"/>
      <c r="BG68" s="96"/>
      <c r="BH68" s="96"/>
      <c r="BI68" s="96"/>
      <c r="BJ68" s="96"/>
      <c r="BK68" s="96"/>
      <c r="BL68" s="96"/>
      <c r="BM68" s="96"/>
      <c r="BN68" s="96"/>
      <c r="BO68" s="96"/>
      <c r="BP68" s="96"/>
      <c r="BQ68" s="96"/>
      <c r="BR68" s="96"/>
      <c r="BS68" s="96"/>
      <c r="BT68" s="96"/>
      <c r="BU68" s="96"/>
      <c r="BV68" s="96"/>
      <c r="BW68" s="96"/>
      <c r="BX68" s="96"/>
      <c r="BY68" s="96"/>
      <c r="BZ68" s="96"/>
      <c r="CA68" s="96"/>
      <c r="CB68" s="96"/>
      <c r="CC68" s="96"/>
      <c r="CD68" s="96"/>
      <c r="CE68" s="96"/>
      <c r="CF68" s="96"/>
      <c r="CG68" s="96"/>
      <c r="CH68" s="96"/>
      <c r="CI68" s="96"/>
      <c r="CJ68" s="96"/>
      <c r="CK68" s="96"/>
      <c r="CL68" s="96"/>
      <c r="CM68" s="96"/>
      <c r="CN68" s="96"/>
      <c r="CO68" s="96"/>
      <c r="CP68" s="96"/>
      <c r="CQ68" s="96"/>
      <c r="CR68" s="96"/>
      <c r="CS68" s="96"/>
      <c r="CT68" s="96"/>
      <c r="CU68" s="96"/>
      <c r="CV68" s="96"/>
      <c r="CW68" s="96"/>
      <c r="CX68" s="96"/>
      <c r="CY68" s="96"/>
      <c r="CZ68" s="96"/>
    </row>
    <row r="69" spans="1:104" ht="5.5" customHeight="1" x14ac:dyDescent="0.2">
      <c r="A69" s="35"/>
      <c r="B69" s="73"/>
      <c r="C69" s="78"/>
      <c r="D69" s="31"/>
      <c r="E69" s="410"/>
      <c r="F69" s="41"/>
      <c r="G69" s="73"/>
      <c r="H69" s="31"/>
      <c r="I69" s="412"/>
      <c r="J69" s="412"/>
      <c r="K69" s="412"/>
      <c r="L69" s="42"/>
      <c r="M69" s="96"/>
      <c r="N69" s="96"/>
      <c r="O69" s="96"/>
      <c r="P69" s="96"/>
      <c r="Q69" s="96"/>
      <c r="R69" s="96"/>
      <c r="S69" s="96"/>
      <c r="T69" s="96"/>
      <c r="U69" s="96"/>
      <c r="V69" s="96"/>
      <c r="W69" s="96"/>
      <c r="X69" s="96"/>
      <c r="Y69" s="96"/>
      <c r="Z69" s="96"/>
      <c r="AA69" s="96"/>
      <c r="AB69" s="96"/>
      <c r="AC69" s="96"/>
      <c r="AD69" s="96"/>
      <c r="AE69" s="96"/>
      <c r="AF69" s="96"/>
      <c r="AG69" s="96"/>
      <c r="AH69" s="96"/>
      <c r="AI69" s="96"/>
      <c r="AJ69" s="96"/>
      <c r="AK69" s="96"/>
      <c r="AL69" s="96"/>
      <c r="AM69" s="96"/>
      <c r="AN69" s="96"/>
      <c r="AO69" s="96"/>
      <c r="AP69" s="96"/>
      <c r="AQ69" s="96"/>
      <c r="AR69" s="96"/>
      <c r="AS69" s="96"/>
      <c r="AT69" s="96"/>
      <c r="AU69" s="96"/>
      <c r="AV69" s="96"/>
      <c r="AW69" s="96"/>
      <c r="AX69" s="96"/>
      <c r="AY69" s="96"/>
      <c r="AZ69" s="96"/>
      <c r="BA69" s="96"/>
      <c r="BB69" s="96"/>
      <c r="BC69" s="96"/>
      <c r="BD69" s="96"/>
      <c r="BE69" s="96"/>
      <c r="BF69" s="96"/>
      <c r="BG69" s="96"/>
      <c r="BH69" s="96"/>
      <c r="BI69" s="96"/>
      <c r="BJ69" s="96"/>
      <c r="BK69" s="96"/>
      <c r="BL69" s="96"/>
      <c r="BM69" s="96"/>
      <c r="BN69" s="96"/>
      <c r="BO69" s="96"/>
      <c r="BP69" s="96"/>
      <c r="BQ69" s="96"/>
      <c r="BR69" s="96"/>
      <c r="BS69" s="96"/>
      <c r="BT69" s="96"/>
      <c r="BU69" s="96"/>
      <c r="BV69" s="96"/>
      <c r="BW69" s="96"/>
      <c r="BX69" s="96"/>
      <c r="BY69" s="96"/>
      <c r="BZ69" s="96"/>
      <c r="CA69" s="96"/>
      <c r="CB69" s="96"/>
      <c r="CC69" s="96"/>
      <c r="CD69" s="96"/>
      <c r="CE69" s="96"/>
      <c r="CF69" s="96"/>
      <c r="CG69" s="96"/>
      <c r="CH69" s="96"/>
      <c r="CI69" s="96"/>
      <c r="CJ69" s="96"/>
      <c r="CK69" s="96"/>
      <c r="CL69" s="96"/>
      <c r="CM69" s="96"/>
      <c r="CN69" s="96"/>
      <c r="CO69" s="96"/>
      <c r="CP69" s="96"/>
      <c r="CQ69" s="96"/>
      <c r="CR69" s="96"/>
      <c r="CS69" s="96"/>
      <c r="CT69" s="96"/>
      <c r="CU69" s="96"/>
      <c r="CV69" s="96"/>
      <c r="CW69" s="96"/>
      <c r="CX69" s="96"/>
      <c r="CY69" s="96"/>
      <c r="CZ69" s="96"/>
    </row>
    <row r="70" spans="1:104" ht="30" customHeight="1" x14ac:dyDescent="0.2">
      <c r="A70" s="35"/>
      <c r="B70" s="72" t="s">
        <v>39</v>
      </c>
      <c r="C70" s="470"/>
      <c r="D70" s="84"/>
      <c r="E70" s="409"/>
      <c r="F70" s="20"/>
      <c r="G70" s="72" t="s">
        <v>3</v>
      </c>
      <c r="H70" s="19"/>
      <c r="I70" s="570"/>
      <c r="J70" s="570"/>
      <c r="K70" s="570"/>
      <c r="L70" s="42"/>
      <c r="M70" s="96"/>
      <c r="N70" s="96"/>
      <c r="O70" s="96"/>
      <c r="P70" s="96"/>
      <c r="Q70" s="96"/>
      <c r="R70" s="96"/>
      <c r="S70" s="96"/>
      <c r="T70" s="96"/>
      <c r="U70" s="96"/>
      <c r="V70" s="96"/>
      <c r="W70" s="96"/>
      <c r="X70" s="96"/>
      <c r="Y70" s="96"/>
      <c r="Z70" s="96"/>
      <c r="AA70" s="96"/>
      <c r="AB70" s="96"/>
      <c r="AC70" s="96"/>
      <c r="AD70" s="96"/>
      <c r="AE70" s="96"/>
      <c r="AF70" s="96"/>
      <c r="AG70" s="96"/>
      <c r="AH70" s="96"/>
      <c r="AI70" s="96"/>
      <c r="AJ70" s="96"/>
      <c r="AK70" s="96"/>
      <c r="AL70" s="96"/>
      <c r="AM70" s="96"/>
      <c r="AN70" s="96"/>
      <c r="AO70" s="96"/>
      <c r="AP70" s="96"/>
      <c r="AQ70" s="96"/>
      <c r="AR70" s="96"/>
      <c r="AS70" s="96"/>
      <c r="AT70" s="96"/>
      <c r="AU70" s="96"/>
      <c r="AV70" s="96"/>
      <c r="AW70" s="96"/>
      <c r="AX70" s="96"/>
      <c r="AY70" s="96"/>
      <c r="AZ70" s="96"/>
      <c r="BA70" s="96"/>
      <c r="BB70" s="96"/>
      <c r="BC70" s="96"/>
      <c r="BD70" s="96"/>
      <c r="BE70" s="96"/>
      <c r="BF70" s="96"/>
      <c r="BG70" s="96"/>
      <c r="BH70" s="96"/>
      <c r="BI70" s="96"/>
      <c r="BJ70" s="96"/>
      <c r="BK70" s="96"/>
      <c r="BL70" s="96"/>
      <c r="BM70" s="96"/>
      <c r="BN70" s="96"/>
      <c r="BO70" s="96"/>
      <c r="BP70" s="96"/>
      <c r="BQ70" s="96"/>
      <c r="BR70" s="96"/>
      <c r="BS70" s="96"/>
      <c r="BT70" s="96"/>
      <c r="BU70" s="96"/>
      <c r="BV70" s="96"/>
      <c r="BW70" s="96"/>
      <c r="BX70" s="96"/>
      <c r="BY70" s="96"/>
      <c r="BZ70" s="96"/>
      <c r="CA70" s="96"/>
      <c r="CB70" s="96"/>
      <c r="CC70" s="96"/>
      <c r="CD70" s="96"/>
      <c r="CE70" s="96"/>
      <c r="CF70" s="96"/>
      <c r="CG70" s="96"/>
      <c r="CH70" s="96"/>
      <c r="CI70" s="96"/>
      <c r="CJ70" s="96"/>
      <c r="CK70" s="96"/>
      <c r="CL70" s="96"/>
      <c r="CM70" s="96"/>
      <c r="CN70" s="96"/>
      <c r="CO70" s="96"/>
      <c r="CP70" s="96"/>
      <c r="CQ70" s="96"/>
      <c r="CR70" s="96"/>
      <c r="CS70" s="96"/>
      <c r="CT70" s="96"/>
      <c r="CU70" s="96"/>
      <c r="CV70" s="96"/>
      <c r="CW70" s="96"/>
      <c r="CX70" s="96"/>
      <c r="CY70" s="96"/>
      <c r="CZ70" s="96"/>
    </row>
    <row r="71" spans="1:104" ht="5.5" customHeight="1" x14ac:dyDescent="0.2">
      <c r="A71" s="35"/>
      <c r="B71" s="73"/>
      <c r="C71" s="78"/>
      <c r="D71" s="31"/>
      <c r="E71" s="410"/>
      <c r="F71" s="41"/>
      <c r="G71" s="73"/>
      <c r="H71" s="31"/>
      <c r="I71" s="412"/>
      <c r="J71" s="412"/>
      <c r="K71" s="412"/>
      <c r="L71" s="42"/>
      <c r="M71" s="96"/>
      <c r="N71" s="96"/>
      <c r="O71" s="96"/>
      <c r="P71" s="96"/>
      <c r="Q71" s="96"/>
      <c r="R71" s="96"/>
      <c r="S71" s="96"/>
      <c r="T71" s="96"/>
      <c r="U71" s="96"/>
      <c r="V71" s="96"/>
      <c r="W71" s="96"/>
      <c r="X71" s="96"/>
      <c r="Y71" s="96"/>
      <c r="Z71" s="96"/>
      <c r="AA71" s="96"/>
      <c r="AB71" s="96"/>
      <c r="AC71" s="96"/>
      <c r="AD71" s="96"/>
      <c r="AE71" s="96"/>
      <c r="AF71" s="96"/>
      <c r="AG71" s="96"/>
      <c r="AH71" s="96"/>
      <c r="AI71" s="96"/>
      <c r="AJ71" s="96"/>
      <c r="AK71" s="96"/>
      <c r="AL71" s="96"/>
      <c r="AM71" s="96"/>
      <c r="AN71" s="96"/>
      <c r="AO71" s="96"/>
      <c r="AP71" s="96"/>
      <c r="AQ71" s="96"/>
      <c r="AR71" s="96"/>
      <c r="AS71" s="96"/>
      <c r="AT71" s="96"/>
      <c r="AU71" s="96"/>
      <c r="AV71" s="96"/>
      <c r="AW71" s="96"/>
      <c r="AX71" s="96"/>
      <c r="AY71" s="96"/>
      <c r="AZ71" s="96"/>
      <c r="BA71" s="96"/>
      <c r="BB71" s="96"/>
      <c r="BC71" s="96"/>
      <c r="BD71" s="96"/>
      <c r="BE71" s="96"/>
      <c r="BF71" s="96"/>
      <c r="BG71" s="96"/>
      <c r="BH71" s="96"/>
      <c r="BI71" s="96"/>
      <c r="BJ71" s="96"/>
      <c r="BK71" s="96"/>
      <c r="BL71" s="96"/>
      <c r="BM71" s="96"/>
      <c r="BN71" s="96"/>
      <c r="BO71" s="96"/>
      <c r="BP71" s="96"/>
      <c r="BQ71" s="96"/>
      <c r="BR71" s="96"/>
      <c r="BS71" s="96"/>
      <c r="BT71" s="96"/>
      <c r="BU71" s="96"/>
      <c r="BV71" s="96"/>
      <c r="BW71" s="96"/>
      <c r="BX71" s="96"/>
      <c r="BY71" s="96"/>
      <c r="BZ71" s="96"/>
      <c r="CA71" s="96"/>
      <c r="CB71" s="96"/>
      <c r="CC71" s="96"/>
      <c r="CD71" s="96"/>
      <c r="CE71" s="96"/>
      <c r="CF71" s="96"/>
      <c r="CG71" s="96"/>
      <c r="CH71" s="96"/>
      <c r="CI71" s="96"/>
      <c r="CJ71" s="96"/>
      <c r="CK71" s="96"/>
      <c r="CL71" s="96"/>
      <c r="CM71" s="96"/>
      <c r="CN71" s="96"/>
      <c r="CO71" s="96"/>
      <c r="CP71" s="96"/>
      <c r="CQ71" s="96"/>
      <c r="CR71" s="96"/>
      <c r="CS71" s="96"/>
      <c r="CT71" s="96"/>
      <c r="CU71" s="96"/>
      <c r="CV71" s="96"/>
      <c r="CW71" s="96"/>
      <c r="CX71" s="96"/>
      <c r="CY71" s="96"/>
      <c r="CZ71" s="96"/>
    </row>
    <row r="72" spans="1:104" ht="30" customHeight="1" x14ac:dyDescent="0.2">
      <c r="A72" s="35"/>
      <c r="B72" s="72" t="s">
        <v>40</v>
      </c>
      <c r="C72" s="470"/>
      <c r="D72" s="84"/>
      <c r="E72" s="409"/>
      <c r="F72" s="20"/>
      <c r="G72" s="72" t="s">
        <v>4</v>
      </c>
      <c r="H72" s="19"/>
      <c r="I72" s="574"/>
      <c r="J72" s="574"/>
      <c r="K72" s="574"/>
      <c r="L72" s="42"/>
      <c r="M72" s="96"/>
      <c r="N72" s="96"/>
      <c r="O72" s="96"/>
      <c r="P72" s="96"/>
      <c r="Q72" s="96"/>
      <c r="R72" s="96"/>
      <c r="S72" s="96"/>
      <c r="T72" s="96"/>
      <c r="U72" s="96"/>
      <c r="V72" s="96"/>
      <c r="W72" s="96"/>
      <c r="X72" s="96"/>
      <c r="Y72" s="96"/>
      <c r="Z72" s="96"/>
      <c r="AA72" s="96"/>
      <c r="AB72" s="96"/>
      <c r="AC72" s="96"/>
      <c r="AD72" s="96"/>
      <c r="AE72" s="96"/>
      <c r="AF72" s="96"/>
      <c r="AG72" s="96"/>
      <c r="AH72" s="96"/>
      <c r="AI72" s="96"/>
      <c r="AJ72" s="96"/>
      <c r="AK72" s="96"/>
      <c r="AL72" s="96"/>
      <c r="AM72" s="96"/>
      <c r="AN72" s="96"/>
      <c r="AO72" s="96"/>
      <c r="AP72" s="96"/>
      <c r="AQ72" s="96"/>
      <c r="AR72" s="96"/>
      <c r="AS72" s="96"/>
      <c r="AT72" s="96"/>
      <c r="AU72" s="96"/>
      <c r="AV72" s="96"/>
      <c r="AW72" s="96"/>
      <c r="AX72" s="96"/>
      <c r="AY72" s="96"/>
      <c r="AZ72" s="96"/>
      <c r="BA72" s="96"/>
      <c r="BB72" s="96"/>
      <c r="BC72" s="96"/>
      <c r="BD72" s="96"/>
      <c r="BE72" s="96"/>
      <c r="BF72" s="96"/>
      <c r="BG72" s="96"/>
      <c r="BH72" s="96"/>
      <c r="BI72" s="96"/>
      <c r="BJ72" s="96"/>
      <c r="BK72" s="96"/>
      <c r="BL72" s="96"/>
      <c r="BM72" s="96"/>
      <c r="BN72" s="96"/>
      <c r="BO72" s="96"/>
      <c r="BP72" s="96"/>
      <c r="BQ72" s="96"/>
      <c r="BR72" s="96"/>
      <c r="BS72" s="96"/>
      <c r="BT72" s="96"/>
      <c r="BU72" s="96"/>
      <c r="BV72" s="96"/>
      <c r="BW72" s="96"/>
      <c r="BX72" s="96"/>
      <c r="BY72" s="96"/>
      <c r="BZ72" s="96"/>
      <c r="CA72" s="96"/>
      <c r="CB72" s="96"/>
      <c r="CC72" s="96"/>
      <c r="CD72" s="96"/>
      <c r="CE72" s="96"/>
      <c r="CF72" s="96"/>
      <c r="CG72" s="96"/>
      <c r="CH72" s="96"/>
      <c r="CI72" s="96"/>
      <c r="CJ72" s="96"/>
      <c r="CK72" s="96"/>
      <c r="CL72" s="96"/>
      <c r="CM72" s="96"/>
      <c r="CN72" s="96"/>
      <c r="CO72" s="96"/>
      <c r="CP72" s="96"/>
      <c r="CQ72" s="96"/>
      <c r="CR72" s="96"/>
      <c r="CS72" s="96"/>
      <c r="CT72" s="96"/>
      <c r="CU72" s="96"/>
      <c r="CV72" s="96"/>
      <c r="CW72" s="96"/>
      <c r="CX72" s="96"/>
      <c r="CY72" s="96"/>
      <c r="CZ72" s="96"/>
    </row>
    <row r="73" spans="1:104" ht="5.5" customHeight="1" x14ac:dyDescent="0.2">
      <c r="A73" s="35"/>
      <c r="B73" s="73"/>
      <c r="C73" s="78"/>
      <c r="D73" s="31"/>
      <c r="E73" s="410"/>
      <c r="F73" s="41"/>
      <c r="G73" s="73"/>
      <c r="H73" s="31"/>
      <c r="I73" s="412"/>
      <c r="J73" s="412"/>
      <c r="K73" s="412"/>
      <c r="L73" s="42"/>
      <c r="M73" s="96"/>
      <c r="N73" s="96"/>
      <c r="O73" s="96"/>
      <c r="P73" s="96"/>
      <c r="Q73" s="96"/>
      <c r="R73" s="96"/>
      <c r="S73" s="96"/>
      <c r="T73" s="96"/>
      <c r="U73" s="96"/>
      <c r="V73" s="96"/>
      <c r="W73" s="96"/>
      <c r="X73" s="96"/>
      <c r="Y73" s="96"/>
      <c r="Z73" s="96"/>
      <c r="AA73" s="96"/>
      <c r="AB73" s="96"/>
      <c r="AC73" s="96"/>
      <c r="AD73" s="96"/>
      <c r="AE73" s="96"/>
      <c r="AF73" s="96"/>
      <c r="AG73" s="96"/>
      <c r="AH73" s="96"/>
      <c r="AI73" s="96"/>
      <c r="AJ73" s="96"/>
      <c r="AK73" s="96"/>
      <c r="AL73" s="96"/>
      <c r="AM73" s="96"/>
      <c r="AN73" s="96"/>
      <c r="AO73" s="96"/>
      <c r="AP73" s="96"/>
      <c r="AQ73" s="96"/>
      <c r="AR73" s="96"/>
      <c r="AS73" s="96"/>
      <c r="AT73" s="96"/>
      <c r="AU73" s="96"/>
      <c r="AV73" s="96"/>
      <c r="AW73" s="96"/>
      <c r="AX73" s="96"/>
      <c r="AY73" s="96"/>
      <c r="AZ73" s="96"/>
      <c r="BA73" s="96"/>
      <c r="BB73" s="96"/>
      <c r="BC73" s="96"/>
      <c r="BD73" s="96"/>
      <c r="BE73" s="96"/>
      <c r="BF73" s="96"/>
      <c r="BG73" s="96"/>
      <c r="BH73" s="96"/>
      <c r="BI73" s="96"/>
      <c r="BJ73" s="96"/>
      <c r="BK73" s="96"/>
      <c r="BL73" s="96"/>
      <c r="BM73" s="96"/>
      <c r="BN73" s="96"/>
      <c r="BO73" s="96"/>
      <c r="BP73" s="96"/>
      <c r="BQ73" s="96"/>
      <c r="BR73" s="96"/>
      <c r="BS73" s="96"/>
      <c r="BT73" s="96"/>
      <c r="BU73" s="96"/>
      <c r="BV73" s="96"/>
      <c r="BW73" s="96"/>
      <c r="BX73" s="96"/>
      <c r="BY73" s="96"/>
      <c r="BZ73" s="96"/>
      <c r="CA73" s="96"/>
      <c r="CB73" s="96"/>
      <c r="CC73" s="96"/>
      <c r="CD73" s="96"/>
      <c r="CE73" s="96"/>
      <c r="CF73" s="96"/>
      <c r="CG73" s="96"/>
      <c r="CH73" s="96"/>
      <c r="CI73" s="96"/>
      <c r="CJ73" s="96"/>
      <c r="CK73" s="96"/>
      <c r="CL73" s="96"/>
      <c r="CM73" s="96"/>
      <c r="CN73" s="96"/>
      <c r="CO73" s="96"/>
      <c r="CP73" s="96"/>
      <c r="CQ73" s="96"/>
      <c r="CR73" s="96"/>
      <c r="CS73" s="96"/>
      <c r="CT73" s="96"/>
      <c r="CU73" s="96"/>
      <c r="CV73" s="96"/>
      <c r="CW73" s="96"/>
      <c r="CX73" s="96"/>
      <c r="CY73" s="96"/>
      <c r="CZ73" s="96"/>
    </row>
    <row r="74" spans="1:104" ht="30" customHeight="1" x14ac:dyDescent="0.2">
      <c r="A74" s="35"/>
      <c r="B74" s="72" t="s">
        <v>5</v>
      </c>
      <c r="C74" s="470"/>
      <c r="D74" s="84"/>
      <c r="E74" s="411"/>
      <c r="F74" s="20"/>
      <c r="G74" s="72" t="s">
        <v>6</v>
      </c>
      <c r="H74" s="19"/>
      <c r="I74" s="574"/>
      <c r="J74" s="574"/>
      <c r="K74" s="574"/>
      <c r="L74" s="42"/>
      <c r="M74" s="96"/>
      <c r="N74" s="96"/>
      <c r="O74" s="96"/>
      <c r="P74" s="96"/>
      <c r="Q74" s="96"/>
      <c r="R74" s="96"/>
      <c r="S74" s="96"/>
      <c r="T74" s="96"/>
      <c r="U74" s="96"/>
      <c r="V74" s="96"/>
      <c r="W74" s="96"/>
      <c r="X74" s="96"/>
      <c r="Y74" s="96"/>
      <c r="Z74" s="96"/>
      <c r="AA74" s="96"/>
      <c r="AB74" s="96"/>
      <c r="AC74" s="96"/>
      <c r="AD74" s="96"/>
      <c r="AE74" s="96"/>
      <c r="AF74" s="96"/>
      <c r="AG74" s="96"/>
      <c r="AH74" s="96"/>
      <c r="AI74" s="96"/>
      <c r="AJ74" s="96"/>
      <c r="AK74" s="96"/>
      <c r="AL74" s="96"/>
      <c r="AM74" s="96"/>
      <c r="AN74" s="96"/>
      <c r="AO74" s="96"/>
      <c r="AP74" s="96"/>
      <c r="AQ74" s="96"/>
      <c r="AR74" s="96"/>
      <c r="AS74" s="96"/>
      <c r="AT74" s="96"/>
      <c r="AU74" s="96"/>
      <c r="AV74" s="96"/>
      <c r="AW74" s="96"/>
      <c r="AX74" s="96"/>
      <c r="AY74" s="96"/>
      <c r="AZ74" s="96"/>
      <c r="BA74" s="96"/>
      <c r="BB74" s="96"/>
      <c r="BC74" s="96"/>
      <c r="BD74" s="96"/>
      <c r="BE74" s="96"/>
      <c r="BF74" s="96"/>
      <c r="BG74" s="96"/>
      <c r="BH74" s="96"/>
      <c r="BI74" s="96"/>
      <c r="BJ74" s="96"/>
      <c r="BK74" s="96"/>
      <c r="BL74" s="96"/>
      <c r="BM74" s="96"/>
      <c r="BN74" s="96"/>
      <c r="BO74" s="96"/>
      <c r="BP74" s="96"/>
      <c r="BQ74" s="96"/>
      <c r="BR74" s="96"/>
      <c r="BS74" s="96"/>
      <c r="BT74" s="96"/>
      <c r="BU74" s="96"/>
      <c r="BV74" s="96"/>
      <c r="BW74" s="96"/>
      <c r="BX74" s="96"/>
      <c r="BY74" s="96"/>
      <c r="BZ74" s="96"/>
      <c r="CA74" s="96"/>
      <c r="CB74" s="96"/>
      <c r="CC74" s="96"/>
      <c r="CD74" s="96"/>
      <c r="CE74" s="96"/>
      <c r="CF74" s="96"/>
      <c r="CG74" s="96"/>
      <c r="CH74" s="96"/>
      <c r="CI74" s="96"/>
      <c r="CJ74" s="96"/>
      <c r="CK74" s="96"/>
      <c r="CL74" s="96"/>
      <c r="CM74" s="96"/>
      <c r="CN74" s="96"/>
      <c r="CO74" s="96"/>
      <c r="CP74" s="96"/>
      <c r="CQ74" s="96"/>
      <c r="CR74" s="96"/>
      <c r="CS74" s="96"/>
      <c r="CT74" s="96"/>
      <c r="CU74" s="96"/>
      <c r="CV74" s="96"/>
      <c r="CW74" s="96"/>
      <c r="CX74" s="96"/>
      <c r="CY74" s="96"/>
      <c r="CZ74" s="96"/>
    </row>
    <row r="75" spans="1:104" ht="5.5" customHeight="1" x14ac:dyDescent="0.2">
      <c r="A75" s="35"/>
      <c r="B75" s="73"/>
      <c r="C75" s="78"/>
      <c r="D75" s="31"/>
      <c r="E75" s="410"/>
      <c r="F75" s="41"/>
      <c r="G75" s="73"/>
      <c r="H75" s="31"/>
      <c r="I75" s="412"/>
      <c r="J75" s="412"/>
      <c r="K75" s="412"/>
      <c r="L75" s="42"/>
      <c r="M75" s="96"/>
      <c r="N75" s="96"/>
      <c r="O75" s="96"/>
      <c r="P75" s="96"/>
      <c r="Q75" s="96"/>
      <c r="R75" s="96"/>
      <c r="S75" s="96"/>
      <c r="T75" s="96"/>
      <c r="U75" s="96"/>
      <c r="V75" s="96"/>
      <c r="W75" s="96"/>
      <c r="X75" s="96"/>
      <c r="Y75" s="96"/>
      <c r="Z75" s="96"/>
      <c r="AA75" s="96"/>
      <c r="AB75" s="96"/>
      <c r="AC75" s="96"/>
      <c r="AD75" s="96"/>
      <c r="AE75" s="96"/>
      <c r="AF75" s="96"/>
      <c r="AG75" s="96"/>
      <c r="AH75" s="96"/>
      <c r="AI75" s="96"/>
      <c r="AJ75" s="96"/>
      <c r="AK75" s="96"/>
      <c r="AL75" s="96"/>
      <c r="AM75" s="96"/>
      <c r="AN75" s="96"/>
      <c r="AO75" s="96"/>
      <c r="AP75" s="96"/>
      <c r="AQ75" s="96"/>
      <c r="AR75" s="96"/>
      <c r="AS75" s="96"/>
      <c r="AT75" s="96"/>
      <c r="AU75" s="96"/>
      <c r="AV75" s="96"/>
      <c r="AW75" s="96"/>
      <c r="AX75" s="96"/>
      <c r="AY75" s="96"/>
      <c r="AZ75" s="96"/>
      <c r="BA75" s="96"/>
      <c r="BB75" s="96"/>
      <c r="BC75" s="96"/>
      <c r="BD75" s="96"/>
      <c r="BE75" s="96"/>
      <c r="BF75" s="96"/>
      <c r="BG75" s="96"/>
      <c r="BH75" s="96"/>
      <c r="BI75" s="96"/>
      <c r="BJ75" s="96"/>
      <c r="BK75" s="96"/>
      <c r="BL75" s="96"/>
      <c r="BM75" s="96"/>
      <c r="BN75" s="96"/>
      <c r="BO75" s="96"/>
      <c r="BP75" s="96"/>
      <c r="BQ75" s="96"/>
      <c r="BR75" s="96"/>
      <c r="BS75" s="96"/>
      <c r="BT75" s="96"/>
      <c r="BU75" s="96"/>
      <c r="BV75" s="96"/>
      <c r="BW75" s="96"/>
      <c r="BX75" s="96"/>
      <c r="BY75" s="96"/>
      <c r="BZ75" s="96"/>
      <c r="CA75" s="96"/>
      <c r="CB75" s="96"/>
      <c r="CC75" s="96"/>
      <c r="CD75" s="96"/>
      <c r="CE75" s="96"/>
      <c r="CF75" s="96"/>
      <c r="CG75" s="96"/>
      <c r="CH75" s="96"/>
      <c r="CI75" s="96"/>
      <c r="CJ75" s="96"/>
      <c r="CK75" s="96"/>
      <c r="CL75" s="96"/>
      <c r="CM75" s="96"/>
      <c r="CN75" s="96"/>
      <c r="CO75" s="96"/>
      <c r="CP75" s="96"/>
      <c r="CQ75" s="96"/>
      <c r="CR75" s="96"/>
      <c r="CS75" s="96"/>
      <c r="CT75" s="96"/>
      <c r="CU75" s="96"/>
      <c r="CV75" s="96"/>
      <c r="CW75" s="96"/>
      <c r="CX75" s="96"/>
      <c r="CY75" s="96"/>
      <c r="CZ75" s="96"/>
    </row>
    <row r="76" spans="1:104" ht="30" customHeight="1" x14ac:dyDescent="0.2">
      <c r="A76" s="35"/>
      <c r="B76" s="72" t="s">
        <v>7</v>
      </c>
      <c r="C76" s="470"/>
      <c r="D76" s="84"/>
      <c r="E76" s="409"/>
      <c r="F76" s="20"/>
      <c r="G76" s="72" t="s">
        <v>270</v>
      </c>
      <c r="H76" s="19"/>
      <c r="I76" s="570"/>
      <c r="J76" s="570"/>
      <c r="K76" s="570"/>
      <c r="L76" s="42"/>
      <c r="M76" s="96"/>
      <c r="N76" s="96"/>
      <c r="O76" s="96"/>
      <c r="P76" s="96"/>
      <c r="Q76" s="96"/>
      <c r="R76" s="96"/>
      <c r="S76" s="96"/>
      <c r="T76" s="96"/>
      <c r="U76" s="96"/>
      <c r="V76" s="96"/>
      <c r="W76" s="96"/>
      <c r="X76" s="96"/>
      <c r="Y76" s="96"/>
      <c r="Z76" s="96"/>
      <c r="AA76" s="96"/>
      <c r="AB76" s="96"/>
      <c r="AC76" s="96"/>
      <c r="AD76" s="96"/>
      <c r="AE76" s="96"/>
      <c r="AF76" s="96"/>
      <c r="AG76" s="96"/>
      <c r="AH76" s="96"/>
      <c r="AI76" s="96"/>
      <c r="AJ76" s="96"/>
      <c r="AK76" s="96"/>
      <c r="AL76" s="96"/>
      <c r="AM76" s="96"/>
      <c r="AN76" s="96"/>
      <c r="AO76" s="96"/>
      <c r="AP76" s="96"/>
      <c r="AQ76" s="96"/>
      <c r="AR76" s="96"/>
      <c r="AS76" s="96"/>
      <c r="AT76" s="96"/>
      <c r="AU76" s="96"/>
      <c r="AV76" s="96"/>
      <c r="AW76" s="96"/>
      <c r="AX76" s="96"/>
      <c r="AY76" s="96"/>
      <c r="AZ76" s="96"/>
      <c r="BA76" s="96"/>
      <c r="BB76" s="96"/>
      <c r="BC76" s="96"/>
      <c r="BD76" s="96"/>
      <c r="BE76" s="96"/>
      <c r="BF76" s="96"/>
      <c r="BG76" s="96"/>
      <c r="BH76" s="96"/>
      <c r="BI76" s="96"/>
      <c r="BJ76" s="96"/>
      <c r="BK76" s="96"/>
      <c r="BL76" s="96"/>
      <c r="BM76" s="96"/>
      <c r="BN76" s="96"/>
      <c r="BO76" s="96"/>
      <c r="BP76" s="96"/>
      <c r="BQ76" s="96"/>
      <c r="BR76" s="96"/>
      <c r="BS76" s="96"/>
      <c r="BT76" s="96"/>
      <c r="BU76" s="96"/>
      <c r="BV76" s="96"/>
      <c r="BW76" s="96"/>
      <c r="BX76" s="96"/>
      <c r="BY76" s="96"/>
      <c r="BZ76" s="96"/>
      <c r="CA76" s="96"/>
      <c r="CB76" s="96"/>
      <c r="CC76" s="96"/>
      <c r="CD76" s="96"/>
      <c r="CE76" s="96"/>
      <c r="CF76" s="96"/>
      <c r="CG76" s="96"/>
      <c r="CH76" s="96"/>
      <c r="CI76" s="96"/>
      <c r="CJ76" s="96"/>
      <c r="CK76" s="96"/>
      <c r="CL76" s="96"/>
      <c r="CM76" s="96"/>
      <c r="CN76" s="96"/>
      <c r="CO76" s="96"/>
      <c r="CP76" s="96"/>
      <c r="CQ76" s="96"/>
      <c r="CR76" s="96"/>
      <c r="CS76" s="96"/>
      <c r="CT76" s="96"/>
      <c r="CU76" s="96"/>
      <c r="CV76" s="96"/>
      <c r="CW76" s="96"/>
      <c r="CX76" s="96"/>
      <c r="CY76" s="96"/>
      <c r="CZ76" s="96"/>
    </row>
    <row r="77" spans="1:104" x14ac:dyDescent="0.2">
      <c r="A77" s="35"/>
      <c r="B77" s="43"/>
      <c r="C77" s="43"/>
      <c r="D77" s="43"/>
      <c r="L77" s="40"/>
      <c r="M77" s="96"/>
      <c r="N77" s="96"/>
      <c r="O77" s="96"/>
      <c r="P77" s="96"/>
      <c r="Q77" s="96"/>
      <c r="R77" s="96"/>
      <c r="S77" s="96"/>
      <c r="T77" s="96"/>
      <c r="U77" s="96"/>
      <c r="V77" s="96"/>
      <c r="W77" s="96"/>
      <c r="X77" s="96"/>
      <c r="Y77" s="96"/>
      <c r="Z77" s="96"/>
      <c r="AA77" s="96"/>
      <c r="AB77" s="96"/>
      <c r="AC77" s="96"/>
      <c r="AD77" s="96"/>
      <c r="AE77" s="96"/>
      <c r="AF77" s="96"/>
      <c r="AG77" s="96"/>
      <c r="AH77" s="96"/>
      <c r="AI77" s="96"/>
      <c r="AJ77" s="96"/>
      <c r="AK77" s="96"/>
      <c r="AL77" s="96"/>
      <c r="AM77" s="96"/>
      <c r="AN77" s="96"/>
      <c r="AO77" s="96"/>
      <c r="AP77" s="96"/>
      <c r="AQ77" s="96"/>
      <c r="AR77" s="96"/>
      <c r="AS77" s="96"/>
      <c r="AT77" s="96"/>
      <c r="AU77" s="96"/>
      <c r="AV77" s="96"/>
      <c r="AW77" s="96"/>
      <c r="AX77" s="96"/>
      <c r="AY77" s="96"/>
      <c r="AZ77" s="96"/>
      <c r="BA77" s="96"/>
      <c r="BB77" s="96"/>
      <c r="BC77" s="96"/>
      <c r="BD77" s="96"/>
      <c r="BE77" s="96"/>
      <c r="BF77" s="96"/>
      <c r="BG77" s="96"/>
      <c r="BH77" s="96"/>
      <c r="BI77" s="96"/>
      <c r="BJ77" s="96"/>
      <c r="BK77" s="96"/>
      <c r="BL77" s="96"/>
      <c r="BM77" s="96"/>
      <c r="BN77" s="96"/>
      <c r="BO77" s="96"/>
      <c r="BP77" s="96"/>
      <c r="BQ77" s="96"/>
      <c r="BR77" s="96"/>
      <c r="BS77" s="96"/>
      <c r="BT77" s="96"/>
      <c r="BU77" s="96"/>
      <c r="BV77" s="96"/>
      <c r="BW77" s="96"/>
      <c r="BX77" s="96"/>
      <c r="BY77" s="96"/>
      <c r="BZ77" s="96"/>
      <c r="CA77" s="96"/>
      <c r="CB77" s="96"/>
      <c r="CC77" s="96"/>
      <c r="CD77" s="96"/>
      <c r="CE77" s="96"/>
      <c r="CF77" s="96"/>
      <c r="CG77" s="96"/>
      <c r="CH77" s="96"/>
      <c r="CI77" s="96"/>
      <c r="CJ77" s="96"/>
      <c r="CK77" s="96"/>
      <c r="CL77" s="96"/>
      <c r="CM77" s="96"/>
      <c r="CN77" s="96"/>
      <c r="CO77" s="96"/>
      <c r="CP77" s="96"/>
      <c r="CQ77" s="96"/>
      <c r="CR77" s="96"/>
      <c r="CS77" s="96"/>
      <c r="CT77" s="96"/>
      <c r="CU77" s="96"/>
      <c r="CV77" s="96"/>
      <c r="CW77" s="96"/>
      <c r="CX77" s="96"/>
      <c r="CY77" s="96"/>
      <c r="CZ77" s="96"/>
    </row>
    <row r="78" spans="1:104" ht="60.5" customHeight="1" x14ac:dyDescent="0.2">
      <c r="A78" s="35"/>
      <c r="B78" s="586" t="s">
        <v>8</v>
      </c>
      <c r="C78" s="586"/>
      <c r="D78" s="586"/>
      <c r="E78" s="586"/>
      <c r="F78" s="586"/>
      <c r="G78" s="586"/>
      <c r="H78" s="586"/>
      <c r="I78" s="586"/>
      <c r="J78" s="586"/>
      <c r="K78" s="586"/>
      <c r="L78" s="44"/>
      <c r="M78" s="96"/>
      <c r="N78" s="96"/>
      <c r="O78" s="96"/>
      <c r="P78" s="96"/>
      <c r="Q78" s="96"/>
      <c r="R78" s="96"/>
      <c r="S78" s="96"/>
      <c r="T78" s="96"/>
      <c r="U78" s="96"/>
      <c r="V78" s="96"/>
      <c r="W78" s="96"/>
      <c r="X78" s="96"/>
      <c r="Y78" s="96"/>
      <c r="Z78" s="96"/>
      <c r="AA78" s="96"/>
      <c r="AB78" s="96"/>
      <c r="AC78" s="96"/>
      <c r="AD78" s="96"/>
      <c r="AE78" s="96"/>
      <c r="AF78" s="96"/>
      <c r="AG78" s="96"/>
      <c r="AH78" s="96"/>
      <c r="AI78" s="96"/>
      <c r="AJ78" s="96"/>
      <c r="AK78" s="96"/>
      <c r="AL78" s="96"/>
      <c r="AM78" s="96"/>
      <c r="AN78" s="96"/>
      <c r="AO78" s="96"/>
      <c r="AP78" s="96"/>
      <c r="AQ78" s="96"/>
      <c r="AR78" s="96"/>
      <c r="AS78" s="96"/>
      <c r="AT78" s="96"/>
      <c r="AU78" s="96"/>
      <c r="AV78" s="96"/>
      <c r="AW78" s="96"/>
      <c r="AX78" s="96"/>
      <c r="AY78" s="96"/>
      <c r="AZ78" s="96"/>
      <c r="BA78" s="96"/>
      <c r="BB78" s="96"/>
      <c r="BC78" s="96"/>
      <c r="BD78" s="96"/>
      <c r="BE78" s="96"/>
      <c r="BF78" s="96"/>
      <c r="BG78" s="96"/>
      <c r="BH78" s="96"/>
      <c r="BI78" s="96"/>
      <c r="BJ78" s="96"/>
      <c r="BK78" s="96"/>
      <c r="BL78" s="96"/>
      <c r="BM78" s="96"/>
      <c r="BN78" s="96"/>
      <c r="BO78" s="96"/>
      <c r="BP78" s="96"/>
      <c r="BQ78" s="96"/>
      <c r="BR78" s="96"/>
      <c r="BS78" s="96"/>
      <c r="BT78" s="96"/>
      <c r="BU78" s="96"/>
      <c r="BV78" s="96"/>
      <c r="BW78" s="96"/>
      <c r="BX78" s="96"/>
      <c r="BY78" s="96"/>
      <c r="BZ78" s="96"/>
      <c r="CA78" s="96"/>
      <c r="CB78" s="96"/>
      <c r="CC78" s="96"/>
      <c r="CD78" s="96"/>
      <c r="CE78" s="96"/>
      <c r="CF78" s="96"/>
      <c r="CG78" s="96"/>
      <c r="CH78" s="96"/>
      <c r="CI78" s="96"/>
      <c r="CJ78" s="96"/>
      <c r="CK78" s="96"/>
      <c r="CL78" s="96"/>
      <c r="CM78" s="96"/>
      <c r="CN78" s="96"/>
      <c r="CO78" s="96"/>
      <c r="CP78" s="96"/>
      <c r="CQ78" s="96"/>
      <c r="CR78" s="96"/>
      <c r="CS78" s="96"/>
      <c r="CT78" s="96"/>
      <c r="CU78" s="96"/>
      <c r="CV78" s="96"/>
      <c r="CW78" s="96"/>
      <c r="CX78" s="96"/>
      <c r="CY78" s="96"/>
      <c r="CZ78" s="96"/>
    </row>
    <row r="79" spans="1:104" ht="111" customHeight="1" x14ac:dyDescent="0.2">
      <c r="A79" s="35"/>
      <c r="B79" s="582" t="s">
        <v>696</v>
      </c>
      <c r="C79" s="583"/>
      <c r="D79" s="583"/>
      <c r="E79" s="583"/>
      <c r="F79" s="583"/>
      <c r="G79" s="583"/>
      <c r="H79" s="583"/>
      <c r="I79" s="583"/>
      <c r="J79" s="583"/>
      <c r="K79" s="583"/>
      <c r="L79" s="44"/>
      <c r="M79" s="96"/>
      <c r="N79" s="96"/>
      <c r="O79" s="96"/>
      <c r="P79" s="96"/>
      <c r="Q79" s="96"/>
      <c r="R79" s="96"/>
      <c r="S79" s="96"/>
      <c r="T79" s="96"/>
      <c r="U79" s="96"/>
      <c r="V79" s="96"/>
      <c r="W79" s="96"/>
      <c r="X79" s="96"/>
      <c r="Y79" s="96"/>
      <c r="Z79" s="96"/>
      <c r="AA79" s="96"/>
      <c r="AB79" s="96"/>
      <c r="AC79" s="96"/>
      <c r="AD79" s="96"/>
      <c r="AE79" s="96"/>
      <c r="AF79" s="96"/>
      <c r="AG79" s="96"/>
      <c r="AH79" s="96"/>
      <c r="AI79" s="96"/>
      <c r="AJ79" s="96"/>
      <c r="AK79" s="96"/>
      <c r="AL79" s="96"/>
      <c r="AM79" s="96"/>
      <c r="AN79" s="96"/>
      <c r="AO79" s="96"/>
      <c r="AP79" s="96"/>
      <c r="AQ79" s="96"/>
      <c r="AR79" s="96"/>
      <c r="AS79" s="96"/>
      <c r="AT79" s="96"/>
      <c r="AU79" s="96"/>
      <c r="AV79" s="96"/>
      <c r="AW79" s="96"/>
      <c r="AX79" s="96"/>
      <c r="AY79" s="96"/>
      <c r="AZ79" s="96"/>
      <c r="BA79" s="96"/>
      <c r="BB79" s="96"/>
      <c r="BC79" s="96"/>
      <c r="BD79" s="96"/>
      <c r="BE79" s="96"/>
      <c r="BF79" s="96"/>
      <c r="BG79" s="96"/>
      <c r="BH79" s="96"/>
      <c r="BI79" s="96"/>
      <c r="BJ79" s="96"/>
      <c r="BK79" s="96"/>
      <c r="BL79" s="96"/>
      <c r="BM79" s="96"/>
      <c r="BN79" s="96"/>
      <c r="BO79" s="96"/>
      <c r="BP79" s="96"/>
      <c r="BQ79" s="96"/>
      <c r="BR79" s="96"/>
      <c r="BS79" s="96"/>
      <c r="BT79" s="96"/>
      <c r="BU79" s="96"/>
      <c r="BV79" s="96"/>
      <c r="BW79" s="96"/>
      <c r="BX79" s="96"/>
      <c r="BY79" s="96"/>
      <c r="BZ79" s="96"/>
      <c r="CA79" s="96"/>
      <c r="CB79" s="96"/>
      <c r="CC79" s="96"/>
      <c r="CD79" s="96"/>
      <c r="CE79" s="96"/>
      <c r="CF79" s="96"/>
      <c r="CG79" s="96"/>
      <c r="CH79" s="96"/>
      <c r="CI79" s="96"/>
      <c r="CJ79" s="96"/>
      <c r="CK79" s="96"/>
      <c r="CL79" s="96"/>
      <c r="CM79" s="96"/>
      <c r="CN79" s="96"/>
      <c r="CO79" s="96"/>
      <c r="CP79" s="96"/>
      <c r="CQ79" s="96"/>
      <c r="CR79" s="96"/>
      <c r="CS79" s="96"/>
      <c r="CT79" s="96"/>
      <c r="CU79" s="96"/>
      <c r="CV79" s="96"/>
      <c r="CW79" s="96"/>
      <c r="CX79" s="96"/>
      <c r="CY79" s="96"/>
      <c r="CZ79" s="96"/>
    </row>
    <row r="80" spans="1:104" ht="33.5" customHeight="1" x14ac:dyDescent="0.2">
      <c r="A80" s="35"/>
      <c r="B80" s="579"/>
      <c r="C80" s="579"/>
      <c r="D80" s="579"/>
      <c r="E80" s="579"/>
      <c r="F80" s="92"/>
      <c r="G80" s="580"/>
      <c r="H80" s="580"/>
      <c r="I80" s="580"/>
      <c r="J80" s="91"/>
      <c r="K80" s="91"/>
      <c r="L80" s="44"/>
      <c r="M80" s="96"/>
      <c r="N80" s="97"/>
      <c r="O80" s="96"/>
      <c r="P80" s="96"/>
      <c r="Q80" s="96"/>
      <c r="R80" s="96"/>
      <c r="S80" s="96"/>
      <c r="T80" s="96"/>
      <c r="U80" s="96"/>
      <c r="V80" s="96"/>
      <c r="W80" s="96"/>
      <c r="X80" s="96"/>
      <c r="Y80" s="96"/>
      <c r="Z80" s="96"/>
      <c r="AA80" s="96"/>
      <c r="AB80" s="96"/>
      <c r="AC80" s="96"/>
      <c r="AD80" s="96"/>
      <c r="AE80" s="96"/>
      <c r="AF80" s="96"/>
      <c r="AG80" s="96"/>
      <c r="AH80" s="96"/>
      <c r="AI80" s="96"/>
      <c r="AJ80" s="96"/>
      <c r="AK80" s="96"/>
      <c r="AL80" s="96"/>
      <c r="AM80" s="96"/>
      <c r="AN80" s="96"/>
      <c r="AO80" s="96"/>
      <c r="AP80" s="96"/>
      <c r="AQ80" s="96"/>
      <c r="AR80" s="96"/>
      <c r="AS80" s="96"/>
      <c r="AT80" s="96"/>
      <c r="AU80" s="96"/>
      <c r="AV80" s="96"/>
      <c r="AW80" s="96"/>
      <c r="AX80" s="96"/>
      <c r="AY80" s="96"/>
      <c r="AZ80" s="96"/>
      <c r="BA80" s="96"/>
      <c r="BB80" s="96"/>
      <c r="BC80" s="96"/>
      <c r="BD80" s="96"/>
      <c r="BE80" s="96"/>
      <c r="BF80" s="96"/>
      <c r="BG80" s="96"/>
      <c r="BH80" s="96"/>
      <c r="BI80" s="96"/>
      <c r="BJ80" s="96"/>
      <c r="BK80" s="96"/>
      <c r="BL80" s="96"/>
      <c r="BM80" s="96"/>
      <c r="BN80" s="96"/>
      <c r="BO80" s="96"/>
      <c r="BP80" s="96"/>
      <c r="BQ80" s="96"/>
      <c r="BR80" s="96"/>
      <c r="BS80" s="96"/>
      <c r="BT80" s="96"/>
      <c r="BU80" s="96"/>
      <c r="BV80" s="96"/>
      <c r="BW80" s="96"/>
      <c r="BX80" s="96"/>
      <c r="BY80" s="96"/>
      <c r="BZ80" s="96"/>
      <c r="CA80" s="96"/>
      <c r="CB80" s="96"/>
      <c r="CC80" s="96"/>
      <c r="CD80" s="96"/>
      <c r="CE80" s="96"/>
      <c r="CF80" s="96"/>
      <c r="CG80" s="96"/>
      <c r="CH80" s="96"/>
      <c r="CI80" s="96"/>
      <c r="CJ80" s="96"/>
      <c r="CK80" s="96"/>
      <c r="CL80" s="96"/>
      <c r="CM80" s="96"/>
      <c r="CN80" s="96"/>
      <c r="CO80" s="96"/>
      <c r="CP80" s="96"/>
      <c r="CQ80" s="96"/>
      <c r="CR80" s="96"/>
      <c r="CS80" s="96"/>
      <c r="CT80" s="96"/>
      <c r="CU80" s="96"/>
      <c r="CV80" s="96"/>
      <c r="CW80" s="96"/>
      <c r="CX80" s="96"/>
      <c r="CY80" s="96"/>
      <c r="CZ80" s="96"/>
    </row>
    <row r="81" spans="1:104" ht="17.5" customHeight="1" x14ac:dyDescent="0.2">
      <c r="A81" s="35"/>
      <c r="B81" s="28"/>
      <c r="C81" s="28"/>
      <c r="D81" s="28"/>
      <c r="E81" s="29"/>
      <c r="F81" s="29"/>
      <c r="G81" s="28"/>
      <c r="H81" s="28"/>
      <c r="I81" s="30"/>
      <c r="J81" s="30"/>
      <c r="K81" s="30"/>
      <c r="L81" s="42"/>
      <c r="M81" s="96"/>
      <c r="N81" s="96"/>
      <c r="O81" s="96"/>
      <c r="P81" s="96"/>
      <c r="Q81" s="96"/>
      <c r="R81" s="96"/>
      <c r="S81" s="96"/>
      <c r="T81" s="96"/>
      <c r="U81" s="96"/>
      <c r="V81" s="96"/>
      <c r="W81" s="96"/>
      <c r="X81" s="96"/>
      <c r="Y81" s="96"/>
      <c r="Z81" s="96"/>
      <c r="AA81" s="96"/>
      <c r="AB81" s="96"/>
      <c r="AC81" s="96"/>
      <c r="AD81" s="96"/>
      <c r="AE81" s="96"/>
      <c r="AF81" s="96"/>
      <c r="AG81" s="96"/>
      <c r="AH81" s="96"/>
      <c r="AI81" s="96"/>
      <c r="AJ81" s="96"/>
      <c r="AK81" s="96"/>
      <c r="AL81" s="96"/>
      <c r="AM81" s="96"/>
      <c r="AN81" s="96"/>
      <c r="AO81" s="96"/>
      <c r="AP81" s="96"/>
      <c r="AQ81" s="96"/>
      <c r="AR81" s="96"/>
      <c r="AS81" s="96"/>
      <c r="AT81" s="96"/>
      <c r="AU81" s="96"/>
      <c r="AV81" s="96"/>
      <c r="AW81" s="96"/>
      <c r="AX81" s="96"/>
      <c r="AY81" s="96"/>
      <c r="AZ81" s="96"/>
      <c r="BA81" s="96"/>
      <c r="BB81" s="96"/>
      <c r="BC81" s="96"/>
      <c r="BD81" s="96"/>
      <c r="BE81" s="96"/>
      <c r="BF81" s="96"/>
      <c r="BG81" s="96"/>
      <c r="BH81" s="96"/>
      <c r="BI81" s="96"/>
      <c r="BJ81" s="96"/>
      <c r="BK81" s="96"/>
      <c r="BL81" s="96"/>
      <c r="BM81" s="96"/>
      <c r="BN81" s="96"/>
      <c r="BO81" s="96"/>
      <c r="BP81" s="96"/>
      <c r="BQ81" s="96"/>
      <c r="BR81" s="96"/>
      <c r="BS81" s="96"/>
      <c r="BT81" s="96"/>
      <c r="BU81" s="96"/>
      <c r="BV81" s="96"/>
      <c r="BW81" s="96"/>
      <c r="BX81" s="96"/>
      <c r="BY81" s="96"/>
      <c r="BZ81" s="96"/>
      <c r="CA81" s="96"/>
      <c r="CB81" s="96"/>
      <c r="CC81" s="96"/>
      <c r="CD81" s="96"/>
      <c r="CE81" s="96"/>
      <c r="CF81" s="96"/>
      <c r="CG81" s="96"/>
      <c r="CH81" s="96"/>
      <c r="CI81" s="96"/>
      <c r="CJ81" s="96"/>
      <c r="CK81" s="96"/>
      <c r="CL81" s="96"/>
      <c r="CM81" s="96"/>
      <c r="CN81" s="96"/>
      <c r="CO81" s="96"/>
      <c r="CP81" s="96"/>
      <c r="CQ81" s="96"/>
      <c r="CR81" s="96"/>
      <c r="CS81" s="96"/>
      <c r="CT81" s="96"/>
      <c r="CU81" s="96"/>
      <c r="CV81" s="96"/>
      <c r="CW81" s="96"/>
      <c r="CX81" s="96"/>
      <c r="CY81" s="96"/>
      <c r="CZ81" s="96"/>
    </row>
    <row r="82" spans="1:104" x14ac:dyDescent="0.2">
      <c r="A82" s="35"/>
      <c r="B82" s="571" t="s">
        <v>9</v>
      </c>
      <c r="C82" s="572"/>
      <c r="D82" s="572"/>
      <c r="E82" s="572"/>
      <c r="F82" s="572"/>
      <c r="G82" s="572"/>
      <c r="H82" s="572"/>
      <c r="I82" s="572"/>
      <c r="J82" s="572"/>
      <c r="K82" s="573"/>
      <c r="L82" s="45"/>
      <c r="M82" s="98"/>
      <c r="N82" s="99"/>
      <c r="O82" s="96"/>
      <c r="P82" s="96"/>
      <c r="Q82" s="96"/>
      <c r="R82" s="96"/>
      <c r="S82" s="96"/>
      <c r="T82" s="96"/>
      <c r="U82" s="96"/>
      <c r="V82" s="96"/>
      <c r="W82" s="96"/>
      <c r="X82" s="96"/>
      <c r="Y82" s="96"/>
      <c r="Z82" s="96"/>
      <c r="AA82" s="96"/>
      <c r="AB82" s="96"/>
      <c r="AC82" s="96"/>
      <c r="AD82" s="96"/>
      <c r="AE82" s="96"/>
      <c r="AF82" s="96"/>
      <c r="AG82" s="96"/>
      <c r="AH82" s="96"/>
      <c r="AI82" s="96"/>
      <c r="AJ82" s="96"/>
      <c r="AK82" s="96"/>
      <c r="AL82" s="96"/>
      <c r="AM82" s="96"/>
      <c r="AN82" s="96"/>
      <c r="AO82" s="96"/>
      <c r="AP82" s="96"/>
      <c r="AQ82" s="96"/>
      <c r="AR82" s="96"/>
      <c r="AS82" s="96"/>
      <c r="AT82" s="96"/>
      <c r="AU82" s="96"/>
      <c r="AV82" s="96"/>
      <c r="AW82" s="96"/>
      <c r="AX82" s="96"/>
      <c r="AY82" s="96"/>
      <c r="AZ82" s="96"/>
      <c r="BA82" s="96"/>
      <c r="BB82" s="96"/>
      <c r="BC82" s="96"/>
      <c r="BD82" s="96"/>
      <c r="BE82" s="96"/>
      <c r="BF82" s="96"/>
      <c r="BG82" s="96"/>
      <c r="BH82" s="96"/>
      <c r="BI82" s="96"/>
      <c r="BJ82" s="96"/>
      <c r="BK82" s="96"/>
      <c r="BL82" s="96"/>
      <c r="BM82" s="96"/>
      <c r="BN82" s="96"/>
      <c r="BO82" s="96"/>
      <c r="BP82" s="96"/>
      <c r="BQ82" s="96"/>
      <c r="BR82" s="96"/>
      <c r="BS82" s="96"/>
      <c r="BT82" s="96"/>
      <c r="BU82" s="96"/>
      <c r="BV82" s="96"/>
      <c r="BW82" s="96"/>
      <c r="BX82" s="96"/>
      <c r="BY82" s="96"/>
      <c r="BZ82" s="96"/>
      <c r="CA82" s="96"/>
      <c r="CB82" s="96"/>
      <c r="CC82" s="96"/>
      <c r="CD82" s="96"/>
      <c r="CE82" s="96"/>
      <c r="CF82" s="96"/>
      <c r="CG82" s="96"/>
      <c r="CH82" s="96"/>
      <c r="CI82" s="96"/>
      <c r="CJ82" s="96"/>
      <c r="CK82" s="96"/>
      <c r="CL82" s="96"/>
      <c r="CM82" s="96"/>
      <c r="CN82" s="96"/>
      <c r="CO82" s="96"/>
      <c r="CP82" s="96"/>
      <c r="CQ82" s="96"/>
      <c r="CR82" s="96"/>
      <c r="CS82" s="96"/>
      <c r="CT82" s="96"/>
      <c r="CU82" s="96"/>
      <c r="CV82" s="96"/>
      <c r="CW82" s="96"/>
      <c r="CX82" s="96"/>
      <c r="CY82" s="96"/>
      <c r="CZ82" s="96"/>
    </row>
    <row r="83" spans="1:104" x14ac:dyDescent="0.2">
      <c r="A83" s="35"/>
      <c r="B83" s="27"/>
      <c r="C83" s="26"/>
      <c r="D83" s="26"/>
      <c r="E83" s="26"/>
      <c r="F83" s="26"/>
      <c r="G83" s="26"/>
      <c r="H83" s="26"/>
      <c r="I83" s="26"/>
      <c r="J83" s="26"/>
      <c r="K83" s="26"/>
      <c r="L83" s="45"/>
      <c r="M83" s="98"/>
      <c r="N83" s="99"/>
      <c r="O83" s="96"/>
      <c r="P83" s="96"/>
      <c r="Q83" s="96"/>
      <c r="R83" s="96"/>
      <c r="S83" s="96"/>
      <c r="T83" s="96"/>
      <c r="U83" s="96"/>
      <c r="V83" s="96"/>
      <c r="W83" s="96"/>
      <c r="X83" s="96"/>
      <c r="Y83" s="96"/>
      <c r="Z83" s="96"/>
      <c r="AA83" s="96"/>
      <c r="AB83" s="96"/>
      <c r="AC83" s="96"/>
      <c r="AD83" s="96"/>
      <c r="AE83" s="96"/>
      <c r="AF83" s="96"/>
      <c r="AG83" s="96"/>
      <c r="AH83" s="96"/>
      <c r="AI83" s="96"/>
      <c r="AJ83" s="96"/>
      <c r="AK83" s="96"/>
      <c r="AL83" s="96"/>
      <c r="AM83" s="96"/>
      <c r="AN83" s="96"/>
      <c r="AO83" s="96"/>
      <c r="AP83" s="96"/>
      <c r="AQ83" s="96"/>
      <c r="AR83" s="96"/>
      <c r="AS83" s="96"/>
      <c r="AT83" s="96"/>
      <c r="AU83" s="96"/>
      <c r="AV83" s="96"/>
      <c r="AW83" s="96"/>
      <c r="AX83" s="96"/>
      <c r="AY83" s="96"/>
      <c r="AZ83" s="96"/>
      <c r="BA83" s="96"/>
      <c r="BB83" s="96"/>
      <c r="BC83" s="96"/>
      <c r="BD83" s="96"/>
      <c r="BE83" s="96"/>
      <c r="BF83" s="96"/>
      <c r="BG83" s="96"/>
      <c r="BH83" s="96"/>
      <c r="BI83" s="96"/>
      <c r="BJ83" s="96"/>
      <c r="BK83" s="96"/>
      <c r="BL83" s="96"/>
      <c r="BM83" s="96"/>
      <c r="BN83" s="96"/>
      <c r="BO83" s="96"/>
      <c r="BP83" s="96"/>
      <c r="BQ83" s="96"/>
      <c r="BR83" s="96"/>
      <c r="BS83" s="96"/>
      <c r="BT83" s="96"/>
      <c r="BU83" s="96"/>
      <c r="BV83" s="96"/>
      <c r="BW83" s="96"/>
      <c r="BX83" s="96"/>
      <c r="BY83" s="96"/>
      <c r="BZ83" s="96"/>
      <c r="CA83" s="96"/>
      <c r="CB83" s="96"/>
      <c r="CC83" s="96"/>
      <c r="CD83" s="96"/>
      <c r="CE83" s="96"/>
      <c r="CF83" s="96"/>
      <c r="CG83" s="96"/>
      <c r="CH83" s="96"/>
      <c r="CI83" s="96"/>
      <c r="CJ83" s="96"/>
      <c r="CK83" s="96"/>
      <c r="CL83" s="96"/>
      <c r="CM83" s="96"/>
      <c r="CN83" s="96"/>
      <c r="CO83" s="96"/>
      <c r="CP83" s="96"/>
      <c r="CQ83" s="96"/>
      <c r="CR83" s="96"/>
      <c r="CS83" s="96"/>
      <c r="CT83" s="96"/>
      <c r="CU83" s="96"/>
      <c r="CV83" s="96"/>
      <c r="CW83" s="96"/>
      <c r="CX83" s="96"/>
      <c r="CY83" s="96"/>
      <c r="CZ83" s="96"/>
    </row>
    <row r="84" spans="1:104" ht="40.25" customHeight="1" x14ac:dyDescent="0.2">
      <c r="A84" s="35"/>
      <c r="B84" s="23" t="s">
        <v>10</v>
      </c>
      <c r="C84" s="85"/>
      <c r="D84" s="4"/>
      <c r="E84" s="31" t="s">
        <v>256</v>
      </c>
      <c r="G84" s="306"/>
      <c r="H84" s="4"/>
      <c r="I84" s="86"/>
      <c r="J84" s="4"/>
      <c r="K84" s="82"/>
      <c r="L84" s="46"/>
      <c r="M84" s="100"/>
      <c r="N84" s="99"/>
      <c r="O84" s="96"/>
      <c r="P84" s="96"/>
      <c r="Q84" s="96"/>
      <c r="R84" s="96"/>
      <c r="S84" s="96"/>
      <c r="T84" s="96"/>
      <c r="U84" s="96"/>
      <c r="V84" s="96"/>
      <c r="W84" s="96"/>
      <c r="X84" s="96"/>
      <c r="Y84" s="96"/>
      <c r="Z84" s="96"/>
      <c r="AA84" s="96"/>
      <c r="AB84" s="96"/>
      <c r="AC84" s="96"/>
      <c r="AD84" s="96"/>
      <c r="AE84" s="96"/>
      <c r="AF84" s="96"/>
      <c r="AG84" s="96"/>
      <c r="AH84" s="96"/>
      <c r="AI84" s="96"/>
      <c r="AJ84" s="96"/>
      <c r="AK84" s="96"/>
      <c r="AL84" s="96"/>
      <c r="AM84" s="96"/>
      <c r="AN84" s="96"/>
      <c r="AO84" s="96"/>
      <c r="AP84" s="96"/>
      <c r="AQ84" s="96"/>
      <c r="AR84" s="96"/>
      <c r="AS84" s="96"/>
      <c r="AT84" s="96"/>
      <c r="AU84" s="96"/>
      <c r="AV84" s="96"/>
      <c r="AW84" s="96"/>
      <c r="AX84" s="96"/>
      <c r="AY84" s="96"/>
      <c r="AZ84" s="96"/>
      <c r="BA84" s="96"/>
      <c r="BB84" s="96"/>
      <c r="BC84" s="96"/>
      <c r="BD84" s="96"/>
      <c r="BE84" s="96"/>
      <c r="BF84" s="96"/>
      <c r="BG84" s="96"/>
      <c r="BH84" s="96"/>
      <c r="BI84" s="96"/>
      <c r="BJ84" s="96"/>
      <c r="BK84" s="96"/>
      <c r="BL84" s="96"/>
      <c r="BM84" s="96"/>
      <c r="BN84" s="96"/>
      <c r="BO84" s="96"/>
      <c r="BP84" s="96"/>
      <c r="BQ84" s="96"/>
      <c r="BR84" s="96"/>
      <c r="BS84" s="96"/>
      <c r="BT84" s="96"/>
      <c r="BU84" s="96"/>
      <c r="BV84" s="96"/>
      <c r="BW84" s="96"/>
      <c r="BX84" s="96"/>
      <c r="BY84" s="96"/>
      <c r="BZ84" s="96"/>
      <c r="CA84" s="96"/>
      <c r="CB84" s="96"/>
      <c r="CC84" s="96"/>
      <c r="CD84" s="96"/>
      <c r="CE84" s="96"/>
      <c r="CF84" s="96"/>
      <c r="CG84" s="96"/>
      <c r="CH84" s="96"/>
      <c r="CI84" s="96"/>
      <c r="CJ84" s="96"/>
      <c r="CK84" s="96"/>
      <c r="CL84" s="96"/>
      <c r="CM84" s="96"/>
      <c r="CN84" s="96"/>
      <c r="CO84" s="96"/>
      <c r="CP84" s="96"/>
      <c r="CQ84" s="96"/>
      <c r="CR84" s="96"/>
      <c r="CS84" s="96"/>
      <c r="CT84" s="96"/>
      <c r="CU84" s="96"/>
      <c r="CV84" s="96"/>
      <c r="CW84" s="96"/>
      <c r="CX84" s="96"/>
      <c r="CY84" s="96"/>
      <c r="CZ84" s="96"/>
    </row>
    <row r="85" spans="1:104" ht="5.5" customHeight="1" x14ac:dyDescent="0.2">
      <c r="A85" s="35"/>
      <c r="B85" s="79"/>
      <c r="C85" s="78"/>
      <c r="D85" s="31"/>
      <c r="E85" s="80"/>
      <c r="F85" s="41"/>
      <c r="G85" s="73"/>
      <c r="H85" s="31"/>
      <c r="I85" s="83"/>
      <c r="J85" s="83"/>
      <c r="K85" s="83"/>
      <c r="L85" s="42"/>
      <c r="M85" s="96"/>
      <c r="N85" s="96"/>
      <c r="O85" s="96"/>
      <c r="P85" s="96"/>
      <c r="Q85" s="96"/>
      <c r="R85" s="96"/>
      <c r="S85" s="96"/>
      <c r="T85" s="96"/>
      <c r="U85" s="96"/>
      <c r="V85" s="96"/>
      <c r="W85" s="96"/>
      <c r="X85" s="96"/>
      <c r="Y85" s="96"/>
      <c r="Z85" s="96"/>
      <c r="AA85" s="96"/>
      <c r="AB85" s="96"/>
      <c r="AC85" s="96"/>
      <c r="AD85" s="96"/>
      <c r="AE85" s="96"/>
      <c r="AF85" s="96"/>
      <c r="AG85" s="96"/>
      <c r="AH85" s="96"/>
      <c r="AI85" s="96"/>
      <c r="AJ85" s="96"/>
      <c r="AK85" s="96"/>
      <c r="AL85" s="96"/>
      <c r="AM85" s="96"/>
      <c r="AN85" s="96"/>
      <c r="AO85" s="96"/>
      <c r="AP85" s="96"/>
      <c r="AQ85" s="96"/>
      <c r="AR85" s="96"/>
      <c r="AS85" s="96"/>
      <c r="AT85" s="96"/>
      <c r="AU85" s="96"/>
      <c r="AV85" s="96"/>
      <c r="AW85" s="96"/>
      <c r="AX85" s="96"/>
      <c r="AY85" s="96"/>
      <c r="AZ85" s="96"/>
      <c r="BA85" s="96"/>
      <c r="BB85" s="96"/>
      <c r="BC85" s="96"/>
      <c r="BD85" s="96"/>
      <c r="BE85" s="96"/>
      <c r="BF85" s="96"/>
      <c r="BG85" s="96"/>
      <c r="BH85" s="96"/>
      <c r="BI85" s="96"/>
      <c r="BJ85" s="96"/>
      <c r="BK85" s="96"/>
      <c r="BL85" s="96"/>
      <c r="BM85" s="96"/>
      <c r="BN85" s="96"/>
      <c r="BO85" s="96"/>
      <c r="BP85" s="96"/>
      <c r="BQ85" s="96"/>
      <c r="BR85" s="96"/>
      <c r="BS85" s="96"/>
      <c r="BT85" s="96"/>
      <c r="BU85" s="96"/>
      <c r="BV85" s="96"/>
      <c r="BW85" s="96"/>
      <c r="BX85" s="96"/>
      <c r="BY85" s="96"/>
      <c r="BZ85" s="96"/>
      <c r="CA85" s="96"/>
      <c r="CB85" s="96"/>
      <c r="CC85" s="96"/>
      <c r="CD85" s="96"/>
      <c r="CE85" s="96"/>
      <c r="CF85" s="96"/>
      <c r="CG85" s="96"/>
      <c r="CH85" s="96"/>
      <c r="CI85" s="96"/>
      <c r="CJ85" s="96"/>
      <c r="CK85" s="96"/>
      <c r="CL85" s="96"/>
      <c r="CM85" s="96"/>
      <c r="CN85" s="96"/>
      <c r="CO85" s="96"/>
      <c r="CP85" s="96"/>
      <c r="CQ85" s="96"/>
      <c r="CR85" s="96"/>
      <c r="CS85" s="96"/>
      <c r="CT85" s="96"/>
      <c r="CU85" s="96"/>
      <c r="CV85" s="96"/>
      <c r="CW85" s="96"/>
      <c r="CX85" s="96"/>
      <c r="CY85" s="96"/>
      <c r="CZ85" s="96"/>
    </row>
    <row r="86" spans="1:104" ht="40.25" customHeight="1" x14ac:dyDescent="0.2">
      <c r="A86" s="35"/>
      <c r="B86" s="31"/>
      <c r="C86" s="31"/>
      <c r="D86" s="4"/>
      <c r="E86" s="31" t="s">
        <v>257</v>
      </c>
      <c r="G86" s="306"/>
      <c r="H86" s="4"/>
      <c r="I86" s="81"/>
      <c r="J86" s="4"/>
      <c r="K86" s="82"/>
      <c r="L86" s="46"/>
      <c r="M86" s="100"/>
      <c r="N86" s="99"/>
      <c r="O86" s="96"/>
      <c r="P86" s="96"/>
      <c r="Q86" s="96"/>
      <c r="R86" s="96"/>
      <c r="S86" s="96"/>
      <c r="T86" s="96"/>
      <c r="U86" s="96"/>
      <c r="V86" s="96"/>
      <c r="W86" s="96"/>
      <c r="X86" s="96"/>
      <c r="Y86" s="96"/>
      <c r="Z86" s="96"/>
      <c r="AA86" s="96"/>
      <c r="AB86" s="96"/>
      <c r="AC86" s="96"/>
      <c r="AD86" s="96"/>
      <c r="AE86" s="96"/>
      <c r="AF86" s="96"/>
      <c r="AG86" s="96"/>
      <c r="AH86" s="96"/>
      <c r="AI86" s="96"/>
      <c r="AJ86" s="96"/>
      <c r="AK86" s="96"/>
      <c r="AL86" s="96"/>
      <c r="AM86" s="96"/>
      <c r="AN86" s="96"/>
      <c r="AO86" s="96"/>
      <c r="AP86" s="96"/>
      <c r="AQ86" s="96"/>
      <c r="AR86" s="96"/>
      <c r="AS86" s="96"/>
      <c r="AT86" s="96"/>
      <c r="AU86" s="96"/>
      <c r="AV86" s="96"/>
      <c r="AW86" s="96"/>
      <c r="AX86" s="96"/>
      <c r="AY86" s="96"/>
      <c r="AZ86" s="96"/>
      <c r="BA86" s="96"/>
      <c r="BB86" s="96"/>
      <c r="BC86" s="96"/>
      <c r="BD86" s="96"/>
      <c r="BE86" s="96"/>
      <c r="BF86" s="96"/>
      <c r="BG86" s="96"/>
      <c r="BH86" s="96"/>
      <c r="BI86" s="96"/>
      <c r="BJ86" s="96"/>
      <c r="BK86" s="96"/>
      <c r="BL86" s="96"/>
      <c r="BM86" s="96"/>
      <c r="BN86" s="96"/>
      <c r="BO86" s="96"/>
      <c r="BP86" s="96"/>
      <c r="BQ86" s="96"/>
      <c r="BR86" s="96"/>
      <c r="BS86" s="96"/>
      <c r="BT86" s="96"/>
      <c r="BU86" s="96"/>
      <c r="BV86" s="96"/>
      <c r="BW86" s="96"/>
      <c r="BX86" s="96"/>
      <c r="BY86" s="96"/>
      <c r="BZ86" s="96"/>
      <c r="CA86" s="96"/>
      <c r="CB86" s="96"/>
      <c r="CC86" s="96"/>
      <c r="CD86" s="96"/>
      <c r="CE86" s="96"/>
      <c r="CF86" s="96"/>
      <c r="CG86" s="96"/>
      <c r="CH86" s="96"/>
      <c r="CI86" s="96"/>
      <c r="CJ86" s="96"/>
      <c r="CK86" s="96"/>
      <c r="CL86" s="96"/>
      <c r="CM86" s="96"/>
      <c r="CN86" s="96"/>
      <c r="CO86" s="96"/>
      <c r="CP86" s="96"/>
      <c r="CQ86" s="96"/>
      <c r="CR86" s="96"/>
      <c r="CS86" s="96"/>
      <c r="CT86" s="96"/>
      <c r="CU86" s="96"/>
      <c r="CV86" s="96"/>
      <c r="CW86" s="96"/>
      <c r="CX86" s="96"/>
      <c r="CY86" s="96"/>
      <c r="CZ86" s="96"/>
    </row>
    <row r="87" spans="1:104" x14ac:dyDescent="0.2">
      <c r="A87" s="35"/>
      <c r="B87" s="22"/>
      <c r="C87" s="6"/>
      <c r="D87" s="6"/>
      <c r="E87" s="22"/>
      <c r="F87" s="6"/>
      <c r="G87" s="6"/>
      <c r="H87" s="6"/>
      <c r="I87" s="6"/>
      <c r="J87" s="6"/>
      <c r="K87" s="6"/>
      <c r="L87" s="47"/>
      <c r="M87" s="101"/>
      <c r="N87" s="102"/>
      <c r="O87" s="96"/>
      <c r="P87" s="96"/>
      <c r="Q87" s="96"/>
      <c r="R87" s="96"/>
      <c r="S87" s="96"/>
      <c r="T87" s="96"/>
      <c r="U87" s="96"/>
      <c r="V87" s="96"/>
      <c r="W87" s="96"/>
      <c r="X87" s="96"/>
      <c r="Y87" s="96"/>
      <c r="Z87" s="96"/>
      <c r="AA87" s="96"/>
      <c r="AB87" s="96"/>
      <c r="AC87" s="96"/>
      <c r="AD87" s="96"/>
      <c r="AE87" s="96"/>
      <c r="AF87" s="96"/>
      <c r="AG87" s="96"/>
      <c r="AH87" s="96"/>
      <c r="AI87" s="96"/>
      <c r="AJ87" s="96"/>
      <c r="AK87" s="96"/>
      <c r="AL87" s="96"/>
      <c r="AM87" s="96"/>
      <c r="AN87" s="96"/>
      <c r="AO87" s="96"/>
      <c r="AP87" s="96"/>
      <c r="AQ87" s="96"/>
      <c r="AR87" s="96"/>
      <c r="AS87" s="96"/>
      <c r="AT87" s="96"/>
      <c r="AU87" s="96"/>
      <c r="AV87" s="96"/>
      <c r="AW87" s="96"/>
      <c r="AX87" s="96"/>
      <c r="AY87" s="96"/>
      <c r="AZ87" s="96"/>
      <c r="BA87" s="96"/>
      <c r="BB87" s="96"/>
      <c r="BC87" s="96"/>
      <c r="BD87" s="96"/>
      <c r="BE87" s="96"/>
      <c r="BF87" s="96"/>
      <c r="BG87" s="96"/>
      <c r="BH87" s="96"/>
      <c r="BI87" s="96"/>
      <c r="BJ87" s="96"/>
      <c r="BK87" s="96"/>
      <c r="BL87" s="96"/>
      <c r="BM87" s="96"/>
      <c r="BN87" s="96"/>
      <c r="BO87" s="96"/>
      <c r="BP87" s="96"/>
      <c r="BQ87" s="96"/>
      <c r="BR87" s="96"/>
      <c r="BS87" s="96"/>
      <c r="BT87" s="96"/>
      <c r="BU87" s="96"/>
      <c r="BV87" s="96"/>
      <c r="BW87" s="96"/>
      <c r="BX87" s="96"/>
      <c r="BY87" s="96"/>
      <c r="BZ87" s="96"/>
      <c r="CA87" s="96"/>
      <c r="CB87" s="96"/>
      <c r="CC87" s="96"/>
      <c r="CD87" s="96"/>
      <c r="CE87" s="96"/>
      <c r="CF87" s="96"/>
      <c r="CG87" s="96"/>
      <c r="CH87" s="96"/>
      <c r="CI87" s="96"/>
      <c r="CJ87" s="96"/>
      <c r="CK87" s="96"/>
      <c r="CL87" s="96"/>
      <c r="CM87" s="96"/>
      <c r="CN87" s="96"/>
      <c r="CO87" s="96"/>
      <c r="CP87" s="96"/>
      <c r="CQ87" s="96"/>
      <c r="CR87" s="96"/>
      <c r="CS87" s="96"/>
      <c r="CT87" s="96"/>
      <c r="CU87" s="96"/>
      <c r="CV87" s="96"/>
      <c r="CW87" s="96"/>
      <c r="CX87" s="96"/>
      <c r="CY87" s="96"/>
      <c r="CZ87" s="96"/>
    </row>
    <row r="88" spans="1:104" ht="50" customHeight="1" x14ac:dyDescent="0.2">
      <c r="A88" s="35"/>
      <c r="B88" s="3" t="s">
        <v>11</v>
      </c>
      <c r="C88" s="85"/>
      <c r="D88" s="84"/>
      <c r="E88" s="90" t="s">
        <v>268</v>
      </c>
      <c r="F88" s="6"/>
      <c r="G88" s="588" t="s">
        <v>610</v>
      </c>
      <c r="H88" s="588"/>
      <c r="I88" s="588"/>
      <c r="J88" s="588"/>
      <c r="K88" s="588"/>
      <c r="L88" s="48"/>
      <c r="M88" s="103"/>
      <c r="N88" s="102"/>
      <c r="O88" s="96"/>
      <c r="P88" s="96"/>
      <c r="Q88" s="96"/>
      <c r="R88" s="96"/>
      <c r="S88" s="96"/>
      <c r="T88" s="96"/>
      <c r="U88" s="96"/>
      <c r="V88" s="96"/>
      <c r="W88" s="96"/>
      <c r="X88" s="96"/>
      <c r="Y88" s="96"/>
      <c r="Z88" s="96"/>
      <c r="AA88" s="96"/>
      <c r="AB88" s="96"/>
      <c r="AC88" s="96"/>
      <c r="AD88" s="96"/>
      <c r="AE88" s="96"/>
      <c r="AF88" s="96"/>
      <c r="AG88" s="96"/>
      <c r="AH88" s="96"/>
      <c r="AI88" s="96"/>
      <c r="AJ88" s="96"/>
      <c r="AK88" s="96"/>
      <c r="AL88" s="96"/>
      <c r="AM88" s="96"/>
      <c r="AN88" s="96"/>
      <c r="AO88" s="96"/>
      <c r="AP88" s="96"/>
      <c r="AQ88" s="96"/>
      <c r="AR88" s="96"/>
      <c r="AS88" s="96"/>
      <c r="AT88" s="96"/>
      <c r="AU88" s="96"/>
      <c r="AV88" s="96"/>
      <c r="AW88" s="96"/>
      <c r="AX88" s="96"/>
      <c r="AY88" s="96"/>
      <c r="AZ88" s="96"/>
      <c r="BA88" s="96"/>
      <c r="BB88" s="96"/>
      <c r="BC88" s="96"/>
      <c r="BD88" s="96"/>
      <c r="BE88" s="96"/>
      <c r="BF88" s="96"/>
      <c r="BG88" s="96"/>
      <c r="BH88" s="96"/>
      <c r="BI88" s="96"/>
      <c r="BJ88" s="96"/>
      <c r="BK88" s="96"/>
      <c r="BL88" s="96"/>
      <c r="BM88" s="96"/>
      <c r="BN88" s="96"/>
      <c r="BO88" s="96"/>
      <c r="BP88" s="96"/>
      <c r="BQ88" s="96"/>
      <c r="BR88" s="96"/>
      <c r="BS88" s="96"/>
      <c r="BT88" s="96"/>
      <c r="BU88" s="96"/>
      <c r="BV88" s="96"/>
      <c r="BW88" s="96"/>
      <c r="BX88" s="96"/>
      <c r="BY88" s="96"/>
      <c r="BZ88" s="96"/>
      <c r="CA88" s="96"/>
      <c r="CB88" s="96"/>
      <c r="CC88" s="96"/>
      <c r="CD88" s="96"/>
      <c r="CE88" s="96"/>
      <c r="CF88" s="96"/>
      <c r="CG88" s="96"/>
      <c r="CH88" s="96"/>
      <c r="CI88" s="96"/>
      <c r="CJ88" s="96"/>
      <c r="CK88" s="96"/>
      <c r="CL88" s="96"/>
      <c r="CM88" s="96"/>
      <c r="CN88" s="96"/>
      <c r="CO88" s="96"/>
      <c r="CP88" s="96"/>
      <c r="CQ88" s="96"/>
      <c r="CR88" s="96"/>
      <c r="CS88" s="96"/>
      <c r="CT88" s="96"/>
      <c r="CU88" s="96"/>
      <c r="CV88" s="96"/>
      <c r="CW88" s="96"/>
      <c r="CX88" s="96"/>
      <c r="CY88" s="96"/>
      <c r="CZ88" s="96"/>
    </row>
    <row r="89" spans="1:104" ht="20" customHeight="1" x14ac:dyDescent="0.2">
      <c r="A89" s="35"/>
      <c r="B89" s="3" t="s">
        <v>12</v>
      </c>
      <c r="C89" s="85"/>
      <c r="D89" s="84"/>
      <c r="E89" s="90" t="s">
        <v>264</v>
      </c>
      <c r="F89" s="6"/>
      <c r="J89" s="1"/>
      <c r="K89" s="1"/>
      <c r="L89" s="49"/>
      <c r="M89" s="52"/>
      <c r="N89" s="102"/>
      <c r="O89" s="96"/>
      <c r="P89" s="96"/>
      <c r="Q89" s="96"/>
      <c r="R89" s="96"/>
      <c r="S89" s="96"/>
      <c r="T89" s="96"/>
      <c r="U89" s="96"/>
      <c r="V89" s="96"/>
      <c r="W89" s="96"/>
      <c r="X89" s="96"/>
      <c r="Y89" s="96"/>
      <c r="Z89" s="96"/>
      <c r="AA89" s="96"/>
      <c r="AB89" s="96"/>
      <c r="AC89" s="96"/>
      <c r="AD89" s="96"/>
      <c r="AE89" s="96"/>
      <c r="AF89" s="96"/>
      <c r="AG89" s="96"/>
      <c r="AH89" s="96"/>
      <c r="AI89" s="96"/>
      <c r="AJ89" s="96"/>
      <c r="AK89" s="96"/>
      <c r="AL89" s="96"/>
      <c r="AM89" s="96"/>
      <c r="AN89" s="96"/>
      <c r="AO89" s="96"/>
      <c r="AP89" s="96"/>
      <c r="AQ89" s="96"/>
      <c r="AR89" s="96"/>
      <c r="AS89" s="96"/>
      <c r="AT89" s="96"/>
      <c r="AU89" s="96"/>
      <c r="AV89" s="96"/>
      <c r="AW89" s="96"/>
      <c r="AX89" s="96"/>
      <c r="AY89" s="96"/>
      <c r="AZ89" s="96"/>
      <c r="BA89" s="96"/>
      <c r="BB89" s="96"/>
      <c r="BC89" s="96"/>
      <c r="BD89" s="96"/>
      <c r="BE89" s="96"/>
      <c r="BF89" s="96"/>
      <c r="BG89" s="96"/>
      <c r="BH89" s="96"/>
      <c r="BI89" s="96"/>
      <c r="BJ89" s="96"/>
      <c r="BK89" s="96"/>
      <c r="BL89" s="96"/>
      <c r="BM89" s="96"/>
      <c r="BN89" s="96"/>
      <c r="BO89" s="96"/>
      <c r="BP89" s="96"/>
      <c r="BQ89" s="96"/>
      <c r="BR89" s="96"/>
      <c r="BS89" s="96"/>
      <c r="BT89" s="96"/>
      <c r="BU89" s="96"/>
      <c r="BV89" s="96"/>
      <c r="BW89" s="96"/>
      <c r="BX89" s="96"/>
      <c r="BY89" s="96"/>
      <c r="BZ89" s="96"/>
      <c r="CA89" s="96"/>
      <c r="CB89" s="96"/>
      <c r="CC89" s="96"/>
      <c r="CD89" s="96"/>
      <c r="CE89" s="96"/>
      <c r="CF89" s="96"/>
      <c r="CG89" s="96"/>
      <c r="CH89" s="96"/>
      <c r="CI89" s="96"/>
      <c r="CJ89" s="96"/>
      <c r="CK89" s="96"/>
      <c r="CL89" s="96"/>
      <c r="CM89" s="96"/>
      <c r="CN89" s="96"/>
      <c r="CO89" s="96"/>
      <c r="CP89" s="96"/>
      <c r="CQ89" s="96"/>
      <c r="CR89" s="96"/>
      <c r="CS89" s="96"/>
      <c r="CT89" s="96"/>
      <c r="CU89" s="96"/>
      <c r="CV89" s="96"/>
      <c r="CW89" s="96"/>
      <c r="CX89" s="96"/>
      <c r="CY89" s="96"/>
      <c r="CZ89" s="96"/>
    </row>
    <row r="90" spans="1:104" ht="20" customHeight="1" x14ac:dyDescent="0.2">
      <c r="A90" s="35"/>
      <c r="B90" s="3" t="s">
        <v>13</v>
      </c>
      <c r="C90" s="85"/>
      <c r="D90" s="84"/>
      <c r="E90" s="90" t="s">
        <v>265</v>
      </c>
      <c r="F90" s="6"/>
      <c r="I90" s="589" t="s">
        <v>30</v>
      </c>
      <c r="J90" s="590"/>
      <c r="K90" s="591"/>
      <c r="L90" s="50"/>
      <c r="M90" s="52"/>
      <c r="N90" s="102"/>
      <c r="O90" s="96"/>
      <c r="P90" s="96"/>
      <c r="Q90" s="96"/>
      <c r="R90" s="96"/>
      <c r="S90" s="96"/>
      <c r="T90" s="96"/>
      <c r="U90" s="96"/>
      <c r="V90" s="96"/>
      <c r="W90" s="96"/>
      <c r="X90" s="96"/>
      <c r="Y90" s="96"/>
      <c r="Z90" s="96"/>
      <c r="AA90" s="96"/>
      <c r="AB90" s="96"/>
      <c r="AC90" s="96"/>
      <c r="AD90" s="96"/>
      <c r="AE90" s="96"/>
      <c r="AF90" s="96"/>
      <c r="AG90" s="96"/>
      <c r="AH90" s="96"/>
      <c r="AI90" s="96"/>
      <c r="AJ90" s="96"/>
      <c r="AK90" s="96"/>
      <c r="AL90" s="96"/>
      <c r="AM90" s="96"/>
      <c r="AN90" s="96"/>
      <c r="AO90" s="96"/>
      <c r="AP90" s="96"/>
      <c r="AQ90" s="96"/>
      <c r="AR90" s="96"/>
      <c r="AS90" s="96"/>
      <c r="AT90" s="96"/>
      <c r="AU90" s="96"/>
      <c r="AV90" s="96"/>
      <c r="AW90" s="96"/>
      <c r="AX90" s="96"/>
      <c r="AY90" s="96"/>
      <c r="AZ90" s="96"/>
      <c r="BA90" s="96"/>
      <c r="BB90" s="96"/>
      <c r="BC90" s="96"/>
      <c r="BD90" s="96"/>
      <c r="BE90" s="96"/>
      <c r="BF90" s="96"/>
      <c r="BG90" s="96"/>
      <c r="BH90" s="96"/>
      <c r="BI90" s="96"/>
      <c r="BJ90" s="96"/>
      <c r="BK90" s="96"/>
      <c r="BL90" s="96"/>
      <c r="BM90" s="96"/>
      <c r="BN90" s="96"/>
      <c r="BO90" s="96"/>
      <c r="BP90" s="96"/>
      <c r="BQ90" s="96"/>
      <c r="BR90" s="96"/>
      <c r="BS90" s="96"/>
      <c r="BT90" s="96"/>
      <c r="BU90" s="96"/>
      <c r="BV90" s="96"/>
      <c r="BW90" s="96"/>
      <c r="BX90" s="96"/>
      <c r="BY90" s="96"/>
      <c r="BZ90" s="96"/>
      <c r="CA90" s="96"/>
      <c r="CB90" s="96"/>
      <c r="CC90" s="96"/>
      <c r="CD90" s="96"/>
      <c r="CE90" s="96"/>
      <c r="CF90" s="96"/>
      <c r="CG90" s="96"/>
      <c r="CH90" s="96"/>
      <c r="CI90" s="96"/>
      <c r="CJ90" s="96"/>
      <c r="CK90" s="96"/>
      <c r="CL90" s="96"/>
      <c r="CM90" s="96"/>
      <c r="CN90" s="96"/>
      <c r="CO90" s="96"/>
      <c r="CP90" s="96"/>
      <c r="CQ90" s="96"/>
      <c r="CR90" s="96"/>
      <c r="CS90" s="96"/>
      <c r="CT90" s="96"/>
      <c r="CU90" s="96"/>
      <c r="CV90" s="96"/>
      <c r="CW90" s="96"/>
      <c r="CX90" s="96"/>
      <c r="CY90" s="96"/>
      <c r="CZ90" s="96"/>
    </row>
    <row r="91" spans="1:104" ht="20" customHeight="1" x14ac:dyDescent="0.2">
      <c r="A91" s="35"/>
      <c r="B91" s="3" t="s">
        <v>14</v>
      </c>
      <c r="C91" s="85"/>
      <c r="D91" s="84"/>
      <c r="E91" s="93" t="s">
        <v>267</v>
      </c>
      <c r="F91" s="51"/>
      <c r="I91" s="147">
        <v>45523</v>
      </c>
      <c r="J91" s="148"/>
      <c r="K91" s="149">
        <v>0.2</v>
      </c>
      <c r="L91" s="53"/>
      <c r="M91" s="52"/>
      <c r="N91" s="52"/>
      <c r="O91" s="96"/>
      <c r="P91" s="96"/>
      <c r="Q91" s="96"/>
      <c r="R91" s="96"/>
      <c r="S91" s="96"/>
      <c r="T91" s="96"/>
      <c r="U91" s="96"/>
      <c r="V91" s="96"/>
      <c r="W91" s="96"/>
      <c r="X91" s="96"/>
      <c r="Y91" s="96"/>
      <c r="Z91" s="96"/>
      <c r="AA91" s="96"/>
      <c r="AB91" s="96"/>
      <c r="AC91" s="96"/>
      <c r="AD91" s="96"/>
      <c r="AE91" s="96"/>
      <c r="AF91" s="96"/>
      <c r="AG91" s="96"/>
      <c r="AH91" s="96"/>
      <c r="AI91" s="96"/>
      <c r="AJ91" s="96"/>
      <c r="AK91" s="96"/>
      <c r="AL91" s="96"/>
      <c r="AM91" s="96"/>
      <c r="AN91" s="96"/>
      <c r="AO91" s="96"/>
      <c r="AP91" s="96"/>
      <c r="AQ91" s="96"/>
      <c r="AR91" s="96"/>
      <c r="AS91" s="96"/>
      <c r="AT91" s="96"/>
      <c r="AU91" s="96"/>
      <c r="AV91" s="96"/>
      <c r="AW91" s="96"/>
      <c r="AX91" s="96"/>
      <c r="AY91" s="96"/>
      <c r="AZ91" s="96"/>
      <c r="BA91" s="96"/>
      <c r="BB91" s="96"/>
      <c r="BC91" s="96"/>
      <c r="BD91" s="96"/>
      <c r="BE91" s="96"/>
      <c r="BF91" s="96"/>
      <c r="BG91" s="96"/>
      <c r="BH91" s="96"/>
      <c r="BI91" s="96"/>
      <c r="BJ91" s="96"/>
      <c r="BK91" s="96"/>
      <c r="BL91" s="96"/>
      <c r="BM91" s="96"/>
      <c r="BN91" s="96"/>
      <c r="BO91" s="96"/>
      <c r="BP91" s="96"/>
      <c r="BQ91" s="96"/>
      <c r="BR91" s="96"/>
      <c r="BS91" s="96"/>
      <c r="BT91" s="96"/>
      <c r="BU91" s="96"/>
      <c r="BV91" s="96"/>
      <c r="BW91" s="96"/>
      <c r="BX91" s="96"/>
      <c r="BY91" s="96"/>
      <c r="BZ91" s="96"/>
      <c r="CA91" s="96"/>
      <c r="CB91" s="96"/>
      <c r="CC91" s="96"/>
      <c r="CD91" s="96"/>
      <c r="CE91" s="96"/>
      <c r="CF91" s="96"/>
      <c r="CG91" s="96"/>
      <c r="CH91" s="96"/>
      <c r="CI91" s="96"/>
      <c r="CJ91" s="96"/>
      <c r="CK91" s="96"/>
      <c r="CL91" s="96"/>
      <c r="CM91" s="96"/>
      <c r="CN91" s="96"/>
      <c r="CO91" s="96"/>
      <c r="CP91" s="96"/>
      <c r="CQ91" s="96"/>
      <c r="CR91" s="96"/>
      <c r="CS91" s="96"/>
      <c r="CT91" s="96"/>
      <c r="CU91" s="96"/>
      <c r="CV91" s="96"/>
      <c r="CW91" s="96"/>
      <c r="CX91" s="96"/>
      <c r="CY91" s="96"/>
      <c r="CZ91" s="96"/>
    </row>
    <row r="92" spans="1:104" ht="20" customHeight="1" x14ac:dyDescent="0.2">
      <c r="A92" s="35"/>
      <c r="B92" s="3" t="s">
        <v>15</v>
      </c>
      <c r="C92" s="85"/>
      <c r="D92" s="84"/>
      <c r="E92" s="94" t="s">
        <v>266</v>
      </c>
      <c r="F92" s="6"/>
      <c r="I92" s="592" t="s">
        <v>31</v>
      </c>
      <c r="J92" s="593"/>
      <c r="K92" s="594"/>
      <c r="L92" s="50"/>
      <c r="M92" s="52"/>
      <c r="N92" s="52"/>
      <c r="O92" s="96"/>
      <c r="P92" s="96"/>
      <c r="Q92" s="96"/>
      <c r="R92" s="96"/>
      <c r="S92" s="96"/>
      <c r="T92" s="96"/>
      <c r="U92" s="96"/>
      <c r="V92" s="96"/>
      <c r="W92" s="96"/>
      <c r="X92" s="96"/>
      <c r="Y92" s="96"/>
      <c r="Z92" s="96"/>
      <c r="AA92" s="96"/>
      <c r="AB92" s="96"/>
      <c r="AC92" s="96"/>
      <c r="AD92" s="96"/>
      <c r="AE92" s="96"/>
      <c r="AF92" s="96"/>
      <c r="AG92" s="96"/>
      <c r="AH92" s="96"/>
      <c r="AI92" s="96"/>
      <c r="AJ92" s="96"/>
      <c r="AK92" s="96"/>
      <c r="AL92" s="96"/>
      <c r="AM92" s="96"/>
      <c r="AN92" s="96"/>
      <c r="AO92" s="96"/>
      <c r="AP92" s="96"/>
      <c r="AQ92" s="96"/>
      <c r="AR92" s="96"/>
      <c r="AS92" s="96"/>
      <c r="AT92" s="96"/>
      <c r="AU92" s="96"/>
      <c r="AV92" s="96"/>
      <c r="AW92" s="96"/>
      <c r="AX92" s="96"/>
      <c r="AY92" s="96"/>
      <c r="AZ92" s="96"/>
      <c r="BA92" s="96"/>
      <c r="BB92" s="96"/>
      <c r="BC92" s="96"/>
      <c r="BD92" s="96"/>
      <c r="BE92" s="96"/>
      <c r="BF92" s="96"/>
      <c r="BG92" s="96"/>
      <c r="BH92" s="96"/>
      <c r="BI92" s="96"/>
      <c r="BJ92" s="96"/>
      <c r="BK92" s="96"/>
      <c r="BL92" s="96"/>
      <c r="BM92" s="96"/>
      <c r="BN92" s="96"/>
      <c r="BO92" s="96"/>
      <c r="BP92" s="96"/>
      <c r="BQ92" s="96"/>
      <c r="BR92" s="96"/>
      <c r="BS92" s="96"/>
      <c r="BT92" s="96"/>
      <c r="BU92" s="96"/>
      <c r="BV92" s="96"/>
      <c r="BW92" s="96"/>
      <c r="BX92" s="96"/>
      <c r="BY92" s="96"/>
      <c r="BZ92" s="96"/>
      <c r="CA92" s="96"/>
      <c r="CB92" s="96"/>
      <c r="CC92" s="96"/>
      <c r="CD92" s="96"/>
      <c r="CE92" s="96"/>
      <c r="CF92" s="96"/>
      <c r="CG92" s="96"/>
      <c r="CH92" s="96"/>
      <c r="CI92" s="96"/>
      <c r="CJ92" s="96"/>
      <c r="CK92" s="96"/>
      <c r="CL92" s="96"/>
      <c r="CM92" s="96"/>
      <c r="CN92" s="96"/>
      <c r="CO92" s="96"/>
      <c r="CP92" s="96"/>
      <c r="CQ92" s="96"/>
      <c r="CR92" s="96"/>
      <c r="CS92" s="96"/>
      <c r="CT92" s="96"/>
      <c r="CU92" s="96"/>
      <c r="CV92" s="96"/>
      <c r="CW92" s="96"/>
      <c r="CX92" s="96"/>
      <c r="CY92" s="96"/>
      <c r="CZ92" s="96"/>
    </row>
    <row r="93" spans="1:104" ht="20" customHeight="1" x14ac:dyDescent="0.2">
      <c r="A93" s="35"/>
      <c r="B93" s="3" t="s">
        <v>16</v>
      </c>
      <c r="C93" s="85"/>
      <c r="D93" s="84"/>
      <c r="E93" s="90" t="s">
        <v>269</v>
      </c>
      <c r="F93" s="6"/>
      <c r="G93" s="1"/>
      <c r="H93" s="1"/>
      <c r="I93" s="1"/>
      <c r="J93" s="1"/>
      <c r="K93" s="1"/>
      <c r="L93" s="49"/>
      <c r="M93" s="52"/>
      <c r="N93" s="52"/>
      <c r="O93" s="96"/>
      <c r="P93" s="96"/>
      <c r="Q93" s="96"/>
      <c r="R93" s="96"/>
      <c r="S93" s="96"/>
      <c r="T93" s="96"/>
      <c r="U93" s="96"/>
      <c r="V93" s="96"/>
      <c r="W93" s="96"/>
      <c r="X93" s="96"/>
      <c r="Y93" s="96"/>
      <c r="Z93" s="96"/>
      <c r="AA93" s="96"/>
      <c r="AB93" s="96"/>
      <c r="AC93" s="96"/>
      <c r="AD93" s="96"/>
      <c r="AE93" s="96"/>
      <c r="AF93" s="96"/>
      <c r="AG93" s="96"/>
      <c r="AH93" s="96"/>
      <c r="AI93" s="96"/>
      <c r="AJ93" s="96"/>
      <c r="AK93" s="96"/>
      <c r="AL93" s="96"/>
      <c r="AM93" s="96"/>
      <c r="AN93" s="96"/>
      <c r="AO93" s="96"/>
      <c r="AP93" s="96"/>
      <c r="AQ93" s="96"/>
      <c r="AR93" s="96"/>
      <c r="AS93" s="96"/>
      <c r="AT93" s="96"/>
      <c r="AU93" s="96"/>
      <c r="AV93" s="96"/>
      <c r="AW93" s="96"/>
      <c r="AX93" s="96"/>
      <c r="AY93" s="96"/>
      <c r="AZ93" s="96"/>
      <c r="BA93" s="96"/>
      <c r="BB93" s="96"/>
      <c r="BC93" s="96"/>
      <c r="BD93" s="96"/>
      <c r="BE93" s="96"/>
      <c r="BF93" s="96"/>
      <c r="BG93" s="96"/>
      <c r="BH93" s="96"/>
      <c r="BI93" s="96"/>
      <c r="BJ93" s="96"/>
      <c r="BK93" s="96"/>
      <c r="BL93" s="96"/>
      <c r="BM93" s="96"/>
      <c r="BN93" s="96"/>
      <c r="BO93" s="96"/>
      <c r="BP93" s="96"/>
      <c r="BQ93" s="96"/>
      <c r="BR93" s="96"/>
      <c r="BS93" s="96"/>
      <c r="BT93" s="96"/>
      <c r="BU93" s="96"/>
      <c r="BV93" s="96"/>
      <c r="BW93" s="96"/>
      <c r="BX93" s="96"/>
      <c r="BY93" s="96"/>
      <c r="BZ93" s="96"/>
      <c r="CA93" s="96"/>
      <c r="CB93" s="96"/>
      <c r="CC93" s="96"/>
      <c r="CD93" s="96"/>
      <c r="CE93" s="96"/>
      <c r="CF93" s="96"/>
      <c r="CG93" s="96"/>
      <c r="CH93" s="96"/>
      <c r="CI93" s="96"/>
      <c r="CJ93" s="96"/>
      <c r="CK93" s="96"/>
      <c r="CL93" s="96"/>
      <c r="CM93" s="96"/>
      <c r="CN93" s="96"/>
      <c r="CO93" s="96"/>
      <c r="CP93" s="96"/>
      <c r="CQ93" s="96"/>
      <c r="CR93" s="96"/>
      <c r="CS93" s="96"/>
      <c r="CT93" s="96"/>
      <c r="CU93" s="96"/>
      <c r="CV93" s="96"/>
      <c r="CW93" s="96"/>
      <c r="CX93" s="96"/>
      <c r="CY93" s="96"/>
      <c r="CZ93" s="96"/>
    </row>
    <row r="94" spans="1:104" ht="5.5" customHeight="1" x14ac:dyDescent="0.2">
      <c r="A94" s="35"/>
      <c r="B94" s="21"/>
      <c r="C94" s="31"/>
      <c r="D94" s="31"/>
      <c r="E94" s="24"/>
      <c r="F94" s="41"/>
      <c r="G94" s="28"/>
      <c r="H94" s="31"/>
      <c r="I94" s="30"/>
      <c r="J94" s="65"/>
      <c r="K94" s="30"/>
      <c r="L94" s="42"/>
      <c r="M94" s="96"/>
      <c r="N94" s="96"/>
      <c r="O94" s="96"/>
      <c r="P94" s="96"/>
      <c r="Q94" s="96"/>
      <c r="R94" s="96"/>
      <c r="S94" s="96"/>
      <c r="T94" s="96"/>
      <c r="U94" s="96"/>
      <c r="V94" s="96"/>
      <c r="W94" s="96"/>
      <c r="X94" s="96"/>
      <c r="Y94" s="96"/>
      <c r="Z94" s="96"/>
      <c r="AA94" s="96"/>
      <c r="AB94" s="96"/>
      <c r="AC94" s="96"/>
      <c r="AD94" s="96"/>
      <c r="AE94" s="96"/>
      <c r="AF94" s="96"/>
      <c r="AG94" s="96"/>
      <c r="AH94" s="96"/>
      <c r="AI94" s="96"/>
      <c r="AJ94" s="96"/>
      <c r="AK94" s="96"/>
      <c r="AL94" s="96"/>
      <c r="AM94" s="96"/>
      <c r="AN94" s="96"/>
      <c r="AO94" s="96"/>
      <c r="AP94" s="96"/>
      <c r="AQ94" s="96"/>
      <c r="AR94" s="96"/>
      <c r="AS94" s="96"/>
      <c r="AT94" s="96"/>
      <c r="AU94" s="96"/>
      <c r="AV94" s="96"/>
      <c r="AW94" s="96"/>
      <c r="AX94" s="96"/>
      <c r="AY94" s="96"/>
      <c r="AZ94" s="96"/>
      <c r="BA94" s="96"/>
      <c r="BB94" s="96"/>
      <c r="BC94" s="96"/>
      <c r="BD94" s="96"/>
      <c r="BE94" s="96"/>
      <c r="BF94" s="96"/>
      <c r="BG94" s="96"/>
      <c r="BH94" s="96"/>
      <c r="BI94" s="96"/>
      <c r="BJ94" s="96"/>
      <c r="BK94" s="96"/>
      <c r="BL94" s="96"/>
      <c r="BM94" s="96"/>
      <c r="BN94" s="96"/>
      <c r="BO94" s="96"/>
      <c r="BP94" s="96"/>
      <c r="BQ94" s="96"/>
      <c r="BR94" s="96"/>
      <c r="BS94" s="96"/>
      <c r="BT94" s="96"/>
      <c r="BU94" s="96"/>
      <c r="BV94" s="96"/>
      <c r="BW94" s="96"/>
      <c r="BX94" s="96"/>
      <c r="BY94" s="96"/>
      <c r="BZ94" s="96"/>
      <c r="CA94" s="96"/>
      <c r="CB94" s="96"/>
      <c r="CC94" s="96"/>
      <c r="CD94" s="96"/>
      <c r="CE94" s="96"/>
      <c r="CF94" s="96"/>
      <c r="CG94" s="96"/>
      <c r="CH94" s="96"/>
      <c r="CI94" s="96"/>
      <c r="CJ94" s="96"/>
      <c r="CK94" s="96"/>
      <c r="CL94" s="96"/>
      <c r="CM94" s="96"/>
      <c r="CN94" s="96"/>
      <c r="CO94" s="96"/>
      <c r="CP94" s="96"/>
      <c r="CQ94" s="96"/>
      <c r="CR94" s="96"/>
      <c r="CS94" s="96"/>
      <c r="CT94" s="96"/>
      <c r="CU94" s="96"/>
      <c r="CV94" s="96"/>
      <c r="CW94" s="96"/>
      <c r="CX94" s="96"/>
      <c r="CY94" s="96"/>
      <c r="CZ94" s="96"/>
    </row>
    <row r="95" spans="1:104" ht="32.5" customHeight="1" x14ac:dyDescent="0.2">
      <c r="A95" s="35"/>
      <c r="B95" s="581"/>
      <c r="C95" s="581"/>
      <c r="D95" s="581"/>
      <c r="E95" s="581"/>
      <c r="F95" s="14"/>
      <c r="G95" s="7" t="s">
        <v>17</v>
      </c>
      <c r="H95" s="54"/>
      <c r="I95" s="7" t="s">
        <v>18</v>
      </c>
      <c r="J95" s="12"/>
      <c r="K95" s="2"/>
      <c r="L95" s="55"/>
      <c r="M95" s="100"/>
      <c r="N95" s="96"/>
      <c r="O95" s="96"/>
      <c r="P95" s="96"/>
      <c r="Q95" s="96"/>
      <c r="R95" s="96"/>
      <c r="S95" s="96"/>
      <c r="T95" s="96"/>
      <c r="U95" s="96"/>
      <c r="V95" s="96"/>
      <c r="W95" s="96"/>
      <c r="X95" s="96"/>
      <c r="Y95" s="96"/>
      <c r="Z95" s="96"/>
      <c r="AA95" s="96"/>
      <c r="AB95" s="96"/>
      <c r="AC95" s="96"/>
      <c r="AD95" s="96"/>
      <c r="AE95" s="96"/>
      <c r="AF95" s="96"/>
      <c r="AG95" s="96"/>
      <c r="AH95" s="96"/>
      <c r="AI95" s="96"/>
      <c r="AJ95" s="96"/>
      <c r="AK95" s="96"/>
      <c r="AL95" s="96"/>
      <c r="AM95" s="96"/>
      <c r="AN95" s="96"/>
      <c r="AO95" s="96"/>
      <c r="AP95" s="96"/>
      <c r="AQ95" s="96"/>
      <c r="AR95" s="96"/>
      <c r="AS95" s="96"/>
      <c r="AT95" s="96"/>
      <c r="AU95" s="96"/>
      <c r="AV95" s="96"/>
      <c r="AW95" s="96"/>
      <c r="AX95" s="96"/>
      <c r="AY95" s="96"/>
      <c r="AZ95" s="96"/>
      <c r="BA95" s="96"/>
      <c r="BB95" s="96"/>
      <c r="BC95" s="96"/>
      <c r="BD95" s="96"/>
      <c r="BE95" s="96"/>
      <c r="BF95" s="96"/>
      <c r="BG95" s="96"/>
      <c r="BH95" s="96"/>
      <c r="BI95" s="96"/>
      <c r="BJ95" s="96"/>
      <c r="BK95" s="96"/>
      <c r="BL95" s="96"/>
      <c r="BM95" s="96"/>
      <c r="BN95" s="96"/>
      <c r="BO95" s="96"/>
      <c r="BP95" s="96"/>
      <c r="BQ95" s="96"/>
      <c r="BR95" s="96"/>
      <c r="BS95" s="96"/>
      <c r="BT95" s="96"/>
      <c r="BU95" s="96"/>
      <c r="BV95" s="96"/>
      <c r="BW95" s="96"/>
      <c r="BX95" s="96"/>
      <c r="BY95" s="96"/>
      <c r="BZ95" s="96"/>
      <c r="CA95" s="96"/>
      <c r="CB95" s="96"/>
      <c r="CC95" s="96"/>
      <c r="CD95" s="96"/>
      <c r="CE95" s="96"/>
      <c r="CF95" s="96"/>
      <c r="CG95" s="96"/>
      <c r="CH95" s="96"/>
      <c r="CI95" s="96"/>
      <c r="CJ95" s="96"/>
      <c r="CK95" s="96"/>
      <c r="CL95" s="96"/>
      <c r="CM95" s="96"/>
      <c r="CN95" s="96"/>
      <c r="CO95" s="96"/>
      <c r="CP95" s="96"/>
      <c r="CQ95" s="96"/>
      <c r="CR95" s="96"/>
      <c r="CS95" s="96"/>
      <c r="CT95" s="96"/>
      <c r="CU95" s="96"/>
      <c r="CV95" s="96"/>
      <c r="CW95" s="96"/>
      <c r="CX95" s="96"/>
      <c r="CY95" s="96"/>
      <c r="CZ95" s="96"/>
    </row>
    <row r="96" spans="1:104" ht="27.5" customHeight="1" x14ac:dyDescent="0.2">
      <c r="A96" s="35"/>
      <c r="B96" s="576" t="s">
        <v>19</v>
      </c>
      <c r="C96" s="576"/>
      <c r="D96" s="576"/>
      <c r="E96" s="576"/>
      <c r="F96" s="15"/>
      <c r="G96" s="5"/>
      <c r="H96" s="56"/>
      <c r="I96" s="5"/>
      <c r="J96" s="13"/>
      <c r="K96" s="8"/>
      <c r="L96" s="57"/>
      <c r="M96" s="101"/>
      <c r="N96" s="96"/>
      <c r="O96" s="96"/>
      <c r="P96" s="96"/>
      <c r="Q96" s="96"/>
      <c r="R96" s="96"/>
      <c r="S96" s="96"/>
      <c r="T96" s="96"/>
      <c r="U96" s="96"/>
      <c r="V96" s="96"/>
      <c r="W96" s="96"/>
      <c r="X96" s="96"/>
      <c r="Y96" s="96"/>
      <c r="Z96" s="96"/>
      <c r="AA96" s="96"/>
      <c r="AB96" s="96"/>
      <c r="AC96" s="96"/>
      <c r="AD96" s="96"/>
      <c r="AE96" s="96"/>
      <c r="AF96" s="96"/>
      <c r="AG96" s="96"/>
      <c r="AH96" s="96"/>
      <c r="AI96" s="96"/>
      <c r="AJ96" s="96"/>
      <c r="AK96" s="96"/>
      <c r="AL96" s="96"/>
      <c r="AM96" s="96"/>
      <c r="AN96" s="96"/>
      <c r="AO96" s="96"/>
      <c r="AP96" s="96"/>
      <c r="AQ96" s="96"/>
      <c r="AR96" s="96"/>
      <c r="AS96" s="96"/>
      <c r="AT96" s="96"/>
      <c r="AU96" s="96"/>
      <c r="AV96" s="96"/>
      <c r="AW96" s="96"/>
      <c r="AX96" s="96"/>
      <c r="AY96" s="96"/>
      <c r="AZ96" s="96"/>
      <c r="BA96" s="96"/>
      <c r="BB96" s="96"/>
      <c r="BC96" s="96"/>
      <c r="BD96" s="96"/>
      <c r="BE96" s="96"/>
      <c r="BF96" s="96"/>
      <c r="BG96" s="96"/>
      <c r="BH96" s="96"/>
      <c r="BI96" s="96"/>
      <c r="BJ96" s="96"/>
      <c r="BK96" s="96"/>
      <c r="BL96" s="96"/>
      <c r="BM96" s="96"/>
      <c r="BN96" s="96"/>
      <c r="BO96" s="96"/>
      <c r="BP96" s="96"/>
      <c r="BQ96" s="96"/>
      <c r="BR96" s="96"/>
      <c r="BS96" s="96"/>
      <c r="BT96" s="96"/>
      <c r="BU96" s="96"/>
      <c r="BV96" s="96"/>
      <c r="BW96" s="96"/>
      <c r="BX96" s="96"/>
      <c r="BY96" s="96"/>
      <c r="BZ96" s="96"/>
      <c r="CA96" s="96"/>
      <c r="CB96" s="96"/>
      <c r="CC96" s="96"/>
      <c r="CD96" s="96"/>
      <c r="CE96" s="96"/>
      <c r="CF96" s="96"/>
      <c r="CG96" s="96"/>
      <c r="CH96" s="96"/>
      <c r="CI96" s="96"/>
      <c r="CJ96" s="96"/>
      <c r="CK96" s="96"/>
      <c r="CL96" s="96"/>
      <c r="CM96" s="96"/>
      <c r="CN96" s="96"/>
      <c r="CO96" s="96"/>
      <c r="CP96" s="96"/>
      <c r="CQ96" s="96"/>
      <c r="CR96" s="96"/>
      <c r="CS96" s="96"/>
      <c r="CT96" s="96"/>
      <c r="CU96" s="96"/>
      <c r="CV96" s="96"/>
      <c r="CW96" s="96"/>
      <c r="CX96" s="96"/>
      <c r="CY96" s="96"/>
      <c r="CZ96" s="96"/>
    </row>
    <row r="97" spans="1:104" ht="39.5" hidden="1" customHeight="1" x14ac:dyDescent="0.2">
      <c r="A97" s="35"/>
      <c r="B97" s="575" t="s">
        <v>20</v>
      </c>
      <c r="C97" s="575"/>
      <c r="D97" s="575"/>
      <c r="E97" s="575"/>
      <c r="F97" s="128"/>
      <c r="G97" s="347" t="s">
        <v>390</v>
      </c>
      <c r="H97" s="151"/>
      <c r="I97" s="152" t="s">
        <v>21</v>
      </c>
      <c r="J97" s="10"/>
      <c r="K97" s="129">
        <f>'Form 2'!$Y$45</f>
        <v>0</v>
      </c>
      <c r="L97" s="59"/>
      <c r="M97" s="101"/>
      <c r="N97" s="96"/>
      <c r="O97" s="96"/>
      <c r="P97" s="96"/>
      <c r="Q97" s="96"/>
      <c r="R97" s="96"/>
      <c r="S97" s="96"/>
      <c r="T97" s="96"/>
      <c r="U97" s="96"/>
      <c r="V97" s="96"/>
      <c r="W97" s="96"/>
      <c r="X97" s="96"/>
      <c r="Y97" s="96"/>
      <c r="Z97" s="96"/>
      <c r="AA97" s="96"/>
      <c r="AB97" s="96"/>
      <c r="AC97" s="96"/>
      <c r="AD97" s="96"/>
      <c r="AE97" s="96"/>
      <c r="AF97" s="96"/>
      <c r="AG97" s="96"/>
      <c r="AH97" s="96"/>
      <c r="AI97" s="96"/>
      <c r="AJ97" s="96"/>
      <c r="AK97" s="96"/>
      <c r="AL97" s="96"/>
      <c r="AM97" s="96"/>
      <c r="AN97" s="96"/>
      <c r="AO97" s="96"/>
      <c r="AP97" s="96"/>
      <c r="AQ97" s="96"/>
      <c r="AR97" s="96"/>
      <c r="AS97" s="96"/>
      <c r="AT97" s="96"/>
      <c r="AU97" s="96"/>
      <c r="AV97" s="96"/>
      <c r="AW97" s="96"/>
      <c r="AX97" s="96"/>
      <c r="AY97" s="96"/>
      <c r="AZ97" s="96"/>
      <c r="BA97" s="96"/>
      <c r="BB97" s="96"/>
      <c r="BC97" s="96"/>
      <c r="BD97" s="96"/>
      <c r="BE97" s="96"/>
      <c r="BF97" s="96"/>
      <c r="BG97" s="96"/>
      <c r="BH97" s="96"/>
      <c r="BI97" s="96"/>
      <c r="BJ97" s="96"/>
      <c r="BK97" s="96"/>
      <c r="BL97" s="96"/>
      <c r="BM97" s="96"/>
      <c r="BN97" s="96"/>
      <c r="BO97" s="96"/>
      <c r="BP97" s="96"/>
      <c r="BQ97" s="96"/>
      <c r="BR97" s="96"/>
      <c r="BS97" s="96"/>
      <c r="BT97" s="96"/>
      <c r="BU97" s="96"/>
      <c r="BV97" s="96"/>
      <c r="BW97" s="96"/>
      <c r="BX97" s="96"/>
      <c r="BY97" s="96"/>
      <c r="BZ97" s="96"/>
      <c r="CA97" s="96"/>
      <c r="CB97" s="96"/>
      <c r="CC97" s="96"/>
      <c r="CD97" s="96"/>
      <c r="CE97" s="96"/>
      <c r="CF97" s="96"/>
      <c r="CG97" s="96"/>
      <c r="CH97" s="96"/>
      <c r="CI97" s="96"/>
      <c r="CJ97" s="96"/>
      <c r="CK97" s="96"/>
      <c r="CL97" s="96"/>
      <c r="CM97" s="96"/>
      <c r="CN97" s="96"/>
      <c r="CO97" s="96"/>
      <c r="CP97" s="96"/>
      <c r="CQ97" s="96"/>
      <c r="CR97" s="96"/>
      <c r="CS97" s="96"/>
      <c r="CT97" s="96"/>
      <c r="CU97" s="96"/>
      <c r="CV97" s="96"/>
      <c r="CW97" s="96"/>
      <c r="CX97" s="96"/>
      <c r="CY97" s="96"/>
      <c r="CZ97" s="96"/>
    </row>
    <row r="98" spans="1:104" ht="39.5" hidden="1" customHeight="1" x14ac:dyDescent="0.2">
      <c r="A98" s="35"/>
      <c r="B98" s="575" t="s">
        <v>276</v>
      </c>
      <c r="C98" s="575"/>
      <c r="D98" s="575"/>
      <c r="E98" s="575"/>
      <c r="F98" s="128"/>
      <c r="G98" s="347" t="s">
        <v>391</v>
      </c>
      <c r="H98" s="151"/>
      <c r="I98" s="152" t="s">
        <v>21</v>
      </c>
      <c r="J98" s="10"/>
      <c r="K98" s="146" t="s">
        <v>28</v>
      </c>
      <c r="L98" s="59"/>
      <c r="M98" s="101"/>
      <c r="N98" s="96"/>
      <c r="O98" s="96"/>
      <c r="P98" s="96"/>
      <c r="Q98" s="96"/>
      <c r="R98" s="96"/>
      <c r="S98" s="96"/>
      <c r="T98" s="96"/>
      <c r="U98" s="96"/>
      <c r="V98" s="96"/>
      <c r="W98" s="96"/>
      <c r="X98" s="96"/>
      <c r="Y98" s="96"/>
      <c r="Z98" s="96"/>
      <c r="AA98" s="96"/>
      <c r="AB98" s="96"/>
      <c r="AC98" s="96"/>
      <c r="AD98" s="96"/>
      <c r="AE98" s="96"/>
      <c r="AF98" s="96"/>
      <c r="AG98" s="96"/>
      <c r="AH98" s="96"/>
      <c r="AI98" s="96"/>
      <c r="AJ98" s="96"/>
      <c r="AK98" s="96"/>
      <c r="AL98" s="96"/>
      <c r="AM98" s="96"/>
      <c r="AN98" s="96"/>
      <c r="AO98" s="96"/>
      <c r="AP98" s="96"/>
      <c r="AQ98" s="96"/>
      <c r="AR98" s="96"/>
      <c r="AS98" s="96"/>
      <c r="AT98" s="96"/>
      <c r="AU98" s="96"/>
      <c r="AV98" s="96"/>
      <c r="AW98" s="96"/>
      <c r="AX98" s="96"/>
      <c r="AY98" s="96"/>
      <c r="AZ98" s="96"/>
      <c r="BA98" s="96"/>
      <c r="BB98" s="96"/>
      <c r="BC98" s="96"/>
      <c r="BD98" s="96"/>
      <c r="BE98" s="96"/>
      <c r="BF98" s="96"/>
      <c r="BG98" s="96"/>
      <c r="BH98" s="96"/>
      <c r="BI98" s="96"/>
      <c r="BJ98" s="96"/>
      <c r="BK98" s="96"/>
      <c r="BL98" s="96"/>
      <c r="BM98" s="96"/>
      <c r="BN98" s="96"/>
      <c r="BO98" s="96"/>
      <c r="BP98" s="96"/>
      <c r="BQ98" s="96"/>
      <c r="BR98" s="96"/>
      <c r="BS98" s="96"/>
      <c r="BT98" s="96"/>
      <c r="BU98" s="96"/>
      <c r="BV98" s="96"/>
      <c r="BW98" s="96"/>
      <c r="BX98" s="96"/>
      <c r="BY98" s="96"/>
      <c r="BZ98" s="96"/>
      <c r="CA98" s="96"/>
      <c r="CB98" s="96"/>
      <c r="CC98" s="96"/>
      <c r="CD98" s="96"/>
      <c r="CE98" s="96"/>
      <c r="CF98" s="96"/>
      <c r="CG98" s="96"/>
      <c r="CH98" s="96"/>
      <c r="CI98" s="96"/>
      <c r="CJ98" s="96"/>
      <c r="CK98" s="96"/>
      <c r="CL98" s="96"/>
      <c r="CM98" s="96"/>
      <c r="CN98" s="96"/>
      <c r="CO98" s="96"/>
      <c r="CP98" s="96"/>
      <c r="CQ98" s="96"/>
      <c r="CR98" s="96"/>
      <c r="CS98" s="96"/>
      <c r="CT98" s="96"/>
      <c r="CU98" s="96"/>
      <c r="CV98" s="96"/>
      <c r="CW98" s="96"/>
      <c r="CX98" s="96"/>
      <c r="CY98" s="96"/>
      <c r="CZ98" s="96"/>
    </row>
    <row r="99" spans="1:104" ht="39.5" customHeight="1" x14ac:dyDescent="0.2">
      <c r="A99" s="35"/>
      <c r="B99" s="575" t="s">
        <v>601</v>
      </c>
      <c r="C99" s="575"/>
      <c r="D99" s="575"/>
      <c r="E99" s="575"/>
      <c r="F99" s="128"/>
      <c r="G99" s="347" t="s">
        <v>494</v>
      </c>
      <c r="H99" s="151"/>
      <c r="I99" s="152" t="s">
        <v>21</v>
      </c>
      <c r="J99" s="10"/>
      <c r="K99" s="129">
        <f>'Form 3'!K40</f>
        <v>0</v>
      </c>
      <c r="L99" s="59"/>
      <c r="M99" s="101"/>
      <c r="N99" s="96"/>
      <c r="O99" s="96"/>
      <c r="P99" s="96"/>
      <c r="Q99" s="96"/>
      <c r="R99" s="96"/>
      <c r="S99" s="96"/>
      <c r="T99" s="96"/>
      <c r="U99" s="96"/>
      <c r="V99" s="96"/>
      <c r="W99" s="96"/>
      <c r="X99" s="96"/>
      <c r="Y99" s="96"/>
      <c r="Z99" s="96"/>
      <c r="AA99" s="96"/>
      <c r="AB99" s="96"/>
      <c r="AC99" s="96"/>
      <c r="AD99" s="96"/>
      <c r="AE99" s="96"/>
      <c r="AF99" s="96"/>
      <c r="AG99" s="96"/>
      <c r="AH99" s="96"/>
      <c r="AI99" s="96"/>
      <c r="AJ99" s="96"/>
      <c r="AK99" s="96"/>
      <c r="AL99" s="96"/>
      <c r="AM99" s="96"/>
      <c r="AN99" s="96"/>
      <c r="AO99" s="96"/>
      <c r="AP99" s="96"/>
      <c r="AQ99" s="96"/>
      <c r="AR99" s="96"/>
      <c r="AS99" s="96"/>
      <c r="AT99" s="96"/>
      <c r="AU99" s="96"/>
      <c r="AV99" s="96"/>
      <c r="AW99" s="96"/>
      <c r="AX99" s="96"/>
      <c r="AY99" s="96"/>
      <c r="AZ99" s="96"/>
      <c r="BA99" s="96"/>
      <c r="BB99" s="96"/>
      <c r="BC99" s="96"/>
      <c r="BD99" s="96"/>
      <c r="BE99" s="96"/>
      <c r="BF99" s="96"/>
      <c r="BG99" s="96"/>
      <c r="BH99" s="96"/>
      <c r="BI99" s="96"/>
      <c r="BJ99" s="96"/>
      <c r="BK99" s="96"/>
      <c r="BL99" s="96"/>
      <c r="BM99" s="96"/>
      <c r="BN99" s="96"/>
      <c r="BO99" s="96"/>
      <c r="BP99" s="96"/>
      <c r="BQ99" s="96"/>
      <c r="BR99" s="96"/>
      <c r="BS99" s="96"/>
      <c r="BT99" s="96"/>
      <c r="BU99" s="96"/>
      <c r="BV99" s="96"/>
      <c r="BW99" s="96"/>
      <c r="BX99" s="96"/>
      <c r="BY99" s="96"/>
      <c r="BZ99" s="96"/>
      <c r="CA99" s="96"/>
      <c r="CB99" s="96"/>
      <c r="CC99" s="96"/>
      <c r="CD99" s="96"/>
      <c r="CE99" s="96"/>
      <c r="CF99" s="96"/>
      <c r="CG99" s="96"/>
      <c r="CH99" s="96"/>
      <c r="CI99" s="96"/>
      <c r="CJ99" s="96"/>
      <c r="CK99" s="96"/>
      <c r="CL99" s="96"/>
      <c r="CM99" s="96"/>
      <c r="CN99" s="96"/>
      <c r="CO99" s="96"/>
      <c r="CP99" s="96"/>
      <c r="CQ99" s="96"/>
      <c r="CR99" s="96"/>
      <c r="CS99" s="96"/>
      <c r="CT99" s="96"/>
      <c r="CU99" s="96"/>
      <c r="CV99" s="96"/>
      <c r="CW99" s="96"/>
      <c r="CX99" s="96"/>
      <c r="CY99" s="96"/>
      <c r="CZ99" s="96"/>
    </row>
    <row r="100" spans="1:104" ht="39.5" hidden="1" customHeight="1" x14ac:dyDescent="0.2">
      <c r="A100" s="35"/>
      <c r="B100" s="575" t="s">
        <v>22</v>
      </c>
      <c r="C100" s="575"/>
      <c r="D100" s="575"/>
      <c r="E100" s="575"/>
      <c r="F100" s="128"/>
      <c r="G100" s="347" t="s">
        <v>379</v>
      </c>
      <c r="H100" s="151"/>
      <c r="I100" s="152" t="s">
        <v>23</v>
      </c>
      <c r="J100" s="10"/>
      <c r="K100" s="146" t="s">
        <v>28</v>
      </c>
      <c r="L100" s="60"/>
      <c r="M100" s="101"/>
      <c r="N100" s="96"/>
      <c r="O100" s="96"/>
      <c r="P100" s="96"/>
      <c r="Q100" s="104"/>
      <c r="R100" s="104"/>
      <c r="S100" s="104"/>
      <c r="T100" s="96"/>
      <c r="U100" s="96"/>
      <c r="V100" s="96"/>
      <c r="W100" s="96"/>
      <c r="X100" s="96"/>
      <c r="Y100" s="96"/>
      <c r="Z100" s="96"/>
      <c r="AA100" s="96"/>
      <c r="AB100" s="96"/>
      <c r="AC100" s="96"/>
      <c r="AD100" s="96"/>
      <c r="AE100" s="96"/>
      <c r="AF100" s="96"/>
      <c r="AG100" s="96"/>
      <c r="AH100" s="96"/>
      <c r="AI100" s="96"/>
      <c r="AJ100" s="96"/>
      <c r="AK100" s="96"/>
      <c r="AL100" s="96"/>
      <c r="AM100" s="96"/>
      <c r="AN100" s="96"/>
      <c r="AO100" s="96"/>
      <c r="AP100" s="96"/>
      <c r="AQ100" s="96"/>
      <c r="AR100" s="96"/>
      <c r="AS100" s="96"/>
      <c r="AT100" s="96"/>
      <c r="AU100" s="96"/>
      <c r="AV100" s="96"/>
      <c r="AW100" s="96"/>
      <c r="AX100" s="96"/>
      <c r="AY100" s="96"/>
      <c r="AZ100" s="96"/>
      <c r="BA100" s="96"/>
      <c r="BB100" s="96"/>
      <c r="BC100" s="96"/>
      <c r="BD100" s="96"/>
      <c r="BE100" s="96"/>
      <c r="BF100" s="96"/>
      <c r="BG100" s="96"/>
      <c r="BH100" s="96"/>
      <c r="BI100" s="96"/>
      <c r="BJ100" s="96"/>
      <c r="BK100" s="96"/>
      <c r="BL100" s="96"/>
      <c r="BM100" s="96"/>
      <c r="BN100" s="96"/>
      <c r="BO100" s="96"/>
      <c r="BP100" s="96"/>
      <c r="BQ100" s="96"/>
      <c r="BR100" s="96"/>
      <c r="BS100" s="96"/>
      <c r="BT100" s="96"/>
      <c r="BU100" s="96"/>
      <c r="BV100" s="96"/>
      <c r="BW100" s="96"/>
      <c r="BX100" s="96"/>
      <c r="BY100" s="96"/>
      <c r="BZ100" s="96"/>
      <c r="CA100" s="96"/>
      <c r="CB100" s="96"/>
      <c r="CC100" s="96"/>
      <c r="CD100" s="96"/>
      <c r="CE100" s="96"/>
      <c r="CF100" s="96"/>
      <c r="CG100" s="96"/>
      <c r="CH100" s="96"/>
      <c r="CI100" s="96"/>
      <c r="CJ100" s="96"/>
      <c r="CK100" s="96"/>
      <c r="CL100" s="96"/>
      <c r="CM100" s="96"/>
      <c r="CN100" s="96"/>
      <c r="CO100" s="96"/>
      <c r="CP100" s="96"/>
      <c r="CQ100" s="96"/>
      <c r="CR100" s="96"/>
      <c r="CS100" s="96"/>
      <c r="CT100" s="96"/>
      <c r="CU100" s="96"/>
      <c r="CV100" s="96"/>
      <c r="CW100" s="96"/>
      <c r="CX100" s="96"/>
      <c r="CY100" s="96"/>
      <c r="CZ100" s="96"/>
    </row>
    <row r="101" spans="1:104" ht="39.5" hidden="1" customHeight="1" x14ac:dyDescent="0.2">
      <c r="A101" s="35"/>
      <c r="B101" s="575" t="s">
        <v>580</v>
      </c>
      <c r="C101" s="575"/>
      <c r="D101" s="575"/>
      <c r="E101" s="575"/>
      <c r="F101" s="128"/>
      <c r="G101" s="342" t="s">
        <v>380</v>
      </c>
      <c r="H101" s="151"/>
      <c r="I101" s="152" t="s">
        <v>21</v>
      </c>
      <c r="J101" s="10"/>
      <c r="K101" s="129">
        <f>'Form 4'!J46</f>
        <v>0</v>
      </c>
      <c r="L101" s="59"/>
      <c r="M101" s="101"/>
      <c r="N101" s="96"/>
      <c r="O101" s="96"/>
      <c r="P101" s="96"/>
      <c r="Q101" s="105"/>
      <c r="R101" s="96"/>
      <c r="S101" s="96"/>
      <c r="T101" s="96"/>
      <c r="U101" s="96"/>
      <c r="V101" s="96"/>
      <c r="W101" s="96"/>
      <c r="X101" s="96"/>
      <c r="Y101" s="96"/>
      <c r="Z101" s="96"/>
      <c r="AA101" s="96"/>
      <c r="AB101" s="96"/>
      <c r="AC101" s="96"/>
      <c r="AD101" s="96"/>
      <c r="AE101" s="96"/>
      <c r="AF101" s="96"/>
      <c r="AG101" s="96"/>
      <c r="AH101" s="96"/>
      <c r="AI101" s="96"/>
      <c r="AJ101" s="96"/>
      <c r="AK101" s="96"/>
      <c r="AL101" s="96"/>
      <c r="AM101" s="96"/>
      <c r="AN101" s="96"/>
      <c r="AO101" s="96"/>
      <c r="AP101" s="96"/>
      <c r="AQ101" s="96"/>
      <c r="AR101" s="96"/>
      <c r="AS101" s="96"/>
      <c r="AT101" s="96"/>
      <c r="AU101" s="96"/>
      <c r="AV101" s="96"/>
      <c r="AW101" s="96"/>
      <c r="AX101" s="96"/>
      <c r="AY101" s="96"/>
      <c r="AZ101" s="96"/>
      <c r="BA101" s="96"/>
      <c r="BB101" s="96"/>
      <c r="BC101" s="96"/>
      <c r="BD101" s="96"/>
      <c r="BE101" s="96"/>
      <c r="BF101" s="96"/>
      <c r="BG101" s="96"/>
      <c r="BH101" s="96"/>
      <c r="BI101" s="96"/>
      <c r="BJ101" s="96"/>
      <c r="BK101" s="96"/>
      <c r="BL101" s="96"/>
      <c r="BM101" s="96"/>
      <c r="BN101" s="96"/>
      <c r="BO101" s="96"/>
      <c r="BP101" s="96"/>
      <c r="BQ101" s="96"/>
      <c r="BR101" s="96"/>
      <c r="BS101" s="96"/>
      <c r="BT101" s="96"/>
      <c r="BU101" s="96"/>
      <c r="BV101" s="96"/>
      <c r="BW101" s="96"/>
      <c r="BX101" s="96"/>
      <c r="BY101" s="96"/>
      <c r="BZ101" s="96"/>
      <c r="CA101" s="96"/>
      <c r="CB101" s="96"/>
      <c r="CC101" s="96"/>
      <c r="CD101" s="96"/>
      <c r="CE101" s="96"/>
      <c r="CF101" s="96"/>
      <c r="CG101" s="96"/>
      <c r="CH101" s="96"/>
      <c r="CI101" s="96"/>
      <c r="CJ101" s="96"/>
      <c r="CK101" s="96"/>
      <c r="CL101" s="96"/>
      <c r="CM101" s="96"/>
      <c r="CN101" s="96"/>
      <c r="CO101" s="96"/>
      <c r="CP101" s="96"/>
      <c r="CQ101" s="96"/>
      <c r="CR101" s="96"/>
      <c r="CS101" s="96"/>
      <c r="CT101" s="96"/>
      <c r="CU101" s="96"/>
      <c r="CV101" s="96"/>
      <c r="CW101" s="96"/>
      <c r="CX101" s="96"/>
      <c r="CY101" s="96"/>
      <c r="CZ101" s="96"/>
    </row>
    <row r="102" spans="1:104" ht="39.5" customHeight="1" x14ac:dyDescent="0.2">
      <c r="A102" s="35"/>
      <c r="B102" s="575" t="s">
        <v>24</v>
      </c>
      <c r="C102" s="575"/>
      <c r="D102" s="575"/>
      <c r="E102" s="575"/>
      <c r="F102" s="128"/>
      <c r="G102" s="342" t="s">
        <v>381</v>
      </c>
      <c r="H102" s="151"/>
      <c r="I102" s="152" t="s">
        <v>21</v>
      </c>
      <c r="J102" s="10"/>
      <c r="K102" s="129">
        <f>'Form 5a'!L128</f>
        <v>0</v>
      </c>
      <c r="L102" s="59"/>
      <c r="M102" s="101"/>
      <c r="N102" s="96"/>
      <c r="O102" s="96"/>
      <c r="P102" s="96"/>
      <c r="Q102" s="106"/>
      <c r="R102" s="95"/>
      <c r="S102" s="95"/>
      <c r="T102" s="96"/>
      <c r="U102" s="96"/>
      <c r="V102" s="96"/>
      <c r="W102" s="96"/>
      <c r="X102" s="96"/>
      <c r="Y102" s="96"/>
      <c r="Z102" s="96"/>
      <c r="AA102" s="96"/>
      <c r="AB102" s="96"/>
      <c r="AC102" s="96"/>
      <c r="AD102" s="96"/>
      <c r="AE102" s="96"/>
      <c r="AF102" s="96"/>
      <c r="AG102" s="96"/>
      <c r="AH102" s="96"/>
      <c r="AI102" s="96"/>
      <c r="AJ102" s="96"/>
      <c r="AK102" s="96"/>
      <c r="AL102" s="96"/>
      <c r="AM102" s="96"/>
      <c r="AN102" s="96"/>
      <c r="AO102" s="96"/>
      <c r="AP102" s="96"/>
      <c r="AQ102" s="96"/>
      <c r="AR102" s="96"/>
      <c r="AS102" s="96"/>
      <c r="AT102" s="96"/>
      <c r="AU102" s="96"/>
      <c r="AV102" s="96"/>
      <c r="AW102" s="96"/>
      <c r="AX102" s="96"/>
      <c r="AY102" s="96"/>
      <c r="AZ102" s="96"/>
      <c r="BA102" s="96"/>
      <c r="BB102" s="96"/>
      <c r="BC102" s="96"/>
      <c r="BD102" s="96"/>
      <c r="BE102" s="96"/>
      <c r="BF102" s="96"/>
      <c r="BG102" s="96"/>
      <c r="BH102" s="96"/>
      <c r="BI102" s="96"/>
      <c r="BJ102" s="96"/>
      <c r="BK102" s="96"/>
      <c r="BL102" s="96"/>
      <c r="BM102" s="96"/>
      <c r="BN102" s="96"/>
      <c r="BO102" s="96"/>
      <c r="BP102" s="96"/>
      <c r="BQ102" s="96"/>
      <c r="BR102" s="96"/>
      <c r="BS102" s="96"/>
      <c r="BT102" s="96"/>
      <c r="BU102" s="96"/>
      <c r="BV102" s="96"/>
      <c r="BW102" s="96"/>
      <c r="BX102" s="96"/>
      <c r="BY102" s="96"/>
      <c r="BZ102" s="96"/>
      <c r="CA102" s="96"/>
      <c r="CB102" s="96"/>
      <c r="CC102" s="96"/>
      <c r="CD102" s="96"/>
      <c r="CE102" s="96"/>
      <c r="CF102" s="96"/>
      <c r="CG102" s="96"/>
      <c r="CH102" s="96"/>
      <c r="CI102" s="96"/>
      <c r="CJ102" s="96"/>
      <c r="CK102" s="96"/>
      <c r="CL102" s="96"/>
      <c r="CM102" s="96"/>
      <c r="CN102" s="96"/>
      <c r="CO102" s="96"/>
      <c r="CP102" s="96"/>
      <c r="CQ102" s="96"/>
      <c r="CR102" s="96"/>
      <c r="CS102" s="96"/>
      <c r="CT102" s="96"/>
      <c r="CU102" s="96"/>
      <c r="CV102" s="96"/>
      <c r="CW102" s="96"/>
      <c r="CX102" s="96"/>
      <c r="CY102" s="96"/>
      <c r="CZ102" s="96"/>
    </row>
    <row r="103" spans="1:104" ht="39.5" customHeight="1" x14ac:dyDescent="0.2">
      <c r="A103" s="35"/>
      <c r="B103" s="575" t="s">
        <v>691</v>
      </c>
      <c r="C103" s="575"/>
      <c r="D103" s="575"/>
      <c r="E103" s="575"/>
      <c r="F103" s="128"/>
      <c r="G103" s="342" t="s">
        <v>556</v>
      </c>
      <c r="H103" s="151"/>
      <c r="I103" s="152" t="s">
        <v>21</v>
      </c>
      <c r="J103" s="10"/>
      <c r="K103" s="129">
        <f>'Form 7'!K92</f>
        <v>0</v>
      </c>
      <c r="L103" s="59"/>
      <c r="M103" s="101"/>
      <c r="N103" s="96"/>
      <c r="O103" s="96"/>
      <c r="P103" s="96"/>
      <c r="Q103" s="107"/>
      <c r="R103" s="107"/>
      <c r="S103" s="107"/>
      <c r="T103" s="96"/>
      <c r="U103" s="96"/>
      <c r="V103" s="96"/>
      <c r="W103" s="96"/>
      <c r="X103" s="96"/>
      <c r="Y103" s="96"/>
      <c r="Z103" s="96"/>
      <c r="AA103" s="96"/>
      <c r="AB103" s="96"/>
      <c r="AC103" s="96"/>
      <c r="AD103" s="96"/>
      <c r="AE103" s="96"/>
      <c r="AF103" s="96"/>
      <c r="AG103" s="96"/>
      <c r="AH103" s="96"/>
      <c r="AI103" s="96"/>
      <c r="AJ103" s="96"/>
      <c r="AK103" s="96"/>
      <c r="AL103" s="96"/>
      <c r="AM103" s="96"/>
      <c r="AN103" s="96"/>
      <c r="AO103" s="96"/>
      <c r="AP103" s="96"/>
      <c r="AQ103" s="96"/>
      <c r="AR103" s="96"/>
      <c r="AS103" s="96"/>
      <c r="AT103" s="96"/>
      <c r="AU103" s="96"/>
      <c r="AV103" s="96"/>
      <c r="AW103" s="96"/>
      <c r="AX103" s="96"/>
      <c r="AY103" s="96"/>
      <c r="AZ103" s="96"/>
      <c r="BA103" s="96"/>
      <c r="BB103" s="96"/>
      <c r="BC103" s="96"/>
      <c r="BD103" s="96"/>
      <c r="BE103" s="96"/>
      <c r="BF103" s="96"/>
      <c r="BG103" s="96"/>
      <c r="BH103" s="96"/>
      <c r="BI103" s="96"/>
      <c r="BJ103" s="96"/>
      <c r="BK103" s="96"/>
      <c r="BL103" s="96"/>
      <c r="BM103" s="96"/>
      <c r="BN103" s="96"/>
      <c r="BO103" s="96"/>
      <c r="BP103" s="96"/>
      <c r="BQ103" s="96"/>
      <c r="BR103" s="96"/>
      <c r="BS103" s="96"/>
      <c r="BT103" s="96"/>
      <c r="BU103" s="96"/>
      <c r="BV103" s="96"/>
      <c r="BW103" s="96"/>
      <c r="BX103" s="96"/>
      <c r="BY103" s="96"/>
      <c r="BZ103" s="96"/>
      <c r="CA103" s="96"/>
      <c r="CB103" s="96"/>
      <c r="CC103" s="96"/>
      <c r="CD103" s="96"/>
      <c r="CE103" s="96"/>
      <c r="CF103" s="96"/>
      <c r="CG103" s="96"/>
      <c r="CH103" s="96"/>
      <c r="CI103" s="96"/>
      <c r="CJ103" s="96"/>
      <c r="CK103" s="96"/>
      <c r="CL103" s="96"/>
      <c r="CM103" s="96"/>
      <c r="CN103" s="96"/>
      <c r="CO103" s="96"/>
      <c r="CP103" s="96"/>
      <c r="CQ103" s="96"/>
      <c r="CR103" s="96"/>
      <c r="CS103" s="96"/>
      <c r="CT103" s="96"/>
      <c r="CU103" s="96"/>
      <c r="CV103" s="96"/>
      <c r="CW103" s="96"/>
      <c r="CX103" s="96"/>
      <c r="CY103" s="96"/>
      <c r="CZ103" s="96"/>
    </row>
    <row r="104" spans="1:104" ht="39.5" customHeight="1" x14ac:dyDescent="0.2">
      <c r="A104" s="35"/>
      <c r="B104" s="575" t="s">
        <v>694</v>
      </c>
      <c r="C104" s="575"/>
      <c r="D104" s="575"/>
      <c r="E104" s="575"/>
      <c r="F104" s="128"/>
      <c r="G104" s="342" t="s">
        <v>695</v>
      </c>
      <c r="H104" s="151"/>
      <c r="I104" s="152" t="s">
        <v>21</v>
      </c>
      <c r="J104" s="10"/>
      <c r="K104" s="563" t="s">
        <v>28</v>
      </c>
      <c r="L104" s="59"/>
      <c r="M104" s="101"/>
      <c r="N104" s="96"/>
      <c r="O104" s="96"/>
      <c r="P104" s="96"/>
      <c r="Q104" s="107"/>
      <c r="R104" s="107"/>
      <c r="S104" s="107"/>
      <c r="T104" s="96"/>
      <c r="U104" s="96"/>
      <c r="V104" s="96"/>
      <c r="W104" s="96"/>
      <c r="X104" s="96"/>
      <c r="Y104" s="96"/>
      <c r="Z104" s="96"/>
      <c r="AA104" s="96"/>
      <c r="AB104" s="96"/>
      <c r="AC104" s="96"/>
      <c r="AD104" s="96"/>
      <c r="AE104" s="96"/>
      <c r="AF104" s="96"/>
      <c r="AG104" s="96"/>
      <c r="AH104" s="96"/>
      <c r="AI104" s="96"/>
      <c r="AJ104" s="96"/>
      <c r="AK104" s="96"/>
      <c r="AL104" s="96"/>
      <c r="AM104" s="96"/>
      <c r="AN104" s="96"/>
      <c r="AO104" s="96"/>
      <c r="AP104" s="96"/>
      <c r="AQ104" s="96"/>
      <c r="AR104" s="96"/>
      <c r="AS104" s="96"/>
      <c r="AT104" s="96"/>
      <c r="AU104" s="96"/>
      <c r="AV104" s="96"/>
      <c r="AW104" s="96"/>
      <c r="AX104" s="96"/>
      <c r="AY104" s="96"/>
      <c r="AZ104" s="96"/>
      <c r="BA104" s="96"/>
      <c r="BB104" s="96"/>
      <c r="BC104" s="96"/>
      <c r="BD104" s="96"/>
      <c r="BE104" s="96"/>
      <c r="BF104" s="96"/>
      <c r="BG104" s="96"/>
      <c r="BH104" s="96"/>
      <c r="BI104" s="96"/>
      <c r="BJ104" s="96"/>
      <c r="BK104" s="96"/>
      <c r="BL104" s="96"/>
      <c r="BM104" s="96"/>
      <c r="BN104" s="96"/>
      <c r="BO104" s="96"/>
      <c r="BP104" s="96"/>
      <c r="BQ104" s="96"/>
      <c r="BR104" s="96"/>
      <c r="BS104" s="96"/>
      <c r="BT104" s="96"/>
      <c r="BU104" s="96"/>
      <c r="BV104" s="96"/>
      <c r="BW104" s="96"/>
      <c r="BX104" s="96"/>
      <c r="BY104" s="96"/>
      <c r="BZ104" s="96"/>
      <c r="CA104" s="96"/>
      <c r="CB104" s="96"/>
      <c r="CC104" s="96"/>
      <c r="CD104" s="96"/>
      <c r="CE104" s="96"/>
      <c r="CF104" s="96"/>
      <c r="CG104" s="96"/>
      <c r="CH104" s="96"/>
      <c r="CI104" s="96"/>
      <c r="CJ104" s="96"/>
      <c r="CK104" s="96"/>
      <c r="CL104" s="96"/>
      <c r="CM104" s="96"/>
      <c r="CN104" s="96"/>
      <c r="CO104" s="96"/>
      <c r="CP104" s="96"/>
      <c r="CQ104" s="96"/>
      <c r="CR104" s="96"/>
      <c r="CS104" s="96"/>
      <c r="CT104" s="96"/>
      <c r="CU104" s="96"/>
      <c r="CV104" s="96"/>
      <c r="CW104" s="96"/>
      <c r="CX104" s="96"/>
      <c r="CY104" s="96"/>
      <c r="CZ104" s="96"/>
    </row>
    <row r="105" spans="1:104" ht="39.5" customHeight="1" x14ac:dyDescent="0.2">
      <c r="A105" s="35"/>
      <c r="B105" s="575" t="s">
        <v>330</v>
      </c>
      <c r="C105" s="575"/>
      <c r="D105" s="575"/>
      <c r="E105" s="575"/>
      <c r="F105" s="128"/>
      <c r="G105" s="342" t="s">
        <v>495</v>
      </c>
      <c r="H105" s="151"/>
      <c r="I105" s="152" t="s">
        <v>21</v>
      </c>
      <c r="J105" s="10"/>
      <c r="K105" s="129">
        <f>'Form 6'!K43</f>
        <v>0</v>
      </c>
      <c r="L105" s="59"/>
      <c r="M105" s="101"/>
      <c r="N105" s="96"/>
      <c r="O105" s="96"/>
      <c r="P105" s="96"/>
      <c r="Q105" s="107"/>
      <c r="R105" s="107"/>
      <c r="S105" s="107"/>
      <c r="T105" s="96"/>
      <c r="U105" s="96"/>
      <c r="V105" s="96"/>
      <c r="W105" s="96"/>
      <c r="X105" s="96"/>
      <c r="Y105" s="96"/>
      <c r="Z105" s="96"/>
      <c r="AA105" s="96"/>
      <c r="AB105" s="96"/>
      <c r="AC105" s="96"/>
      <c r="AD105" s="96"/>
      <c r="AE105" s="96"/>
      <c r="AF105" s="96"/>
      <c r="AG105" s="96"/>
      <c r="AH105" s="96"/>
      <c r="AI105" s="96"/>
      <c r="AJ105" s="96"/>
      <c r="AK105" s="96"/>
      <c r="AL105" s="96"/>
      <c r="AM105" s="96"/>
      <c r="AN105" s="96"/>
      <c r="AO105" s="96"/>
      <c r="AP105" s="96"/>
      <c r="AQ105" s="96"/>
      <c r="AR105" s="96"/>
      <c r="AS105" s="96"/>
      <c r="AT105" s="96"/>
      <c r="AU105" s="96"/>
      <c r="AV105" s="96"/>
      <c r="AW105" s="96"/>
      <c r="AX105" s="96"/>
      <c r="AY105" s="96"/>
      <c r="AZ105" s="96"/>
      <c r="BA105" s="96"/>
      <c r="BB105" s="96"/>
      <c r="BC105" s="96"/>
      <c r="BD105" s="96"/>
      <c r="BE105" s="96"/>
      <c r="BF105" s="96"/>
      <c r="BG105" s="96"/>
      <c r="BH105" s="96"/>
      <c r="BI105" s="96"/>
      <c r="BJ105" s="96"/>
      <c r="BK105" s="96"/>
      <c r="BL105" s="96"/>
      <c r="BM105" s="96"/>
      <c r="BN105" s="96"/>
      <c r="BO105" s="96"/>
      <c r="BP105" s="96"/>
      <c r="BQ105" s="96"/>
      <c r="BR105" s="96"/>
      <c r="BS105" s="96"/>
      <c r="BT105" s="96"/>
      <c r="BU105" s="96"/>
      <c r="BV105" s="96"/>
      <c r="BW105" s="96"/>
      <c r="BX105" s="96"/>
      <c r="BY105" s="96"/>
      <c r="BZ105" s="96"/>
      <c r="CA105" s="96"/>
      <c r="CB105" s="96"/>
      <c r="CC105" s="96"/>
      <c r="CD105" s="96"/>
      <c r="CE105" s="96"/>
      <c r="CF105" s="96"/>
      <c r="CG105" s="96"/>
      <c r="CH105" s="96"/>
      <c r="CI105" s="96"/>
      <c r="CJ105" s="96"/>
      <c r="CK105" s="96"/>
      <c r="CL105" s="96"/>
      <c r="CM105" s="96"/>
      <c r="CN105" s="96"/>
      <c r="CO105" s="96"/>
      <c r="CP105" s="96"/>
      <c r="CQ105" s="96"/>
      <c r="CR105" s="96"/>
      <c r="CS105" s="96"/>
      <c r="CT105" s="96"/>
      <c r="CU105" s="96"/>
      <c r="CV105" s="96"/>
      <c r="CW105" s="96"/>
      <c r="CX105" s="96"/>
      <c r="CY105" s="96"/>
      <c r="CZ105" s="96"/>
    </row>
    <row r="106" spans="1:104" ht="39.5" hidden="1" customHeight="1" x14ac:dyDescent="0.2">
      <c r="A106" s="35"/>
      <c r="B106" s="575" t="s">
        <v>501</v>
      </c>
      <c r="C106" s="575"/>
      <c r="D106" s="575"/>
      <c r="E106" s="575"/>
      <c r="F106" s="128"/>
      <c r="G106" s="342" t="s">
        <v>502</v>
      </c>
      <c r="H106" s="151"/>
      <c r="I106" s="152" t="s">
        <v>21</v>
      </c>
      <c r="J106" s="10"/>
      <c r="K106" s="129">
        <f>'Form 9'!K88</f>
        <v>0</v>
      </c>
      <c r="L106" s="60"/>
      <c r="M106" s="101"/>
      <c r="N106" s="96"/>
      <c r="O106" s="96"/>
      <c r="P106" s="96"/>
      <c r="Q106" s="104"/>
      <c r="R106" s="104"/>
      <c r="S106" s="104"/>
      <c r="T106" s="96"/>
      <c r="U106" s="96"/>
      <c r="V106" s="96"/>
      <c r="W106" s="96"/>
      <c r="X106" s="96"/>
      <c r="Y106" s="96"/>
      <c r="Z106" s="96"/>
      <c r="AA106" s="96"/>
      <c r="AB106" s="96"/>
      <c r="AC106" s="96"/>
      <c r="AD106" s="96"/>
      <c r="AE106" s="96"/>
      <c r="AF106" s="96"/>
      <c r="AG106" s="96"/>
      <c r="AH106" s="96"/>
      <c r="AI106" s="96"/>
      <c r="AJ106" s="96"/>
      <c r="AK106" s="96"/>
      <c r="AL106" s="96"/>
      <c r="AM106" s="96"/>
      <c r="AN106" s="96"/>
      <c r="AO106" s="96"/>
      <c r="AP106" s="96"/>
      <c r="AQ106" s="96"/>
      <c r="AR106" s="96"/>
      <c r="AS106" s="96"/>
      <c r="AT106" s="96"/>
      <c r="AU106" s="96"/>
      <c r="AV106" s="96"/>
      <c r="AW106" s="96"/>
      <c r="AX106" s="96"/>
      <c r="AY106" s="96"/>
      <c r="AZ106" s="96"/>
      <c r="BA106" s="96"/>
      <c r="BB106" s="96"/>
      <c r="BC106" s="96"/>
      <c r="BD106" s="96"/>
      <c r="BE106" s="96"/>
      <c r="BF106" s="96"/>
      <c r="BG106" s="96"/>
      <c r="BH106" s="96"/>
      <c r="BI106" s="96"/>
      <c r="BJ106" s="96"/>
      <c r="BK106" s="96"/>
      <c r="BL106" s="96"/>
      <c r="BM106" s="96"/>
      <c r="BN106" s="96"/>
      <c r="BO106" s="96"/>
      <c r="BP106" s="96"/>
      <c r="BQ106" s="96"/>
      <c r="BR106" s="96"/>
      <c r="BS106" s="96"/>
      <c r="BT106" s="96"/>
      <c r="BU106" s="96"/>
      <c r="BV106" s="96"/>
      <c r="BW106" s="96"/>
      <c r="BX106" s="96"/>
      <c r="BY106" s="96"/>
      <c r="BZ106" s="96"/>
      <c r="CA106" s="96"/>
      <c r="CB106" s="96"/>
      <c r="CC106" s="96"/>
      <c r="CD106" s="96"/>
      <c r="CE106" s="96"/>
      <c r="CF106" s="96"/>
      <c r="CG106" s="96"/>
      <c r="CH106" s="96"/>
      <c r="CI106" s="96"/>
      <c r="CJ106" s="96"/>
      <c r="CK106" s="96"/>
      <c r="CL106" s="96"/>
      <c r="CM106" s="96"/>
      <c r="CN106" s="96"/>
      <c r="CO106" s="96"/>
      <c r="CP106" s="96"/>
      <c r="CQ106" s="96"/>
      <c r="CR106" s="96"/>
      <c r="CS106" s="96"/>
      <c r="CT106" s="96"/>
      <c r="CU106" s="96"/>
      <c r="CV106" s="96"/>
      <c r="CW106" s="96"/>
      <c r="CX106" s="96"/>
      <c r="CY106" s="96"/>
      <c r="CZ106" s="96"/>
    </row>
    <row r="107" spans="1:104" ht="39.5" customHeight="1" x14ac:dyDescent="0.2">
      <c r="A107" s="35"/>
      <c r="B107" s="575" t="s">
        <v>338</v>
      </c>
      <c r="C107" s="575"/>
      <c r="D107" s="575"/>
      <c r="E107" s="575"/>
      <c r="F107" s="128"/>
      <c r="G107" s="342" t="s">
        <v>497</v>
      </c>
      <c r="H107" s="151"/>
      <c r="I107" s="152" t="s">
        <v>21</v>
      </c>
      <c r="J107" s="10"/>
      <c r="K107" s="129">
        <f>'Form 10'!K37</f>
        <v>0</v>
      </c>
      <c r="L107" s="60"/>
      <c r="M107" s="101"/>
      <c r="N107" s="96"/>
      <c r="O107" s="96"/>
      <c r="P107" s="96"/>
      <c r="Q107" s="104"/>
      <c r="R107" s="104"/>
      <c r="S107" s="104"/>
      <c r="T107" s="96"/>
      <c r="U107" s="96"/>
      <c r="V107" s="96"/>
      <c r="W107" s="96"/>
      <c r="X107" s="96"/>
      <c r="Y107" s="96"/>
      <c r="Z107" s="96"/>
      <c r="AA107" s="96"/>
      <c r="AB107" s="96"/>
      <c r="AC107" s="96"/>
      <c r="AD107" s="96"/>
      <c r="AE107" s="96"/>
      <c r="AF107" s="96"/>
      <c r="AG107" s="96"/>
      <c r="AH107" s="96"/>
      <c r="AI107" s="96"/>
      <c r="AJ107" s="96"/>
      <c r="AK107" s="96"/>
      <c r="AL107" s="96"/>
      <c r="AM107" s="96"/>
      <c r="AN107" s="96"/>
      <c r="AO107" s="96"/>
      <c r="AP107" s="96"/>
      <c r="AQ107" s="96"/>
      <c r="AR107" s="96"/>
      <c r="AS107" s="96"/>
      <c r="AT107" s="96"/>
      <c r="AU107" s="96"/>
      <c r="AV107" s="96"/>
      <c r="AW107" s="96"/>
      <c r="AX107" s="96"/>
      <c r="AY107" s="96"/>
      <c r="AZ107" s="96"/>
      <c r="BA107" s="96"/>
      <c r="BB107" s="96"/>
      <c r="BC107" s="96"/>
      <c r="BD107" s="96"/>
      <c r="BE107" s="96"/>
      <c r="BF107" s="96"/>
      <c r="BG107" s="96"/>
      <c r="BH107" s="96"/>
      <c r="BI107" s="96"/>
      <c r="BJ107" s="96"/>
      <c r="BK107" s="96"/>
      <c r="BL107" s="96"/>
      <c r="BM107" s="96"/>
      <c r="BN107" s="96"/>
      <c r="BO107" s="96"/>
      <c r="BP107" s="96"/>
      <c r="BQ107" s="96"/>
      <c r="BR107" s="96"/>
      <c r="BS107" s="96"/>
      <c r="BT107" s="96"/>
      <c r="BU107" s="96"/>
      <c r="BV107" s="96"/>
      <c r="BW107" s="96"/>
      <c r="BX107" s="96"/>
      <c r="BY107" s="96"/>
      <c r="BZ107" s="96"/>
      <c r="CA107" s="96"/>
      <c r="CB107" s="96"/>
      <c r="CC107" s="96"/>
      <c r="CD107" s="96"/>
      <c r="CE107" s="96"/>
      <c r="CF107" s="96"/>
      <c r="CG107" s="96"/>
      <c r="CH107" s="96"/>
      <c r="CI107" s="96"/>
      <c r="CJ107" s="96"/>
      <c r="CK107" s="96"/>
      <c r="CL107" s="96"/>
      <c r="CM107" s="96"/>
      <c r="CN107" s="96"/>
      <c r="CO107" s="96"/>
      <c r="CP107" s="96"/>
      <c r="CQ107" s="96"/>
      <c r="CR107" s="96"/>
      <c r="CS107" s="96"/>
      <c r="CT107" s="96"/>
      <c r="CU107" s="96"/>
      <c r="CV107" s="96"/>
      <c r="CW107" s="96"/>
      <c r="CX107" s="96"/>
      <c r="CY107" s="96"/>
      <c r="CZ107" s="96"/>
    </row>
    <row r="108" spans="1:104" ht="39.5" hidden="1" customHeight="1" x14ac:dyDescent="0.2">
      <c r="A108" s="35"/>
      <c r="B108" s="575" t="s">
        <v>340</v>
      </c>
      <c r="C108" s="575"/>
      <c r="D108" s="575"/>
      <c r="E108" s="575"/>
      <c r="F108" s="128"/>
      <c r="G108" s="342" t="s">
        <v>387</v>
      </c>
      <c r="H108" s="151"/>
      <c r="I108" s="152" t="s">
        <v>21</v>
      </c>
      <c r="J108" s="10"/>
      <c r="K108" s="129">
        <f>'Form 11'!M49</f>
        <v>0</v>
      </c>
      <c r="L108" s="60"/>
      <c r="M108" s="101"/>
      <c r="N108" s="96"/>
      <c r="O108" s="96"/>
      <c r="P108" s="96"/>
      <c r="Q108" s="104"/>
      <c r="R108" s="104"/>
      <c r="S108" s="104"/>
      <c r="T108" s="96"/>
      <c r="U108" s="96"/>
      <c r="V108" s="96"/>
      <c r="W108" s="96"/>
      <c r="X108" s="96"/>
      <c r="Y108" s="96"/>
      <c r="Z108" s="96"/>
      <c r="AA108" s="96"/>
      <c r="AB108" s="96"/>
      <c r="AC108" s="96"/>
      <c r="AD108" s="96"/>
      <c r="AE108" s="96"/>
      <c r="AF108" s="96"/>
      <c r="AG108" s="96"/>
      <c r="AH108" s="96"/>
      <c r="AI108" s="96"/>
      <c r="AJ108" s="96"/>
      <c r="AK108" s="96"/>
      <c r="AL108" s="96"/>
      <c r="AM108" s="96"/>
      <c r="AN108" s="96"/>
      <c r="AO108" s="96"/>
      <c r="AP108" s="96"/>
      <c r="AQ108" s="96"/>
      <c r="AR108" s="96"/>
      <c r="AS108" s="96"/>
      <c r="AT108" s="96"/>
      <c r="AU108" s="96"/>
      <c r="AV108" s="96"/>
      <c r="AW108" s="96"/>
      <c r="AX108" s="96"/>
      <c r="AY108" s="96"/>
      <c r="AZ108" s="96"/>
      <c r="BA108" s="96"/>
      <c r="BB108" s="96"/>
      <c r="BC108" s="96"/>
      <c r="BD108" s="96"/>
      <c r="BE108" s="96"/>
      <c r="BF108" s="96"/>
      <c r="BG108" s="96"/>
      <c r="BH108" s="96"/>
      <c r="BI108" s="96"/>
      <c r="BJ108" s="96"/>
      <c r="BK108" s="96"/>
      <c r="BL108" s="96"/>
      <c r="BM108" s="96"/>
      <c r="BN108" s="96"/>
      <c r="BO108" s="96"/>
      <c r="BP108" s="96"/>
      <c r="BQ108" s="96"/>
      <c r="BR108" s="96"/>
      <c r="BS108" s="96"/>
      <c r="BT108" s="96"/>
      <c r="BU108" s="96"/>
      <c r="BV108" s="96"/>
      <c r="BW108" s="96"/>
      <c r="BX108" s="96"/>
      <c r="BY108" s="96"/>
      <c r="BZ108" s="96"/>
      <c r="CA108" s="96"/>
      <c r="CB108" s="96"/>
      <c r="CC108" s="96"/>
      <c r="CD108" s="96"/>
      <c r="CE108" s="96"/>
      <c r="CF108" s="96"/>
      <c r="CG108" s="96"/>
      <c r="CH108" s="96"/>
      <c r="CI108" s="96"/>
      <c r="CJ108" s="96"/>
      <c r="CK108" s="96"/>
      <c r="CL108" s="96"/>
      <c r="CM108" s="96"/>
      <c r="CN108" s="96"/>
      <c r="CO108" s="96"/>
      <c r="CP108" s="96"/>
      <c r="CQ108" s="96"/>
      <c r="CR108" s="96"/>
      <c r="CS108" s="96"/>
      <c r="CT108" s="96"/>
      <c r="CU108" s="96"/>
      <c r="CV108" s="96"/>
      <c r="CW108" s="96"/>
      <c r="CX108" s="96"/>
      <c r="CY108" s="96"/>
      <c r="CZ108" s="96"/>
    </row>
    <row r="109" spans="1:104" ht="39.5" hidden="1" customHeight="1" x14ac:dyDescent="0.2">
      <c r="A109" s="35"/>
      <c r="B109" s="575" t="s">
        <v>359</v>
      </c>
      <c r="C109" s="575"/>
      <c r="D109" s="575"/>
      <c r="E109" s="575"/>
      <c r="F109" s="128"/>
      <c r="G109" s="342" t="s">
        <v>386</v>
      </c>
      <c r="H109" s="151"/>
      <c r="I109" s="152" t="s">
        <v>21</v>
      </c>
      <c r="J109" s="10"/>
      <c r="K109" s="146" t="s">
        <v>28</v>
      </c>
      <c r="L109" s="60"/>
      <c r="M109" s="101"/>
      <c r="N109" s="96"/>
      <c r="O109" s="96"/>
      <c r="P109" s="96"/>
      <c r="Q109" s="104"/>
      <c r="R109" s="104"/>
      <c r="S109" s="104"/>
      <c r="T109" s="96"/>
      <c r="U109" s="96"/>
      <c r="V109" s="96"/>
      <c r="W109" s="96"/>
      <c r="X109" s="96"/>
      <c r="Y109" s="96"/>
      <c r="Z109" s="96"/>
      <c r="AA109" s="96"/>
      <c r="AB109" s="96"/>
      <c r="AC109" s="96"/>
      <c r="AD109" s="96"/>
      <c r="AE109" s="96"/>
      <c r="AF109" s="96"/>
      <c r="AG109" s="96"/>
      <c r="AH109" s="96"/>
      <c r="AI109" s="96"/>
      <c r="AJ109" s="96"/>
      <c r="AK109" s="96"/>
      <c r="AL109" s="96"/>
      <c r="AM109" s="96"/>
      <c r="AN109" s="96"/>
      <c r="AO109" s="96"/>
      <c r="AP109" s="96"/>
      <c r="AQ109" s="96"/>
      <c r="AR109" s="96"/>
      <c r="AS109" s="96"/>
      <c r="AT109" s="96"/>
      <c r="AU109" s="96"/>
      <c r="AV109" s="96"/>
      <c r="AW109" s="96"/>
      <c r="AX109" s="96"/>
      <c r="AY109" s="96"/>
      <c r="AZ109" s="96"/>
      <c r="BA109" s="96"/>
      <c r="BB109" s="96"/>
      <c r="BC109" s="96"/>
      <c r="BD109" s="96"/>
      <c r="BE109" s="96"/>
      <c r="BF109" s="96"/>
      <c r="BG109" s="96"/>
      <c r="BH109" s="96"/>
      <c r="BI109" s="96"/>
      <c r="BJ109" s="96"/>
      <c r="BK109" s="96"/>
      <c r="BL109" s="96"/>
      <c r="BM109" s="96"/>
      <c r="BN109" s="96"/>
      <c r="BO109" s="96"/>
      <c r="BP109" s="96"/>
      <c r="BQ109" s="96"/>
      <c r="BR109" s="96"/>
      <c r="BS109" s="96"/>
      <c r="BT109" s="96"/>
      <c r="BU109" s="96"/>
      <c r="BV109" s="96"/>
      <c r="BW109" s="96"/>
      <c r="BX109" s="96"/>
      <c r="BY109" s="96"/>
      <c r="BZ109" s="96"/>
      <c r="CA109" s="96"/>
      <c r="CB109" s="96"/>
      <c r="CC109" s="96"/>
      <c r="CD109" s="96"/>
      <c r="CE109" s="96"/>
      <c r="CF109" s="96"/>
      <c r="CG109" s="96"/>
      <c r="CH109" s="96"/>
      <c r="CI109" s="96"/>
      <c r="CJ109" s="96"/>
      <c r="CK109" s="96"/>
      <c r="CL109" s="96"/>
      <c r="CM109" s="96"/>
      <c r="CN109" s="96"/>
      <c r="CO109" s="96"/>
      <c r="CP109" s="96"/>
      <c r="CQ109" s="96"/>
      <c r="CR109" s="96"/>
      <c r="CS109" s="96"/>
      <c r="CT109" s="96"/>
      <c r="CU109" s="96"/>
      <c r="CV109" s="96"/>
      <c r="CW109" s="96"/>
      <c r="CX109" s="96"/>
      <c r="CY109" s="96"/>
      <c r="CZ109" s="96"/>
    </row>
    <row r="110" spans="1:104" ht="5.5" customHeight="1" x14ac:dyDescent="0.2">
      <c r="A110" s="35"/>
      <c r="B110" s="21"/>
      <c r="C110" s="31"/>
      <c r="D110" s="31"/>
      <c r="E110" s="24"/>
      <c r="F110" s="41"/>
      <c r="G110" s="21"/>
      <c r="H110" s="31"/>
      <c r="I110" s="25"/>
      <c r="J110" s="25"/>
      <c r="K110" s="131"/>
      <c r="L110" s="42"/>
      <c r="M110" s="96"/>
      <c r="N110" s="96"/>
      <c r="O110" s="96"/>
      <c r="P110" s="96"/>
      <c r="Q110" s="96"/>
      <c r="R110" s="96"/>
      <c r="S110" s="96"/>
      <c r="T110" s="96"/>
      <c r="U110" s="96"/>
      <c r="V110" s="96"/>
      <c r="W110" s="96"/>
      <c r="X110" s="96"/>
      <c r="Y110" s="96"/>
      <c r="Z110" s="96"/>
      <c r="AA110" s="96"/>
      <c r="AB110" s="96"/>
      <c r="AC110" s="96"/>
      <c r="AD110" s="96"/>
      <c r="AE110" s="96"/>
      <c r="AF110" s="96"/>
      <c r="AG110" s="96"/>
      <c r="AH110" s="96"/>
      <c r="AI110" s="96"/>
      <c r="AJ110" s="96"/>
      <c r="AK110" s="96"/>
      <c r="AL110" s="96"/>
      <c r="AM110" s="96"/>
      <c r="AN110" s="96"/>
      <c r="AO110" s="96"/>
      <c r="AP110" s="96"/>
      <c r="AQ110" s="96"/>
      <c r="AR110" s="96"/>
      <c r="AS110" s="96"/>
      <c r="AT110" s="96"/>
      <c r="AU110" s="96"/>
      <c r="AV110" s="96"/>
      <c r="AW110" s="96"/>
      <c r="AX110" s="96"/>
      <c r="AY110" s="96"/>
      <c r="AZ110" s="96"/>
      <c r="BA110" s="96"/>
      <c r="BB110" s="96"/>
      <c r="BC110" s="96"/>
      <c r="BD110" s="96"/>
      <c r="BE110" s="96"/>
      <c r="BF110" s="96"/>
      <c r="BG110" s="96"/>
      <c r="BH110" s="96"/>
      <c r="BI110" s="96"/>
      <c r="BJ110" s="96"/>
      <c r="BK110" s="96"/>
      <c r="BL110" s="96"/>
      <c r="BM110" s="96"/>
      <c r="BN110" s="96"/>
      <c r="BO110" s="96"/>
      <c r="BP110" s="96"/>
      <c r="BQ110" s="96"/>
      <c r="BR110" s="96"/>
      <c r="BS110" s="96"/>
      <c r="BT110" s="96"/>
      <c r="BU110" s="96"/>
      <c r="BV110" s="96"/>
      <c r="BW110" s="96"/>
      <c r="BX110" s="96"/>
      <c r="BY110" s="96"/>
      <c r="BZ110" s="96"/>
      <c r="CA110" s="96"/>
      <c r="CB110" s="96"/>
      <c r="CC110" s="96"/>
      <c r="CD110" s="96"/>
      <c r="CE110" s="96"/>
      <c r="CF110" s="96"/>
      <c r="CG110" s="96"/>
      <c r="CH110" s="96"/>
      <c r="CI110" s="96"/>
      <c r="CJ110" s="96"/>
      <c r="CK110" s="96"/>
      <c r="CL110" s="96"/>
      <c r="CM110" s="96"/>
      <c r="CN110" s="96"/>
      <c r="CO110" s="96"/>
      <c r="CP110" s="96"/>
      <c r="CQ110" s="96"/>
      <c r="CR110" s="96"/>
      <c r="CS110" s="96"/>
      <c r="CT110" s="96"/>
      <c r="CU110" s="96"/>
      <c r="CV110" s="96"/>
      <c r="CW110" s="96"/>
      <c r="CX110" s="96"/>
      <c r="CY110" s="96"/>
      <c r="CZ110" s="96"/>
    </row>
    <row r="111" spans="1:104" ht="28.25" customHeight="1" x14ac:dyDescent="0.2">
      <c r="A111" s="35"/>
      <c r="H111" s="58"/>
      <c r="I111" s="16" t="s">
        <v>258</v>
      </c>
      <c r="J111" s="11"/>
      <c r="K111" s="134">
        <f>SUM(K97:K109)</f>
        <v>0</v>
      </c>
      <c r="L111" s="61"/>
      <c r="M111" s="101"/>
      <c r="N111" s="96"/>
      <c r="O111" s="96"/>
      <c r="P111" s="96"/>
      <c r="Q111" s="108"/>
      <c r="R111" s="108"/>
      <c r="S111" s="108"/>
      <c r="T111" s="96"/>
      <c r="U111" s="96"/>
      <c r="V111" s="96"/>
      <c r="W111" s="96"/>
      <c r="X111" s="96"/>
      <c r="Y111" s="96"/>
      <c r="Z111" s="96"/>
      <c r="AA111" s="96"/>
      <c r="AB111" s="96"/>
      <c r="AC111" s="96"/>
      <c r="AD111" s="96"/>
      <c r="AE111" s="96"/>
      <c r="AF111" s="96"/>
      <c r="AG111" s="96"/>
      <c r="AH111" s="96"/>
      <c r="AI111" s="96"/>
      <c r="AJ111" s="96"/>
      <c r="AK111" s="96"/>
      <c r="AL111" s="96"/>
      <c r="AM111" s="96"/>
      <c r="AN111" s="96"/>
      <c r="AO111" s="96"/>
      <c r="AP111" s="96"/>
      <c r="AQ111" s="96"/>
      <c r="AR111" s="96"/>
      <c r="AS111" s="96"/>
      <c r="AT111" s="96"/>
      <c r="AU111" s="96"/>
      <c r="AV111" s="96"/>
      <c r="AW111" s="96"/>
      <c r="AX111" s="96"/>
      <c r="AY111" s="96"/>
      <c r="AZ111" s="96"/>
      <c r="BA111" s="96"/>
      <c r="BB111" s="96"/>
      <c r="BC111" s="96"/>
      <c r="BD111" s="96"/>
      <c r="BE111" s="96"/>
      <c r="BF111" s="96"/>
      <c r="BG111" s="96"/>
      <c r="BH111" s="96"/>
      <c r="BI111" s="96"/>
      <c r="BJ111" s="96"/>
      <c r="BK111" s="96"/>
      <c r="BL111" s="96"/>
      <c r="BM111" s="96"/>
      <c r="BN111" s="96"/>
      <c r="BO111" s="96"/>
      <c r="BP111" s="96"/>
      <c r="BQ111" s="96"/>
      <c r="BR111" s="96"/>
      <c r="BS111" s="96"/>
      <c r="BT111" s="96"/>
      <c r="BU111" s="96"/>
      <c r="BV111" s="96"/>
      <c r="BW111" s="96"/>
      <c r="BX111" s="96"/>
      <c r="BY111" s="96"/>
      <c r="BZ111" s="96"/>
      <c r="CA111" s="96"/>
      <c r="CB111" s="96"/>
      <c r="CC111" s="96"/>
      <c r="CD111" s="96"/>
      <c r="CE111" s="96"/>
      <c r="CF111" s="96"/>
      <c r="CG111" s="96"/>
      <c r="CH111" s="96"/>
      <c r="CI111" s="96"/>
      <c r="CJ111" s="96"/>
      <c r="CK111" s="96"/>
      <c r="CL111" s="96"/>
      <c r="CM111" s="96"/>
      <c r="CN111" s="96"/>
      <c r="CO111" s="96"/>
      <c r="CP111" s="96"/>
      <c r="CQ111" s="96"/>
      <c r="CR111" s="96"/>
      <c r="CS111" s="96"/>
      <c r="CT111" s="96"/>
      <c r="CU111" s="96"/>
      <c r="CV111" s="96"/>
      <c r="CW111" s="96"/>
      <c r="CX111" s="96"/>
      <c r="CY111" s="96"/>
      <c r="CZ111" s="96"/>
    </row>
    <row r="112" spans="1:104" ht="28.25" customHeight="1" x14ac:dyDescent="0.2">
      <c r="A112" s="35"/>
      <c r="B112" s="577" t="s">
        <v>41</v>
      </c>
      <c r="C112" s="577"/>
      <c r="D112" s="577"/>
      <c r="E112" s="577"/>
      <c r="F112" s="577"/>
      <c r="G112" s="577"/>
      <c r="H112" s="62">
        <f ca="1">IF(K60&gt;=I91,1,0)</f>
        <v>0</v>
      </c>
      <c r="I112" s="63" t="s">
        <v>29</v>
      </c>
      <c r="K112" s="137">
        <f ca="1">surcharge+'Form 3'!K41+'Form 4'!J47+'Form 5a'!L129+'Form 6'!K42+'Form 9'!K89+'Form 10'!K38+'Form 11'!M50+'Form 7'!K93+'Form 6'!K42</f>
        <v>0</v>
      </c>
      <c r="L112" s="64"/>
      <c r="M112" s="101"/>
      <c r="N112" s="96"/>
      <c r="O112" s="96"/>
      <c r="P112" s="96"/>
      <c r="Q112" s="108"/>
      <c r="R112" s="108"/>
      <c r="S112" s="108"/>
      <c r="T112" s="96"/>
      <c r="U112" s="96"/>
      <c r="V112" s="96"/>
      <c r="W112" s="96"/>
      <c r="X112" s="96"/>
      <c r="Y112" s="96"/>
      <c r="Z112" s="96"/>
      <c r="AA112" s="96"/>
      <c r="AB112" s="96"/>
      <c r="AC112" s="96"/>
      <c r="AD112" s="96"/>
      <c r="AE112" s="96"/>
      <c r="AF112" s="96"/>
      <c r="AG112" s="96"/>
      <c r="AH112" s="96"/>
      <c r="AI112" s="96"/>
      <c r="AJ112" s="96"/>
      <c r="AK112" s="96"/>
      <c r="AL112" s="96"/>
      <c r="AM112" s="96"/>
      <c r="AN112" s="96"/>
      <c r="AO112" s="96"/>
      <c r="AP112" s="96"/>
      <c r="AQ112" s="96"/>
      <c r="AR112" s="96"/>
      <c r="AS112" s="96"/>
      <c r="AT112" s="96"/>
      <c r="AU112" s="96"/>
      <c r="AV112" s="96"/>
      <c r="AW112" s="96"/>
      <c r="AX112" s="96"/>
      <c r="AY112" s="96"/>
      <c r="AZ112" s="96"/>
      <c r="BA112" s="96"/>
      <c r="BB112" s="96"/>
      <c r="BC112" s="96"/>
      <c r="BD112" s="96"/>
      <c r="BE112" s="96"/>
      <c r="BF112" s="96"/>
      <c r="BG112" s="96"/>
      <c r="BH112" s="96"/>
      <c r="BI112" s="96"/>
      <c r="BJ112" s="96"/>
      <c r="BK112" s="96"/>
      <c r="BL112" s="96"/>
      <c r="BM112" s="96"/>
      <c r="BN112" s="96"/>
      <c r="BO112" s="96"/>
      <c r="BP112" s="96"/>
      <c r="BQ112" s="96"/>
      <c r="BR112" s="96"/>
      <c r="BS112" s="96"/>
      <c r="BT112" s="96"/>
      <c r="BU112" s="96"/>
      <c r="BV112" s="96"/>
      <c r="BW112" s="96"/>
      <c r="BX112" s="96"/>
      <c r="BY112" s="96"/>
      <c r="BZ112" s="96"/>
      <c r="CA112" s="96"/>
      <c r="CB112" s="96"/>
      <c r="CC112" s="96"/>
      <c r="CD112" s="96"/>
      <c r="CE112" s="96"/>
      <c r="CF112" s="96"/>
      <c r="CG112" s="96"/>
      <c r="CH112" s="96"/>
      <c r="CI112" s="96"/>
      <c r="CJ112" s="96"/>
      <c r="CK112" s="96"/>
      <c r="CL112" s="96"/>
      <c r="CM112" s="96"/>
      <c r="CN112" s="96"/>
      <c r="CO112" s="96"/>
      <c r="CP112" s="96"/>
      <c r="CQ112" s="96"/>
      <c r="CR112" s="96"/>
      <c r="CS112" s="96"/>
      <c r="CT112" s="96"/>
      <c r="CU112" s="96"/>
      <c r="CV112" s="96"/>
      <c r="CW112" s="96"/>
      <c r="CX112" s="96"/>
      <c r="CY112" s="96"/>
      <c r="CZ112" s="96"/>
    </row>
    <row r="113" spans="1:104" ht="5.5" customHeight="1" x14ac:dyDescent="0.2">
      <c r="A113" s="35"/>
      <c r="B113" s="153"/>
      <c r="C113" s="153"/>
      <c r="D113" s="153"/>
      <c r="E113" s="154"/>
      <c r="F113" s="154"/>
      <c r="G113" s="153"/>
      <c r="H113" s="31"/>
      <c r="I113" s="65"/>
      <c r="J113" s="65"/>
      <c r="K113" s="131"/>
      <c r="L113" s="42"/>
      <c r="M113" s="96"/>
      <c r="N113" s="96"/>
      <c r="O113" s="96"/>
      <c r="P113" s="96"/>
      <c r="Q113" s="96"/>
      <c r="R113" s="96"/>
      <c r="S113" s="96"/>
      <c r="T113" s="96"/>
      <c r="U113" s="96"/>
      <c r="V113" s="96"/>
      <c r="W113" s="96"/>
      <c r="X113" s="96"/>
      <c r="Y113" s="96"/>
      <c r="Z113" s="96"/>
      <c r="AA113" s="96"/>
      <c r="AB113" s="96"/>
      <c r="AC113" s="96"/>
      <c r="AD113" s="96"/>
      <c r="AE113" s="96"/>
      <c r="AF113" s="96"/>
      <c r="AG113" s="96"/>
      <c r="AH113" s="96"/>
      <c r="AI113" s="96"/>
      <c r="AJ113" s="96"/>
      <c r="AK113" s="96"/>
      <c r="AL113" s="96"/>
      <c r="AM113" s="96"/>
      <c r="AN113" s="96"/>
      <c r="AO113" s="96"/>
      <c r="AP113" s="96"/>
      <c r="AQ113" s="96"/>
      <c r="AR113" s="96"/>
      <c r="AS113" s="96"/>
      <c r="AT113" s="96"/>
      <c r="AU113" s="96"/>
      <c r="AV113" s="96"/>
      <c r="AW113" s="96"/>
      <c r="AX113" s="96"/>
      <c r="AY113" s="96"/>
      <c r="AZ113" s="96"/>
      <c r="BA113" s="96"/>
      <c r="BB113" s="96"/>
      <c r="BC113" s="96"/>
      <c r="BD113" s="96"/>
      <c r="BE113" s="96"/>
      <c r="BF113" s="96"/>
      <c r="BG113" s="96"/>
      <c r="BH113" s="96"/>
      <c r="BI113" s="96"/>
      <c r="BJ113" s="96"/>
      <c r="BK113" s="96"/>
      <c r="BL113" s="96"/>
      <c r="BM113" s="96"/>
      <c r="BN113" s="96"/>
      <c r="BO113" s="96"/>
      <c r="BP113" s="96"/>
      <c r="BQ113" s="96"/>
      <c r="BR113" s="96"/>
      <c r="BS113" s="96"/>
      <c r="BT113" s="96"/>
      <c r="BU113" s="96"/>
      <c r="BV113" s="96"/>
      <c r="BW113" s="96"/>
      <c r="BX113" s="96"/>
      <c r="BY113" s="96"/>
      <c r="BZ113" s="96"/>
      <c r="CA113" s="96"/>
      <c r="CB113" s="96"/>
      <c r="CC113" s="96"/>
      <c r="CD113" s="96"/>
      <c r="CE113" s="96"/>
      <c r="CF113" s="96"/>
      <c r="CG113" s="96"/>
      <c r="CH113" s="96"/>
      <c r="CI113" s="96"/>
      <c r="CJ113" s="96"/>
      <c r="CK113" s="96"/>
      <c r="CL113" s="96"/>
      <c r="CM113" s="96"/>
      <c r="CN113" s="96"/>
      <c r="CO113" s="96"/>
      <c r="CP113" s="96"/>
      <c r="CQ113" s="96"/>
      <c r="CR113" s="96"/>
      <c r="CS113" s="96"/>
      <c r="CT113" s="96"/>
      <c r="CU113" s="96"/>
      <c r="CV113" s="96"/>
      <c r="CW113" s="96"/>
      <c r="CX113" s="96"/>
      <c r="CY113" s="96"/>
      <c r="CZ113" s="96"/>
    </row>
    <row r="114" spans="1:104" ht="28.25" customHeight="1" x14ac:dyDescent="0.2">
      <c r="A114" s="35"/>
      <c r="B114" s="155" t="s">
        <v>614</v>
      </c>
      <c r="C114" s="156"/>
      <c r="D114" s="156"/>
      <c r="E114" s="156"/>
      <c r="F114" s="157"/>
      <c r="G114" s="157"/>
      <c r="H114" s="58"/>
      <c r="I114" s="66" t="s">
        <v>258</v>
      </c>
      <c r="J114" s="18"/>
      <c r="K114" s="141">
        <f ca="1">K111+K112</f>
        <v>0</v>
      </c>
      <c r="L114" s="67"/>
      <c r="M114" s="101"/>
      <c r="N114" s="96"/>
      <c r="O114" s="96"/>
      <c r="P114" s="96"/>
      <c r="Q114" s="108"/>
      <c r="R114" s="108"/>
      <c r="S114" s="108"/>
      <c r="T114" s="96"/>
      <c r="U114" s="96"/>
      <c r="V114" s="96"/>
      <c r="W114" s="96"/>
      <c r="X114" s="96"/>
      <c r="Y114" s="96"/>
      <c r="Z114" s="96"/>
      <c r="AA114" s="96"/>
      <c r="AB114" s="96"/>
      <c r="AC114" s="96"/>
      <c r="AD114" s="96"/>
      <c r="AE114" s="96"/>
      <c r="AF114" s="96"/>
      <c r="AG114" s="96"/>
      <c r="AH114" s="96"/>
      <c r="AI114" s="96"/>
      <c r="AJ114" s="96"/>
      <c r="AK114" s="96"/>
      <c r="AL114" s="96"/>
      <c r="AM114" s="96"/>
      <c r="AN114" s="96"/>
      <c r="AO114" s="96"/>
      <c r="AP114" s="96"/>
      <c r="AQ114" s="96"/>
      <c r="AR114" s="96"/>
      <c r="AS114" s="96"/>
      <c r="AT114" s="96"/>
      <c r="AU114" s="96"/>
      <c r="AV114" s="96"/>
      <c r="AW114" s="96"/>
      <c r="AX114" s="96"/>
      <c r="AY114" s="96"/>
      <c r="AZ114" s="96"/>
      <c r="BA114" s="96"/>
      <c r="BB114" s="96"/>
      <c r="BC114" s="96"/>
      <c r="BD114" s="96"/>
      <c r="BE114" s="96"/>
      <c r="BF114" s="96"/>
      <c r="BG114" s="96"/>
      <c r="BH114" s="96"/>
      <c r="BI114" s="96"/>
      <c r="BJ114" s="96"/>
      <c r="BK114" s="96"/>
      <c r="BL114" s="96"/>
      <c r="BM114" s="96"/>
      <c r="BN114" s="96"/>
      <c r="BO114" s="96"/>
      <c r="BP114" s="96"/>
      <c r="BQ114" s="96"/>
      <c r="BR114" s="96"/>
      <c r="BS114" s="96"/>
      <c r="BT114" s="96"/>
      <c r="BU114" s="96"/>
      <c r="BV114" s="96"/>
      <c r="BW114" s="96"/>
      <c r="BX114" s="96"/>
      <c r="BY114" s="96"/>
      <c r="BZ114" s="96"/>
      <c r="CA114" s="96"/>
      <c r="CB114" s="96"/>
      <c r="CC114" s="96"/>
      <c r="CD114" s="96"/>
      <c r="CE114" s="96"/>
      <c r="CF114" s="96"/>
      <c r="CG114" s="96"/>
      <c r="CH114" s="96"/>
      <c r="CI114" s="96"/>
      <c r="CJ114" s="96"/>
      <c r="CK114" s="96"/>
      <c r="CL114" s="96"/>
      <c r="CM114" s="96"/>
      <c r="CN114" s="96"/>
      <c r="CO114" s="96"/>
      <c r="CP114" s="96"/>
      <c r="CQ114" s="96"/>
      <c r="CR114" s="96"/>
      <c r="CS114" s="96"/>
      <c r="CT114" s="96"/>
      <c r="CU114" s="96"/>
      <c r="CV114" s="96"/>
      <c r="CW114" s="96"/>
      <c r="CX114" s="96"/>
      <c r="CY114" s="96"/>
      <c r="CZ114" s="96"/>
    </row>
    <row r="115" spans="1:104" ht="30" customHeight="1" thickBot="1" x14ac:dyDescent="0.25">
      <c r="A115" s="35"/>
      <c r="B115" s="136"/>
      <c r="C115" s="158"/>
      <c r="D115" s="136"/>
      <c r="E115" s="159"/>
      <c r="F115" s="136"/>
      <c r="G115" s="136"/>
      <c r="H115" s="58"/>
      <c r="I115" s="68" t="s">
        <v>26</v>
      </c>
      <c r="J115" s="9"/>
      <c r="K115" s="144">
        <f ca="1">K114*15%</f>
        <v>0</v>
      </c>
      <c r="L115" s="69"/>
      <c r="M115" s="101"/>
      <c r="N115" s="96"/>
      <c r="O115" s="96"/>
      <c r="P115" s="96"/>
      <c r="Q115" s="108"/>
      <c r="R115" s="108"/>
      <c r="S115" s="108"/>
      <c r="T115" s="96"/>
      <c r="U115" s="96"/>
      <c r="V115" s="96"/>
      <c r="W115" s="96"/>
      <c r="X115" s="96"/>
      <c r="Y115" s="96"/>
      <c r="Z115" s="96"/>
      <c r="AA115" s="96"/>
      <c r="AB115" s="96"/>
      <c r="AC115" s="96"/>
      <c r="AD115" s="96"/>
      <c r="AE115" s="96"/>
      <c r="AF115" s="96"/>
      <c r="AG115" s="96"/>
      <c r="AH115" s="96"/>
      <c r="AI115" s="96"/>
      <c r="AJ115" s="96"/>
      <c r="AK115" s="96"/>
      <c r="AL115" s="96"/>
      <c r="AM115" s="96"/>
      <c r="AN115" s="96"/>
      <c r="AO115" s="96"/>
      <c r="AP115" s="96"/>
      <c r="AQ115" s="96"/>
      <c r="AR115" s="96"/>
      <c r="AS115" s="96"/>
      <c r="AT115" s="96"/>
      <c r="AU115" s="96"/>
      <c r="AV115" s="96"/>
      <c r="AW115" s="96"/>
      <c r="AX115" s="96"/>
      <c r="AY115" s="96"/>
      <c r="AZ115" s="96"/>
      <c r="BA115" s="96"/>
      <c r="BB115" s="96"/>
      <c r="BC115" s="96"/>
      <c r="BD115" s="96"/>
      <c r="BE115" s="96"/>
      <c r="BF115" s="96"/>
      <c r="BG115" s="96"/>
      <c r="BH115" s="96"/>
      <c r="BI115" s="96"/>
      <c r="BJ115" s="96"/>
      <c r="BK115" s="96"/>
      <c r="BL115" s="96"/>
      <c r="BM115" s="96"/>
      <c r="BN115" s="96"/>
      <c r="BO115" s="96"/>
      <c r="BP115" s="96"/>
      <c r="BQ115" s="96"/>
      <c r="BR115" s="96"/>
      <c r="BS115" s="96"/>
      <c r="BT115" s="96"/>
      <c r="BU115" s="96"/>
      <c r="BV115" s="96"/>
      <c r="BW115" s="96"/>
      <c r="BX115" s="96"/>
      <c r="BY115" s="96"/>
      <c r="BZ115" s="96"/>
      <c r="CA115" s="96"/>
      <c r="CB115" s="96"/>
      <c r="CC115" s="96"/>
      <c r="CD115" s="96"/>
      <c r="CE115" s="96"/>
      <c r="CF115" s="96"/>
      <c r="CG115" s="96"/>
      <c r="CH115" s="96"/>
      <c r="CI115" s="96"/>
      <c r="CJ115" s="96"/>
      <c r="CK115" s="96"/>
      <c r="CL115" s="96"/>
      <c r="CM115" s="96"/>
      <c r="CN115" s="96"/>
      <c r="CO115" s="96"/>
      <c r="CP115" s="96"/>
      <c r="CQ115" s="96"/>
      <c r="CR115" s="96"/>
      <c r="CS115" s="96"/>
      <c r="CT115" s="96"/>
      <c r="CU115" s="96"/>
      <c r="CV115" s="96"/>
      <c r="CW115" s="96"/>
      <c r="CX115" s="96"/>
      <c r="CY115" s="96"/>
      <c r="CZ115" s="96"/>
    </row>
    <row r="116" spans="1:104" ht="30" customHeight="1" thickBot="1" x14ac:dyDescent="0.25">
      <c r="A116" s="35"/>
      <c r="B116" s="160" t="s">
        <v>609</v>
      </c>
      <c r="C116" s="161"/>
      <c r="D116" s="136"/>
      <c r="E116" s="162"/>
      <c r="F116" s="136"/>
      <c r="G116" s="325" t="s">
        <v>383</v>
      </c>
      <c r="H116" s="58"/>
      <c r="I116" s="16" t="s">
        <v>27</v>
      </c>
      <c r="J116" s="17"/>
      <c r="K116" s="126">
        <f ca="1">K115+K114</f>
        <v>0</v>
      </c>
      <c r="L116" s="61"/>
      <c r="M116" s="101"/>
      <c r="N116" s="96"/>
      <c r="O116" s="96"/>
      <c r="P116" s="96"/>
      <c r="Q116" s="108"/>
      <c r="R116" s="108"/>
      <c r="S116" s="108"/>
      <c r="T116" s="96"/>
      <c r="U116" s="96"/>
      <c r="V116" s="96"/>
      <c r="W116" s="96"/>
      <c r="X116" s="96"/>
      <c r="Y116" s="96"/>
      <c r="Z116" s="96"/>
      <c r="AA116" s="96"/>
      <c r="AB116" s="96"/>
      <c r="AC116" s="96"/>
      <c r="AD116" s="96"/>
      <c r="AE116" s="96"/>
      <c r="AF116" s="96"/>
      <c r="AG116" s="96"/>
      <c r="AH116" s="96"/>
      <c r="AI116" s="96"/>
      <c r="AJ116" s="96"/>
      <c r="AK116" s="96"/>
      <c r="AL116" s="96"/>
      <c r="AM116" s="96"/>
      <c r="AN116" s="96"/>
      <c r="AO116" s="96"/>
      <c r="AP116" s="96"/>
      <c r="AQ116" s="96"/>
      <c r="AR116" s="96"/>
      <c r="AS116" s="96"/>
      <c r="AT116" s="96"/>
      <c r="AU116" s="96"/>
      <c r="AV116" s="96"/>
      <c r="AW116" s="96"/>
      <c r="AX116" s="96"/>
      <c r="AY116" s="96"/>
      <c r="AZ116" s="96"/>
      <c r="BA116" s="96"/>
      <c r="BB116" s="96"/>
      <c r="BC116" s="96"/>
      <c r="BD116" s="96"/>
      <c r="BE116" s="96"/>
      <c r="BF116" s="96"/>
      <c r="BG116" s="96"/>
      <c r="BH116" s="96"/>
      <c r="BI116" s="96"/>
      <c r="BJ116" s="96"/>
      <c r="BK116" s="96"/>
      <c r="BL116" s="96"/>
      <c r="BM116" s="96"/>
      <c r="BN116" s="96"/>
      <c r="BO116" s="96"/>
      <c r="BP116" s="96"/>
      <c r="BQ116" s="96"/>
      <c r="BR116" s="96"/>
      <c r="BS116" s="96"/>
      <c r="BT116" s="96"/>
      <c r="BU116" s="96"/>
      <c r="BV116" s="96"/>
      <c r="BW116" s="96"/>
      <c r="BX116" s="96"/>
      <c r="BY116" s="96"/>
      <c r="BZ116" s="96"/>
      <c r="CA116" s="96"/>
      <c r="CB116" s="96"/>
      <c r="CC116" s="96"/>
      <c r="CD116" s="96"/>
      <c r="CE116" s="96"/>
      <c r="CF116" s="96"/>
      <c r="CG116" s="96"/>
      <c r="CH116" s="96"/>
      <c r="CI116" s="96"/>
      <c r="CJ116" s="96"/>
      <c r="CK116" s="96"/>
      <c r="CL116" s="96"/>
      <c r="CM116" s="96"/>
      <c r="CN116" s="96"/>
      <c r="CO116" s="96"/>
      <c r="CP116" s="96"/>
      <c r="CQ116" s="96"/>
      <c r="CR116" s="96"/>
      <c r="CS116" s="96"/>
      <c r="CT116" s="96"/>
      <c r="CU116" s="96"/>
      <c r="CV116" s="96"/>
      <c r="CW116" s="96"/>
      <c r="CX116" s="96"/>
      <c r="CY116" s="96"/>
      <c r="CZ116" s="96"/>
    </row>
    <row r="117" spans="1:104" ht="7.25" customHeight="1" thickTop="1" thickBot="1" x14ac:dyDescent="0.25">
      <c r="A117" s="70"/>
      <c r="B117" s="565"/>
      <c r="C117" s="565"/>
      <c r="D117" s="565"/>
      <c r="E117" s="565"/>
      <c r="F117" s="565"/>
      <c r="G117" s="565"/>
      <c r="H117" s="565"/>
      <c r="I117" s="565"/>
      <c r="J117" s="565"/>
      <c r="K117" s="565"/>
      <c r="L117" s="71"/>
      <c r="M117" s="96"/>
      <c r="N117" s="96"/>
      <c r="O117" s="96"/>
      <c r="P117" s="96"/>
      <c r="Q117" s="96"/>
      <c r="R117" s="96"/>
      <c r="S117" s="96"/>
      <c r="T117" s="96"/>
      <c r="U117" s="96"/>
      <c r="V117" s="96"/>
      <c r="W117" s="96"/>
      <c r="X117" s="96"/>
      <c r="Y117" s="96"/>
      <c r="Z117" s="96"/>
      <c r="AA117" s="96"/>
      <c r="AB117" s="96"/>
      <c r="AC117" s="96"/>
      <c r="AD117" s="96"/>
      <c r="AE117" s="96"/>
      <c r="AF117" s="96"/>
      <c r="AG117" s="96"/>
      <c r="AH117" s="96"/>
      <c r="AI117" s="96"/>
      <c r="AJ117" s="96"/>
      <c r="AK117" s="96"/>
      <c r="AL117" s="96"/>
      <c r="AM117" s="96"/>
      <c r="AN117" s="96"/>
      <c r="AO117" s="96"/>
      <c r="AP117" s="96"/>
      <c r="AQ117" s="96"/>
      <c r="AR117" s="96"/>
      <c r="AS117" s="96"/>
      <c r="AT117" s="96"/>
      <c r="AU117" s="96"/>
      <c r="AV117" s="96"/>
      <c r="AW117" s="96"/>
      <c r="AX117" s="96"/>
      <c r="AY117" s="96"/>
      <c r="AZ117" s="96"/>
      <c r="BA117" s="96"/>
      <c r="BB117" s="96"/>
      <c r="BC117" s="96"/>
      <c r="BD117" s="96"/>
      <c r="BE117" s="96"/>
      <c r="BF117" s="96"/>
      <c r="BG117" s="96"/>
      <c r="BH117" s="96"/>
      <c r="BI117" s="96"/>
      <c r="BJ117" s="96"/>
      <c r="BK117" s="96"/>
      <c r="BL117" s="96"/>
      <c r="BM117" s="96"/>
      <c r="BN117" s="96"/>
      <c r="BO117" s="96"/>
      <c r="BP117" s="96"/>
      <c r="BQ117" s="96"/>
      <c r="BR117" s="96"/>
      <c r="BS117" s="96"/>
      <c r="BT117" s="96"/>
      <c r="BU117" s="96"/>
      <c r="BV117" s="96"/>
      <c r="BW117" s="96"/>
      <c r="BX117" s="96"/>
      <c r="BY117" s="96"/>
      <c r="BZ117" s="96"/>
      <c r="CA117" s="96"/>
      <c r="CB117" s="96"/>
      <c r="CC117" s="96"/>
      <c r="CD117" s="96"/>
      <c r="CE117" s="96"/>
      <c r="CF117" s="96"/>
      <c r="CG117" s="96"/>
      <c r="CH117" s="96"/>
      <c r="CI117" s="96"/>
      <c r="CJ117" s="96"/>
      <c r="CK117" s="96"/>
      <c r="CL117" s="96"/>
      <c r="CM117" s="96"/>
      <c r="CN117" s="96"/>
      <c r="CO117" s="96"/>
      <c r="CP117" s="96"/>
      <c r="CQ117" s="96"/>
      <c r="CR117" s="96"/>
      <c r="CS117" s="96"/>
      <c r="CT117" s="96"/>
      <c r="CU117" s="96"/>
      <c r="CV117" s="96"/>
      <c r="CW117" s="96"/>
      <c r="CX117" s="96"/>
      <c r="CY117" s="96"/>
      <c r="CZ117" s="96"/>
    </row>
    <row r="118" spans="1:104" x14ac:dyDescent="0.2">
      <c r="A118" s="95"/>
      <c r="B118" s="95"/>
      <c r="C118" s="95"/>
      <c r="D118" s="95"/>
      <c r="E118" s="95"/>
      <c r="F118" s="95"/>
      <c r="G118" s="95"/>
      <c r="H118" s="95"/>
      <c r="I118" s="95"/>
      <c r="J118" s="95"/>
      <c r="K118" s="95"/>
      <c r="L118" s="96"/>
      <c r="M118" s="96"/>
      <c r="N118" s="96"/>
      <c r="O118" s="96"/>
      <c r="P118" s="96"/>
      <c r="Q118" s="96"/>
      <c r="R118" s="96"/>
      <c r="S118" s="96"/>
      <c r="T118" s="96"/>
      <c r="U118" s="96"/>
      <c r="V118" s="96"/>
      <c r="W118" s="96"/>
      <c r="X118" s="96"/>
      <c r="Y118" s="96"/>
      <c r="Z118" s="96"/>
      <c r="AA118" s="96"/>
      <c r="AB118" s="96"/>
      <c r="AC118" s="96"/>
      <c r="AD118" s="96"/>
      <c r="AE118" s="96"/>
      <c r="AF118" s="96"/>
      <c r="AG118" s="96"/>
      <c r="AH118" s="96"/>
      <c r="AI118" s="96"/>
      <c r="AJ118" s="96"/>
      <c r="AK118" s="96"/>
      <c r="AL118" s="96"/>
      <c r="AM118" s="96"/>
      <c r="AN118" s="96"/>
      <c r="AO118" s="96"/>
      <c r="AP118" s="96"/>
      <c r="AQ118" s="96"/>
      <c r="AR118" s="96"/>
      <c r="AS118" s="96"/>
      <c r="AT118" s="96"/>
      <c r="AU118" s="96"/>
      <c r="AV118" s="96"/>
      <c r="AW118" s="96"/>
      <c r="AX118" s="96"/>
      <c r="AY118" s="96"/>
      <c r="AZ118" s="96"/>
      <c r="BA118" s="96"/>
      <c r="BB118" s="96"/>
      <c r="BC118" s="96"/>
      <c r="BD118" s="96"/>
      <c r="BE118" s="96"/>
      <c r="BF118" s="96"/>
      <c r="BG118" s="96"/>
      <c r="BH118" s="96"/>
      <c r="BI118" s="96"/>
      <c r="BJ118" s="96"/>
      <c r="BK118" s="96"/>
      <c r="BL118" s="96"/>
      <c r="BM118" s="96"/>
      <c r="BN118" s="96"/>
      <c r="BO118" s="96"/>
      <c r="BP118" s="96"/>
      <c r="BQ118" s="96"/>
      <c r="BR118" s="96"/>
      <c r="BS118" s="96"/>
      <c r="BT118" s="96"/>
      <c r="BU118" s="96"/>
      <c r="BV118" s="96"/>
      <c r="BW118" s="96"/>
      <c r="BX118" s="96"/>
      <c r="BY118" s="96"/>
      <c r="BZ118" s="96"/>
      <c r="CA118" s="96"/>
      <c r="CB118" s="96"/>
      <c r="CC118" s="96"/>
      <c r="CD118" s="96"/>
      <c r="CE118" s="96"/>
      <c r="CF118" s="96"/>
      <c r="CG118" s="96"/>
      <c r="CH118" s="96"/>
      <c r="CI118" s="96"/>
      <c r="CJ118" s="96"/>
      <c r="CK118" s="96"/>
      <c r="CL118" s="96"/>
      <c r="CM118" s="96"/>
      <c r="CN118" s="96"/>
      <c r="CO118" s="96"/>
      <c r="CP118" s="96"/>
      <c r="CQ118" s="96"/>
      <c r="CR118" s="96"/>
      <c r="CS118" s="96"/>
      <c r="CT118" s="96"/>
      <c r="CU118" s="96"/>
      <c r="CV118" s="96"/>
      <c r="CW118" s="96"/>
      <c r="CX118" s="96"/>
      <c r="CY118" s="96"/>
      <c r="CZ118" s="96"/>
    </row>
    <row r="119" spans="1:104" x14ac:dyDescent="0.2">
      <c r="A119" s="95"/>
      <c r="B119" s="95"/>
      <c r="C119" s="95"/>
      <c r="D119" s="95"/>
      <c r="E119" s="95"/>
      <c r="F119" s="95"/>
      <c r="G119" s="95"/>
      <c r="H119" s="95"/>
      <c r="I119" s="95"/>
      <c r="J119" s="95"/>
      <c r="K119" s="95"/>
      <c r="L119" s="96"/>
      <c r="M119" s="96"/>
      <c r="N119" s="96"/>
      <c r="O119" s="96"/>
      <c r="P119" s="96"/>
      <c r="Q119" s="96"/>
      <c r="R119" s="96"/>
      <c r="S119" s="96"/>
      <c r="T119" s="96"/>
      <c r="U119" s="96"/>
      <c r="V119" s="96"/>
      <c r="W119" s="96"/>
      <c r="X119" s="96"/>
      <c r="Y119" s="96"/>
      <c r="Z119" s="96"/>
      <c r="AA119" s="96"/>
      <c r="AB119" s="96"/>
      <c r="AC119" s="96"/>
      <c r="AD119" s="96"/>
      <c r="AE119" s="96"/>
      <c r="AF119" s="96"/>
      <c r="AG119" s="96"/>
      <c r="AH119" s="96"/>
      <c r="AI119" s="96"/>
      <c r="AJ119" s="96"/>
      <c r="AK119" s="96"/>
      <c r="AL119" s="96"/>
      <c r="AM119" s="96"/>
      <c r="AN119" s="96"/>
      <c r="AO119" s="96"/>
      <c r="AP119" s="96"/>
      <c r="AQ119" s="96"/>
      <c r="AR119" s="96"/>
      <c r="AS119" s="96"/>
      <c r="AT119" s="96"/>
      <c r="AU119" s="96"/>
      <c r="AV119" s="96"/>
      <c r="AW119" s="96"/>
      <c r="AX119" s="96"/>
      <c r="AY119" s="96"/>
      <c r="AZ119" s="96"/>
      <c r="BA119" s="96"/>
      <c r="BB119" s="96"/>
      <c r="BC119" s="96"/>
      <c r="BD119" s="96"/>
      <c r="BE119" s="96"/>
      <c r="BF119" s="96"/>
      <c r="BG119" s="96"/>
      <c r="BH119" s="96"/>
      <c r="BI119" s="96"/>
      <c r="BJ119" s="96"/>
      <c r="BK119" s="96"/>
      <c r="BL119" s="96"/>
      <c r="BM119" s="96"/>
      <c r="BN119" s="96"/>
      <c r="BO119" s="96"/>
      <c r="BP119" s="96"/>
      <c r="BQ119" s="96"/>
      <c r="BR119" s="96"/>
      <c r="BS119" s="96"/>
      <c r="BT119" s="96"/>
      <c r="BU119" s="96"/>
      <c r="BV119" s="96"/>
      <c r="BW119" s="96"/>
      <c r="BX119" s="96"/>
      <c r="BY119" s="96"/>
      <c r="BZ119" s="96"/>
      <c r="CA119" s="96"/>
      <c r="CB119" s="96"/>
      <c r="CC119" s="96"/>
      <c r="CD119" s="96"/>
      <c r="CE119" s="96"/>
      <c r="CF119" s="96"/>
      <c r="CG119" s="96"/>
      <c r="CH119" s="96"/>
      <c r="CI119" s="96"/>
      <c r="CJ119" s="96"/>
      <c r="CK119" s="96"/>
      <c r="CL119" s="96"/>
      <c r="CM119" s="96"/>
      <c r="CN119" s="96"/>
      <c r="CO119" s="96"/>
      <c r="CP119" s="96"/>
      <c r="CQ119" s="96"/>
      <c r="CR119" s="96"/>
      <c r="CS119" s="96"/>
      <c r="CT119" s="96"/>
      <c r="CU119" s="96"/>
      <c r="CV119" s="96"/>
      <c r="CW119" s="96"/>
      <c r="CX119" s="96"/>
      <c r="CY119" s="96"/>
      <c r="CZ119" s="96"/>
    </row>
    <row r="120" spans="1:104" x14ac:dyDescent="0.2">
      <c r="A120" s="95"/>
      <c r="B120" s="95"/>
      <c r="C120" s="95"/>
      <c r="D120" s="95"/>
      <c r="E120" s="95"/>
      <c r="F120" s="95"/>
      <c r="G120" s="95"/>
      <c r="H120" s="95"/>
      <c r="I120" s="95"/>
      <c r="J120" s="95"/>
      <c r="K120" s="95"/>
      <c r="L120" s="96"/>
      <c r="M120" s="96"/>
      <c r="N120" s="96"/>
      <c r="O120" s="96"/>
      <c r="P120" s="96"/>
      <c r="Q120" s="96"/>
      <c r="R120" s="96"/>
      <c r="S120" s="96"/>
      <c r="T120" s="96"/>
      <c r="U120" s="96"/>
      <c r="V120" s="96"/>
      <c r="W120" s="96"/>
      <c r="X120" s="96"/>
      <c r="Y120" s="96"/>
      <c r="Z120" s="96"/>
      <c r="AA120" s="96"/>
      <c r="AB120" s="96"/>
      <c r="AC120" s="96"/>
      <c r="AD120" s="96"/>
      <c r="AE120" s="96"/>
      <c r="AF120" s="96"/>
      <c r="AG120" s="96"/>
      <c r="AH120" s="96"/>
      <c r="AI120" s="96"/>
      <c r="AJ120" s="96"/>
      <c r="AK120" s="96"/>
      <c r="AL120" s="96"/>
      <c r="AM120" s="96"/>
      <c r="AN120" s="96"/>
      <c r="AO120" s="96"/>
      <c r="AP120" s="96"/>
      <c r="AQ120" s="96"/>
      <c r="AR120" s="96"/>
      <c r="AS120" s="96"/>
      <c r="AT120" s="96"/>
      <c r="AU120" s="96"/>
      <c r="AV120" s="96"/>
      <c r="AW120" s="96"/>
      <c r="AX120" s="96"/>
      <c r="AY120" s="96"/>
      <c r="AZ120" s="96"/>
      <c r="BA120" s="96"/>
      <c r="BB120" s="96"/>
      <c r="BC120" s="96"/>
      <c r="BD120" s="96"/>
      <c r="BE120" s="96"/>
      <c r="BF120" s="96"/>
      <c r="BG120" s="96"/>
      <c r="BH120" s="96"/>
      <c r="BI120" s="96"/>
      <c r="BJ120" s="96"/>
      <c r="BK120" s="96"/>
      <c r="BL120" s="96"/>
      <c r="BM120" s="96"/>
      <c r="BN120" s="96"/>
      <c r="BO120" s="96"/>
      <c r="BP120" s="96"/>
      <c r="BQ120" s="96"/>
      <c r="BR120" s="96"/>
      <c r="BS120" s="96"/>
      <c r="BT120" s="96"/>
      <c r="BU120" s="96"/>
      <c r="BV120" s="96"/>
      <c r="BW120" s="96"/>
      <c r="BX120" s="96"/>
      <c r="BY120" s="96"/>
      <c r="BZ120" s="96"/>
      <c r="CA120" s="96"/>
      <c r="CB120" s="96"/>
      <c r="CC120" s="96"/>
      <c r="CD120" s="96"/>
      <c r="CE120" s="96"/>
      <c r="CF120" s="96"/>
      <c r="CG120" s="96"/>
      <c r="CH120" s="96"/>
      <c r="CI120" s="96"/>
      <c r="CJ120" s="96"/>
      <c r="CK120" s="96"/>
      <c r="CL120" s="96"/>
      <c r="CM120" s="96"/>
      <c r="CN120" s="96"/>
      <c r="CO120" s="96"/>
      <c r="CP120" s="96"/>
      <c r="CQ120" s="96"/>
      <c r="CR120" s="96"/>
      <c r="CS120" s="96"/>
      <c r="CT120" s="96"/>
      <c r="CU120" s="96"/>
      <c r="CV120" s="96"/>
      <c r="CW120" s="96"/>
      <c r="CX120" s="96"/>
      <c r="CY120" s="96"/>
      <c r="CZ120" s="96"/>
    </row>
    <row r="121" spans="1:104" x14ac:dyDescent="0.2">
      <c r="A121" s="95"/>
      <c r="B121" s="95"/>
      <c r="C121" s="95"/>
      <c r="D121" s="95"/>
      <c r="E121" s="95"/>
      <c r="F121" s="95"/>
      <c r="G121" s="95"/>
      <c r="H121" s="95"/>
      <c r="I121" s="95"/>
      <c r="J121" s="95"/>
      <c r="K121" s="95"/>
      <c r="L121" s="96"/>
      <c r="M121" s="96"/>
      <c r="N121" s="96"/>
      <c r="O121" s="96"/>
      <c r="P121" s="96"/>
      <c r="Q121" s="96"/>
      <c r="R121" s="96"/>
      <c r="S121" s="96"/>
      <c r="T121" s="96"/>
      <c r="U121" s="96"/>
      <c r="V121" s="96"/>
      <c r="W121" s="96"/>
      <c r="X121" s="96"/>
      <c r="Y121" s="96"/>
      <c r="Z121" s="96"/>
      <c r="AA121" s="96"/>
      <c r="AB121" s="96"/>
      <c r="AC121" s="96"/>
      <c r="AD121" s="96"/>
      <c r="AE121" s="96"/>
      <c r="AF121" s="96"/>
      <c r="AG121" s="96"/>
      <c r="AH121" s="96"/>
      <c r="AI121" s="96"/>
      <c r="AJ121" s="96"/>
      <c r="AK121" s="96"/>
      <c r="AL121" s="96"/>
      <c r="AM121" s="96"/>
      <c r="AN121" s="96"/>
      <c r="AO121" s="96"/>
      <c r="AP121" s="96"/>
      <c r="AQ121" s="96"/>
      <c r="AR121" s="96"/>
      <c r="AS121" s="96"/>
      <c r="AT121" s="96"/>
      <c r="AU121" s="96"/>
      <c r="AV121" s="96"/>
      <c r="AW121" s="96"/>
      <c r="AX121" s="96"/>
      <c r="AY121" s="96"/>
      <c r="AZ121" s="96"/>
      <c r="BA121" s="96"/>
      <c r="BB121" s="96"/>
      <c r="BC121" s="96"/>
      <c r="BD121" s="96"/>
      <c r="BE121" s="96"/>
      <c r="BF121" s="96"/>
      <c r="BG121" s="96"/>
      <c r="BH121" s="96"/>
      <c r="BI121" s="96"/>
      <c r="BJ121" s="96"/>
      <c r="BK121" s="96"/>
      <c r="BL121" s="96"/>
      <c r="BM121" s="96"/>
      <c r="BN121" s="96"/>
      <c r="BO121" s="96"/>
      <c r="BP121" s="96"/>
      <c r="BQ121" s="96"/>
      <c r="BR121" s="96"/>
      <c r="BS121" s="96"/>
      <c r="BT121" s="96"/>
      <c r="BU121" s="96"/>
      <c r="BV121" s="96"/>
      <c r="BW121" s="96"/>
      <c r="BX121" s="96"/>
      <c r="BY121" s="96"/>
      <c r="BZ121" s="96"/>
      <c r="CA121" s="96"/>
      <c r="CB121" s="96"/>
      <c r="CC121" s="96"/>
      <c r="CD121" s="96"/>
      <c r="CE121" s="96"/>
      <c r="CF121" s="96"/>
      <c r="CG121" s="96"/>
      <c r="CH121" s="96"/>
      <c r="CI121" s="96"/>
      <c r="CJ121" s="96"/>
      <c r="CK121" s="96"/>
      <c r="CL121" s="96"/>
      <c r="CM121" s="96"/>
      <c r="CN121" s="96"/>
      <c r="CO121" s="96"/>
      <c r="CP121" s="96"/>
      <c r="CQ121" s="96"/>
      <c r="CR121" s="96"/>
      <c r="CS121" s="96"/>
      <c r="CT121" s="96"/>
      <c r="CU121" s="96"/>
      <c r="CV121" s="96"/>
      <c r="CW121" s="96"/>
      <c r="CX121" s="96"/>
      <c r="CY121" s="96"/>
      <c r="CZ121" s="96"/>
    </row>
    <row r="122" spans="1:104" x14ac:dyDescent="0.2">
      <c r="A122" s="95"/>
      <c r="B122" s="95"/>
      <c r="C122" s="95"/>
      <c r="D122" s="95"/>
      <c r="E122" s="95"/>
      <c r="F122" s="95"/>
      <c r="G122" s="95"/>
      <c r="H122" s="95"/>
      <c r="I122" s="95"/>
      <c r="J122" s="95"/>
      <c r="K122" s="95"/>
      <c r="L122" s="96"/>
      <c r="M122" s="96"/>
      <c r="N122" s="96"/>
      <c r="O122" s="96"/>
      <c r="P122" s="96"/>
      <c r="Q122" s="96"/>
      <c r="R122" s="96"/>
      <c r="S122" s="96"/>
      <c r="T122" s="96"/>
      <c r="U122" s="96"/>
      <c r="V122" s="96"/>
      <c r="W122" s="96"/>
      <c r="X122" s="96"/>
      <c r="Y122" s="96"/>
      <c r="Z122" s="96"/>
      <c r="AA122" s="96"/>
      <c r="AB122" s="96"/>
      <c r="AC122" s="96"/>
      <c r="AD122" s="96"/>
      <c r="AE122" s="96"/>
      <c r="AF122" s="96"/>
      <c r="AG122" s="96"/>
      <c r="AH122" s="96"/>
      <c r="AI122" s="96"/>
      <c r="AJ122" s="96"/>
      <c r="AK122" s="96"/>
      <c r="AL122" s="96"/>
      <c r="AM122" s="96"/>
      <c r="AN122" s="96"/>
      <c r="AO122" s="96"/>
      <c r="AP122" s="96"/>
      <c r="AQ122" s="96"/>
      <c r="AR122" s="96"/>
      <c r="AS122" s="96"/>
      <c r="AT122" s="96"/>
      <c r="AU122" s="96"/>
      <c r="AV122" s="96"/>
      <c r="AW122" s="96"/>
      <c r="AX122" s="96"/>
      <c r="AY122" s="96"/>
      <c r="AZ122" s="96"/>
      <c r="BA122" s="96"/>
      <c r="BB122" s="96"/>
      <c r="BC122" s="96"/>
      <c r="BD122" s="96"/>
      <c r="BE122" s="96"/>
      <c r="BF122" s="96"/>
      <c r="BG122" s="96"/>
      <c r="BH122" s="96"/>
      <c r="BI122" s="96"/>
      <c r="BJ122" s="96"/>
      <c r="BK122" s="96"/>
      <c r="BL122" s="96"/>
      <c r="BM122" s="96"/>
      <c r="BN122" s="96"/>
      <c r="BO122" s="96"/>
      <c r="BP122" s="96"/>
      <c r="BQ122" s="96"/>
      <c r="BR122" s="96"/>
      <c r="BS122" s="96"/>
      <c r="BT122" s="96"/>
      <c r="BU122" s="96"/>
      <c r="BV122" s="96"/>
      <c r="BW122" s="96"/>
      <c r="BX122" s="96"/>
      <c r="BY122" s="96"/>
      <c r="BZ122" s="96"/>
      <c r="CA122" s="96"/>
      <c r="CB122" s="96"/>
      <c r="CC122" s="96"/>
      <c r="CD122" s="96"/>
      <c r="CE122" s="96"/>
      <c r="CF122" s="96"/>
      <c r="CG122" s="96"/>
      <c r="CH122" s="96"/>
      <c r="CI122" s="96"/>
      <c r="CJ122" s="96"/>
      <c r="CK122" s="96"/>
      <c r="CL122" s="96"/>
      <c r="CM122" s="96"/>
      <c r="CN122" s="96"/>
      <c r="CO122" s="96"/>
      <c r="CP122" s="96"/>
      <c r="CQ122" s="96"/>
      <c r="CR122" s="96"/>
      <c r="CS122" s="96"/>
      <c r="CT122" s="96"/>
      <c r="CU122" s="96"/>
      <c r="CV122" s="96"/>
      <c r="CW122" s="96"/>
      <c r="CX122" s="96"/>
      <c r="CY122" s="96"/>
      <c r="CZ122" s="96"/>
    </row>
    <row r="123" spans="1:104" x14ac:dyDescent="0.2">
      <c r="A123" s="95"/>
      <c r="B123" s="95"/>
      <c r="C123" s="95"/>
      <c r="D123" s="95"/>
      <c r="E123" s="95"/>
      <c r="F123" s="95"/>
      <c r="G123" s="95"/>
      <c r="H123" s="95"/>
      <c r="I123" s="95"/>
      <c r="J123" s="95"/>
      <c r="K123" s="95"/>
      <c r="L123" s="96"/>
      <c r="M123" s="96"/>
      <c r="N123" s="96"/>
      <c r="O123" s="96"/>
      <c r="P123" s="96"/>
      <c r="Q123" s="96"/>
      <c r="R123" s="96"/>
      <c r="S123" s="96"/>
      <c r="T123" s="96"/>
      <c r="U123" s="96"/>
      <c r="V123" s="96"/>
      <c r="W123" s="96"/>
      <c r="X123" s="96"/>
      <c r="Y123" s="96"/>
      <c r="Z123" s="96"/>
      <c r="AA123" s="96"/>
      <c r="AB123" s="96"/>
      <c r="AC123" s="96"/>
      <c r="AD123" s="96"/>
      <c r="AE123" s="96"/>
      <c r="AF123" s="96"/>
      <c r="AG123" s="96"/>
      <c r="AH123" s="96"/>
      <c r="AI123" s="96"/>
      <c r="AJ123" s="96"/>
      <c r="AK123" s="96"/>
      <c r="AL123" s="96"/>
      <c r="AM123" s="96"/>
      <c r="AN123" s="96"/>
      <c r="AO123" s="96"/>
      <c r="AP123" s="96"/>
      <c r="AQ123" s="96"/>
      <c r="AR123" s="96"/>
      <c r="AS123" s="96"/>
      <c r="AT123" s="96"/>
      <c r="AU123" s="96"/>
      <c r="AV123" s="96"/>
      <c r="AW123" s="96"/>
      <c r="AX123" s="96"/>
      <c r="AY123" s="96"/>
      <c r="AZ123" s="96"/>
      <c r="BA123" s="96"/>
      <c r="BB123" s="96"/>
      <c r="BC123" s="96"/>
      <c r="BD123" s="96"/>
      <c r="BE123" s="96"/>
      <c r="BF123" s="96"/>
      <c r="BG123" s="96"/>
      <c r="BH123" s="96"/>
      <c r="BI123" s="96"/>
      <c r="BJ123" s="96"/>
      <c r="BK123" s="96"/>
      <c r="BL123" s="96"/>
      <c r="BM123" s="96"/>
      <c r="BN123" s="96"/>
      <c r="BO123" s="96"/>
      <c r="BP123" s="96"/>
      <c r="BQ123" s="96"/>
      <c r="BR123" s="96"/>
      <c r="BS123" s="96"/>
      <c r="BT123" s="96"/>
      <c r="BU123" s="96"/>
      <c r="BV123" s="96"/>
      <c r="BW123" s="96"/>
      <c r="BX123" s="96"/>
      <c r="BY123" s="96"/>
      <c r="BZ123" s="96"/>
      <c r="CA123" s="96"/>
      <c r="CB123" s="96"/>
      <c r="CC123" s="96"/>
      <c r="CD123" s="96"/>
      <c r="CE123" s="96"/>
      <c r="CF123" s="96"/>
      <c r="CG123" s="96"/>
      <c r="CH123" s="96"/>
      <c r="CI123" s="96"/>
      <c r="CJ123" s="96"/>
      <c r="CK123" s="96"/>
      <c r="CL123" s="96"/>
      <c r="CM123" s="96"/>
      <c r="CN123" s="96"/>
      <c r="CO123" s="96"/>
      <c r="CP123" s="96"/>
      <c r="CQ123" s="96"/>
      <c r="CR123" s="96"/>
      <c r="CS123" s="96"/>
      <c r="CT123" s="96"/>
      <c r="CU123" s="96"/>
      <c r="CV123" s="96"/>
      <c r="CW123" s="96"/>
      <c r="CX123" s="96"/>
      <c r="CY123" s="96"/>
      <c r="CZ123" s="96"/>
    </row>
    <row r="124" spans="1:104" x14ac:dyDescent="0.2">
      <c r="A124" s="96"/>
      <c r="B124" s="96"/>
      <c r="C124" s="96"/>
      <c r="D124" s="96"/>
      <c r="E124" s="96"/>
      <c r="F124" s="96"/>
      <c r="G124" s="96"/>
      <c r="H124" s="96"/>
      <c r="I124" s="96"/>
      <c r="J124" s="96"/>
      <c r="K124" s="96"/>
      <c r="L124" s="96"/>
      <c r="M124" s="96"/>
      <c r="N124" s="96"/>
      <c r="O124" s="96"/>
      <c r="P124" s="96"/>
      <c r="Q124" s="96"/>
      <c r="R124" s="96"/>
      <c r="S124" s="96"/>
      <c r="T124" s="96"/>
      <c r="U124" s="96"/>
      <c r="V124" s="96"/>
      <c r="W124" s="96"/>
      <c r="X124" s="96"/>
      <c r="Y124" s="96"/>
      <c r="Z124" s="96"/>
      <c r="AA124" s="96"/>
      <c r="AB124" s="96"/>
      <c r="AC124" s="96"/>
      <c r="AD124" s="96"/>
      <c r="AE124" s="96"/>
      <c r="AF124" s="96"/>
      <c r="AG124" s="96"/>
      <c r="AH124" s="96"/>
      <c r="AI124" s="96"/>
      <c r="AJ124" s="96"/>
      <c r="AK124" s="96"/>
      <c r="AL124" s="96"/>
      <c r="AM124" s="96"/>
      <c r="AN124" s="96"/>
      <c r="AO124" s="96"/>
      <c r="AP124" s="96"/>
      <c r="AQ124" s="96"/>
      <c r="AR124" s="96"/>
      <c r="AS124" s="96"/>
      <c r="AT124" s="96"/>
      <c r="AU124" s="96"/>
      <c r="AV124" s="96"/>
      <c r="AW124" s="96"/>
      <c r="AX124" s="96"/>
      <c r="AY124" s="96"/>
      <c r="AZ124" s="96"/>
      <c r="BA124" s="96"/>
      <c r="BB124" s="96"/>
      <c r="BC124" s="96"/>
      <c r="BD124" s="96"/>
      <c r="BE124" s="96"/>
      <c r="BF124" s="96"/>
      <c r="BG124" s="96"/>
      <c r="BH124" s="96"/>
      <c r="BI124" s="96"/>
      <c r="BJ124" s="96"/>
      <c r="BK124" s="96"/>
      <c r="BL124" s="96"/>
      <c r="BM124" s="96"/>
      <c r="BN124" s="96"/>
      <c r="BO124" s="96"/>
      <c r="BP124" s="96"/>
      <c r="BQ124" s="96"/>
      <c r="BR124" s="96"/>
      <c r="BS124" s="96"/>
      <c r="BT124" s="96"/>
      <c r="BU124" s="96"/>
      <c r="BV124" s="96"/>
      <c r="BW124" s="96"/>
      <c r="BX124" s="96"/>
      <c r="BY124" s="96"/>
      <c r="BZ124" s="96"/>
      <c r="CA124" s="96"/>
      <c r="CB124" s="96"/>
      <c r="CC124" s="96"/>
      <c r="CD124" s="96"/>
      <c r="CE124" s="96"/>
      <c r="CF124" s="96"/>
      <c r="CG124" s="96"/>
      <c r="CH124" s="96"/>
      <c r="CI124" s="96"/>
      <c r="CJ124" s="96"/>
      <c r="CK124" s="96"/>
      <c r="CL124" s="96"/>
      <c r="CM124" s="96"/>
      <c r="CN124" s="96"/>
      <c r="CO124" s="96"/>
      <c r="CP124" s="96"/>
      <c r="CQ124" s="96"/>
      <c r="CR124" s="96"/>
      <c r="CS124" s="96"/>
      <c r="CT124" s="96"/>
      <c r="CU124" s="96"/>
      <c r="CV124" s="96"/>
      <c r="CW124" s="96"/>
      <c r="CX124" s="96"/>
      <c r="CY124" s="96"/>
      <c r="CZ124" s="96"/>
    </row>
    <row r="125" spans="1:104" x14ac:dyDescent="0.2">
      <c r="A125" s="96"/>
      <c r="B125" s="96"/>
      <c r="C125" s="96"/>
      <c r="D125" s="96"/>
      <c r="E125" s="96"/>
      <c r="F125" s="96"/>
      <c r="G125" s="96" t="s">
        <v>45</v>
      </c>
      <c r="H125" s="96"/>
      <c r="I125" s="96"/>
      <c r="J125" s="96"/>
      <c r="K125" s="96"/>
      <c r="L125" s="96"/>
      <c r="M125" s="96"/>
      <c r="N125" s="96"/>
      <c r="O125" s="96"/>
      <c r="P125" s="96"/>
      <c r="Q125" s="96"/>
      <c r="R125" s="96"/>
      <c r="S125" s="96"/>
      <c r="T125" s="96"/>
      <c r="U125" s="96"/>
      <c r="V125" s="96"/>
      <c r="W125" s="96"/>
      <c r="X125" s="96"/>
      <c r="Y125" s="96"/>
      <c r="Z125" s="96"/>
      <c r="AA125" s="96"/>
      <c r="AB125" s="96"/>
      <c r="AC125" s="96"/>
      <c r="AD125" s="96"/>
      <c r="AE125" s="96"/>
      <c r="AF125" s="96"/>
      <c r="AG125" s="96"/>
      <c r="AH125" s="96"/>
      <c r="AI125" s="96"/>
      <c r="AJ125" s="96"/>
      <c r="AK125" s="96"/>
      <c r="AL125" s="96"/>
      <c r="AM125" s="96"/>
      <c r="AN125" s="96"/>
      <c r="AO125" s="96"/>
      <c r="AP125" s="96"/>
      <c r="AQ125" s="96"/>
      <c r="AR125" s="96"/>
      <c r="AS125" s="96"/>
      <c r="AT125" s="96"/>
      <c r="AU125" s="96"/>
      <c r="AV125" s="96"/>
      <c r="AW125" s="96"/>
      <c r="AX125" s="96"/>
      <c r="AY125" s="96"/>
      <c r="AZ125" s="96"/>
      <c r="BA125" s="96"/>
      <c r="BB125" s="96"/>
      <c r="BC125" s="96"/>
      <c r="BD125" s="96"/>
      <c r="BE125" s="96"/>
      <c r="BF125" s="96"/>
      <c r="BG125" s="96"/>
      <c r="BH125" s="96"/>
      <c r="BI125" s="96"/>
      <c r="BJ125" s="96"/>
      <c r="BK125" s="96"/>
      <c r="BL125" s="96"/>
      <c r="BM125" s="96"/>
      <c r="BN125" s="96"/>
      <c r="BO125" s="96"/>
      <c r="BP125" s="96"/>
      <c r="BQ125" s="96"/>
      <c r="BR125" s="96"/>
      <c r="BS125" s="96"/>
      <c r="BT125" s="96"/>
      <c r="BU125" s="96"/>
      <c r="BV125" s="96"/>
      <c r="BW125" s="96"/>
      <c r="BX125" s="96"/>
      <c r="BY125" s="96"/>
      <c r="BZ125" s="96"/>
      <c r="CA125" s="96"/>
      <c r="CB125" s="96"/>
      <c r="CC125" s="96"/>
      <c r="CD125" s="96"/>
      <c r="CE125" s="96"/>
      <c r="CF125" s="96"/>
      <c r="CG125" s="96"/>
      <c r="CH125" s="96"/>
      <c r="CI125" s="96"/>
      <c r="CJ125" s="96"/>
      <c r="CK125" s="96"/>
      <c r="CL125" s="96"/>
      <c r="CM125" s="96"/>
      <c r="CN125" s="96"/>
      <c r="CO125" s="96"/>
      <c r="CP125" s="96"/>
      <c r="CQ125" s="96"/>
      <c r="CR125" s="96"/>
      <c r="CS125" s="96"/>
      <c r="CT125" s="96"/>
      <c r="CU125" s="96"/>
      <c r="CV125" s="96"/>
      <c r="CW125" s="96"/>
      <c r="CX125" s="96"/>
      <c r="CY125" s="96"/>
      <c r="CZ125" s="96"/>
    </row>
    <row r="126" spans="1:104" x14ac:dyDescent="0.2">
      <c r="A126" s="96"/>
      <c r="B126" s="96"/>
      <c r="C126" s="96"/>
      <c r="D126" s="96"/>
      <c r="E126" s="96"/>
      <c r="F126" s="96"/>
      <c r="G126" s="96"/>
      <c r="H126" s="96"/>
      <c r="I126" s="96"/>
      <c r="J126" s="96"/>
      <c r="K126" s="96"/>
      <c r="L126" s="96"/>
      <c r="M126" s="96"/>
      <c r="N126" s="96"/>
      <c r="O126" s="96"/>
      <c r="P126" s="96"/>
      <c r="Q126" s="96"/>
      <c r="R126" s="96"/>
      <c r="S126" s="96"/>
      <c r="T126" s="96"/>
      <c r="U126" s="96"/>
      <c r="V126" s="96"/>
      <c r="W126" s="96"/>
      <c r="X126" s="96"/>
      <c r="Y126" s="96"/>
      <c r="Z126" s="96"/>
      <c r="AA126" s="96"/>
      <c r="AB126" s="96"/>
      <c r="AC126" s="96"/>
      <c r="AD126" s="96"/>
      <c r="AE126" s="96"/>
      <c r="AF126" s="96"/>
      <c r="AG126" s="96"/>
      <c r="AH126" s="96"/>
      <c r="AI126" s="96"/>
      <c r="AJ126" s="96"/>
      <c r="AK126" s="96"/>
      <c r="AL126" s="96"/>
      <c r="AM126" s="96"/>
      <c r="AN126" s="96"/>
      <c r="AO126" s="96"/>
      <c r="AP126" s="96"/>
      <c r="AQ126" s="96"/>
      <c r="AR126" s="96"/>
      <c r="AS126" s="96"/>
      <c r="AT126" s="96"/>
      <c r="AU126" s="96"/>
      <c r="AV126" s="96"/>
      <c r="AW126" s="96"/>
      <c r="AX126" s="96"/>
      <c r="AY126" s="96"/>
      <c r="AZ126" s="96"/>
      <c r="BA126" s="96"/>
      <c r="BB126" s="96"/>
      <c r="BC126" s="96"/>
      <c r="BD126" s="96"/>
      <c r="BE126" s="96"/>
      <c r="BF126" s="96"/>
      <c r="BG126" s="96"/>
      <c r="BH126" s="96"/>
      <c r="BI126" s="96"/>
      <c r="BJ126" s="96"/>
      <c r="BK126" s="96"/>
      <c r="BL126" s="96"/>
      <c r="BM126" s="96"/>
      <c r="BN126" s="96"/>
      <c r="BO126" s="96"/>
      <c r="BP126" s="96"/>
      <c r="BQ126" s="96"/>
      <c r="BR126" s="96"/>
      <c r="BS126" s="96"/>
      <c r="BT126" s="96"/>
      <c r="BU126" s="96"/>
      <c r="BV126" s="96"/>
      <c r="BW126" s="96"/>
      <c r="BX126" s="96"/>
      <c r="BY126" s="96"/>
      <c r="BZ126" s="96"/>
      <c r="CA126" s="96"/>
      <c r="CB126" s="96"/>
      <c r="CC126" s="96"/>
      <c r="CD126" s="96"/>
      <c r="CE126" s="96"/>
      <c r="CF126" s="96"/>
      <c r="CG126" s="96"/>
      <c r="CH126" s="96"/>
      <c r="CI126" s="96"/>
      <c r="CJ126" s="96"/>
      <c r="CK126" s="96"/>
      <c r="CL126" s="96"/>
      <c r="CM126" s="96"/>
      <c r="CN126" s="96"/>
      <c r="CO126" s="96"/>
      <c r="CP126" s="96"/>
      <c r="CQ126" s="96"/>
      <c r="CR126" s="96"/>
      <c r="CS126" s="96"/>
      <c r="CT126" s="96"/>
      <c r="CU126" s="96"/>
      <c r="CV126" s="96"/>
      <c r="CW126" s="96"/>
      <c r="CX126" s="96"/>
      <c r="CY126" s="96"/>
      <c r="CZ126" s="96"/>
    </row>
    <row r="127" spans="1:104" x14ac:dyDescent="0.2">
      <c r="A127" s="96"/>
      <c r="B127" s="96"/>
      <c r="C127" s="96"/>
      <c r="D127" s="96"/>
      <c r="E127" s="96"/>
      <c r="F127" s="96"/>
      <c r="G127" s="96"/>
      <c r="H127" s="96"/>
      <c r="I127" s="96"/>
      <c r="J127" s="96"/>
      <c r="K127" s="96"/>
      <c r="L127" s="96"/>
      <c r="M127" s="96"/>
      <c r="N127" s="96"/>
      <c r="O127" s="96"/>
      <c r="P127" s="96"/>
      <c r="Q127" s="96"/>
      <c r="R127" s="96"/>
      <c r="S127" s="96"/>
      <c r="T127" s="96"/>
      <c r="U127" s="96"/>
      <c r="V127" s="96"/>
      <c r="W127" s="96"/>
      <c r="X127" s="96"/>
      <c r="Y127" s="96"/>
      <c r="Z127" s="96"/>
      <c r="AA127" s="96"/>
      <c r="AB127" s="96"/>
      <c r="AC127" s="96"/>
      <c r="AD127" s="96"/>
      <c r="AE127" s="96"/>
      <c r="AF127" s="96"/>
      <c r="AG127" s="96"/>
      <c r="AH127" s="96"/>
      <c r="AI127" s="96"/>
      <c r="AJ127" s="96"/>
      <c r="AK127" s="96"/>
      <c r="AL127" s="96"/>
      <c r="AM127" s="96"/>
      <c r="AN127" s="96"/>
      <c r="AO127" s="96"/>
      <c r="AP127" s="96"/>
      <c r="AQ127" s="96"/>
      <c r="AR127" s="96"/>
      <c r="AS127" s="96"/>
      <c r="AT127" s="96"/>
      <c r="AU127" s="96"/>
      <c r="AV127" s="96"/>
      <c r="AW127" s="96"/>
      <c r="AX127" s="96"/>
      <c r="AY127" s="96"/>
      <c r="AZ127" s="96"/>
      <c r="BA127" s="96"/>
      <c r="BB127" s="96"/>
      <c r="BC127" s="96"/>
      <c r="BD127" s="96"/>
      <c r="BE127" s="96"/>
      <c r="BF127" s="96"/>
      <c r="BG127" s="96"/>
      <c r="BH127" s="96"/>
      <c r="BI127" s="96"/>
      <c r="BJ127" s="96"/>
      <c r="BK127" s="96"/>
      <c r="BL127" s="96"/>
      <c r="BM127" s="96"/>
      <c r="BN127" s="96"/>
      <c r="BO127" s="96"/>
      <c r="BP127" s="96"/>
      <c r="BQ127" s="96"/>
      <c r="BR127" s="96"/>
      <c r="BS127" s="96"/>
      <c r="BT127" s="96"/>
      <c r="BU127" s="96"/>
      <c r="BV127" s="96"/>
      <c r="BW127" s="96"/>
      <c r="BX127" s="96"/>
      <c r="BY127" s="96"/>
      <c r="BZ127" s="96"/>
      <c r="CA127" s="96"/>
      <c r="CB127" s="96"/>
      <c r="CC127" s="96"/>
      <c r="CD127" s="96"/>
      <c r="CE127" s="96"/>
      <c r="CF127" s="96"/>
      <c r="CG127" s="96"/>
      <c r="CH127" s="96"/>
      <c r="CI127" s="96"/>
      <c r="CJ127" s="96"/>
      <c r="CK127" s="96"/>
      <c r="CL127" s="96"/>
      <c r="CM127" s="96"/>
      <c r="CN127" s="96"/>
      <c r="CO127" s="96"/>
      <c r="CP127" s="96"/>
      <c r="CQ127" s="96"/>
      <c r="CR127" s="96"/>
      <c r="CS127" s="96"/>
      <c r="CT127" s="96"/>
      <c r="CU127" s="96"/>
      <c r="CV127" s="96"/>
      <c r="CW127" s="96"/>
      <c r="CX127" s="96"/>
      <c r="CY127" s="96"/>
      <c r="CZ127" s="96"/>
    </row>
    <row r="128" spans="1:104" x14ac:dyDescent="0.2">
      <c r="A128" s="96"/>
      <c r="B128" s="96"/>
      <c r="C128" s="96"/>
      <c r="D128" s="96"/>
      <c r="E128" s="96"/>
      <c r="F128" s="96"/>
      <c r="G128" s="96"/>
      <c r="H128" s="96"/>
      <c r="I128" s="96"/>
      <c r="J128" s="96"/>
      <c r="K128" s="96"/>
      <c r="L128" s="96"/>
      <c r="M128" s="96"/>
      <c r="N128" s="96"/>
      <c r="O128" s="96"/>
      <c r="P128" s="96"/>
      <c r="Q128" s="96"/>
      <c r="R128" s="96"/>
      <c r="S128" s="96"/>
      <c r="T128" s="96"/>
      <c r="U128" s="96"/>
      <c r="V128" s="96"/>
      <c r="W128" s="96"/>
      <c r="X128" s="96"/>
      <c r="Y128" s="96"/>
      <c r="Z128" s="96"/>
      <c r="AA128" s="96"/>
      <c r="AB128" s="96"/>
      <c r="AC128" s="96"/>
      <c r="AD128" s="96"/>
      <c r="AE128" s="96"/>
      <c r="AF128" s="96"/>
      <c r="AG128" s="96"/>
      <c r="AH128" s="96"/>
      <c r="AI128" s="96"/>
      <c r="AJ128" s="96"/>
      <c r="AK128" s="96"/>
      <c r="AL128" s="96"/>
      <c r="AM128" s="96"/>
      <c r="AN128" s="96"/>
      <c r="AO128" s="96"/>
      <c r="AP128" s="96"/>
      <c r="AQ128" s="96"/>
      <c r="AR128" s="96"/>
      <c r="AS128" s="96"/>
      <c r="AT128" s="96"/>
      <c r="AU128" s="96"/>
      <c r="AV128" s="96"/>
      <c r="AW128" s="96"/>
      <c r="AX128" s="96"/>
      <c r="AY128" s="96"/>
      <c r="AZ128" s="96"/>
      <c r="BA128" s="96"/>
      <c r="BB128" s="96"/>
      <c r="BC128" s="96"/>
      <c r="BD128" s="96"/>
      <c r="BE128" s="96"/>
      <c r="BF128" s="96"/>
      <c r="BG128" s="96"/>
      <c r="BH128" s="96"/>
      <c r="BI128" s="96"/>
      <c r="BJ128" s="96"/>
      <c r="BK128" s="96"/>
      <c r="BL128" s="96"/>
      <c r="BM128" s="96"/>
      <c r="BN128" s="96"/>
      <c r="BO128" s="96"/>
      <c r="BP128" s="96"/>
      <c r="BQ128" s="96"/>
      <c r="BR128" s="96"/>
      <c r="BS128" s="96"/>
      <c r="BT128" s="96"/>
      <c r="BU128" s="96"/>
      <c r="BV128" s="96"/>
      <c r="BW128" s="96"/>
      <c r="BX128" s="96"/>
      <c r="BY128" s="96"/>
      <c r="BZ128" s="96"/>
      <c r="CA128" s="96"/>
      <c r="CB128" s="96"/>
      <c r="CC128" s="96"/>
      <c r="CD128" s="96"/>
      <c r="CE128" s="96"/>
      <c r="CF128" s="96"/>
      <c r="CG128" s="96"/>
      <c r="CH128" s="96"/>
      <c r="CI128" s="96"/>
      <c r="CJ128" s="96"/>
      <c r="CK128" s="96"/>
      <c r="CL128" s="96"/>
      <c r="CM128" s="96"/>
      <c r="CN128" s="96"/>
      <c r="CO128" s="96"/>
      <c r="CP128" s="96"/>
      <c r="CQ128" s="96"/>
      <c r="CR128" s="96"/>
      <c r="CS128" s="96"/>
      <c r="CT128" s="96"/>
      <c r="CU128" s="96"/>
      <c r="CV128" s="96"/>
      <c r="CW128" s="96"/>
      <c r="CX128" s="96"/>
      <c r="CY128" s="96"/>
      <c r="CZ128" s="96"/>
    </row>
    <row r="129" spans="1:104" x14ac:dyDescent="0.2">
      <c r="A129" s="96"/>
      <c r="B129" s="96"/>
      <c r="C129" s="96"/>
      <c r="D129" s="96"/>
      <c r="E129" s="96"/>
      <c r="F129" s="96"/>
      <c r="G129" s="96"/>
      <c r="H129" s="96"/>
      <c r="I129" s="96"/>
      <c r="J129" s="96"/>
      <c r="K129" s="96"/>
      <c r="L129" s="96"/>
      <c r="M129" s="96"/>
      <c r="N129" s="96"/>
      <c r="O129" s="96"/>
      <c r="P129" s="96"/>
      <c r="Q129" s="96"/>
      <c r="R129" s="96"/>
      <c r="S129" s="96"/>
      <c r="T129" s="96"/>
      <c r="U129" s="96"/>
      <c r="V129" s="96"/>
      <c r="W129" s="96"/>
      <c r="X129" s="96"/>
      <c r="Y129" s="96"/>
      <c r="Z129" s="96"/>
      <c r="AA129" s="96"/>
      <c r="AB129" s="96"/>
      <c r="AC129" s="96"/>
      <c r="AD129" s="96"/>
      <c r="AE129" s="96"/>
      <c r="AF129" s="96"/>
      <c r="AG129" s="96"/>
      <c r="AH129" s="96"/>
      <c r="AI129" s="96"/>
      <c r="AJ129" s="96"/>
      <c r="AK129" s="96"/>
      <c r="AL129" s="96"/>
      <c r="AM129" s="96"/>
      <c r="AN129" s="96"/>
      <c r="AO129" s="96"/>
      <c r="AP129" s="96"/>
      <c r="AQ129" s="96"/>
      <c r="AR129" s="96"/>
      <c r="AS129" s="96"/>
      <c r="AT129" s="96"/>
      <c r="AU129" s="96"/>
      <c r="AV129" s="96"/>
      <c r="AW129" s="96"/>
      <c r="AX129" s="96"/>
      <c r="AY129" s="96"/>
      <c r="AZ129" s="96"/>
      <c r="BA129" s="96"/>
      <c r="BB129" s="96"/>
      <c r="BC129" s="96"/>
      <c r="BD129" s="96"/>
      <c r="BE129" s="96"/>
      <c r="BF129" s="96"/>
      <c r="BG129" s="96"/>
      <c r="BH129" s="96"/>
      <c r="BI129" s="96"/>
      <c r="BJ129" s="96"/>
      <c r="BK129" s="96"/>
      <c r="BL129" s="96"/>
      <c r="BM129" s="96"/>
      <c r="BN129" s="96"/>
      <c r="BO129" s="96"/>
      <c r="BP129" s="96"/>
      <c r="BQ129" s="96"/>
      <c r="BR129" s="96"/>
      <c r="BS129" s="96"/>
      <c r="BT129" s="96"/>
      <c r="BU129" s="96"/>
      <c r="BV129" s="96"/>
      <c r="BW129" s="96"/>
      <c r="BX129" s="96"/>
      <c r="BY129" s="96"/>
      <c r="BZ129" s="96"/>
      <c r="CA129" s="96"/>
      <c r="CB129" s="96"/>
      <c r="CC129" s="96"/>
      <c r="CD129" s="96"/>
      <c r="CE129" s="96"/>
      <c r="CF129" s="96"/>
      <c r="CG129" s="96"/>
      <c r="CH129" s="96"/>
      <c r="CI129" s="96"/>
      <c r="CJ129" s="96"/>
      <c r="CK129" s="96"/>
      <c r="CL129" s="96"/>
      <c r="CM129" s="96"/>
      <c r="CN129" s="96"/>
      <c r="CO129" s="96"/>
      <c r="CP129" s="96"/>
      <c r="CQ129" s="96"/>
      <c r="CR129" s="96"/>
      <c r="CS129" s="96"/>
      <c r="CT129" s="96"/>
      <c r="CU129" s="96"/>
      <c r="CV129" s="96"/>
      <c r="CW129" s="96"/>
      <c r="CX129" s="96"/>
      <c r="CY129" s="96"/>
      <c r="CZ129" s="96"/>
    </row>
    <row r="130" spans="1:104" x14ac:dyDescent="0.2">
      <c r="A130" s="96"/>
      <c r="B130" s="96"/>
      <c r="C130" s="96"/>
      <c r="D130" s="96"/>
      <c r="E130" s="96"/>
      <c r="F130" s="96"/>
      <c r="G130" s="96"/>
      <c r="H130" s="96"/>
      <c r="I130" s="96"/>
      <c r="J130" s="96"/>
      <c r="K130" s="96"/>
      <c r="L130" s="96"/>
      <c r="M130" s="96"/>
      <c r="N130" s="96"/>
      <c r="O130" s="96"/>
      <c r="P130" s="96"/>
      <c r="Q130" s="96"/>
      <c r="R130" s="96"/>
      <c r="S130" s="96"/>
      <c r="T130" s="96"/>
      <c r="U130" s="96"/>
      <c r="V130" s="96"/>
      <c r="W130" s="96"/>
      <c r="X130" s="96"/>
      <c r="Y130" s="96"/>
      <c r="Z130" s="96"/>
      <c r="AA130" s="96"/>
      <c r="AB130" s="96"/>
      <c r="AC130" s="96"/>
      <c r="AD130" s="96"/>
      <c r="AE130" s="96"/>
      <c r="AF130" s="96"/>
      <c r="AG130" s="96"/>
      <c r="AH130" s="96"/>
      <c r="AI130" s="96"/>
      <c r="AJ130" s="96"/>
      <c r="AK130" s="96"/>
      <c r="AL130" s="96"/>
      <c r="AM130" s="96"/>
      <c r="AN130" s="96"/>
      <c r="AO130" s="96"/>
      <c r="AP130" s="96"/>
      <c r="AQ130" s="96"/>
      <c r="AR130" s="96"/>
      <c r="AS130" s="96"/>
      <c r="AT130" s="96"/>
      <c r="AU130" s="96"/>
      <c r="AV130" s="96"/>
      <c r="AW130" s="96"/>
      <c r="AX130" s="96"/>
      <c r="AY130" s="96"/>
      <c r="AZ130" s="96"/>
      <c r="BA130" s="96"/>
      <c r="BB130" s="96"/>
      <c r="BC130" s="96"/>
      <c r="BD130" s="96"/>
      <c r="BE130" s="96"/>
      <c r="BF130" s="96"/>
      <c r="BG130" s="96"/>
      <c r="BH130" s="96"/>
      <c r="BI130" s="96"/>
      <c r="BJ130" s="96"/>
      <c r="BK130" s="96"/>
      <c r="BL130" s="96"/>
      <c r="BM130" s="96"/>
      <c r="BN130" s="96"/>
      <c r="BO130" s="96"/>
      <c r="BP130" s="96"/>
      <c r="BQ130" s="96"/>
      <c r="BR130" s="96"/>
      <c r="BS130" s="96"/>
      <c r="BT130" s="96"/>
      <c r="BU130" s="96"/>
      <c r="BV130" s="96"/>
      <c r="BW130" s="96"/>
      <c r="BX130" s="96"/>
      <c r="BY130" s="96"/>
      <c r="BZ130" s="96"/>
      <c r="CA130" s="96"/>
      <c r="CB130" s="96"/>
      <c r="CC130" s="96"/>
      <c r="CD130" s="96"/>
      <c r="CE130" s="96"/>
      <c r="CF130" s="96"/>
      <c r="CG130" s="96"/>
      <c r="CH130" s="96"/>
      <c r="CI130" s="96"/>
      <c r="CJ130" s="96"/>
      <c r="CK130" s="96"/>
      <c r="CL130" s="96"/>
      <c r="CM130" s="96"/>
      <c r="CN130" s="96"/>
      <c r="CO130" s="96"/>
      <c r="CP130" s="96"/>
      <c r="CQ130" s="96"/>
      <c r="CR130" s="96"/>
      <c r="CS130" s="96"/>
      <c r="CT130" s="96"/>
      <c r="CU130" s="96"/>
      <c r="CV130" s="96"/>
      <c r="CW130" s="96"/>
      <c r="CX130" s="96"/>
      <c r="CY130" s="96"/>
      <c r="CZ130" s="96"/>
    </row>
    <row r="131" spans="1:104" x14ac:dyDescent="0.2">
      <c r="A131" s="96"/>
      <c r="B131" s="96"/>
      <c r="C131" s="96"/>
      <c r="D131" s="96"/>
      <c r="E131" s="96"/>
      <c r="F131" s="96"/>
      <c r="G131" s="96"/>
      <c r="H131" s="96"/>
      <c r="I131" s="96"/>
      <c r="J131" s="96"/>
      <c r="K131" s="96"/>
      <c r="L131" s="96"/>
      <c r="M131" s="96"/>
      <c r="N131" s="96"/>
      <c r="O131" s="96"/>
      <c r="P131" s="96"/>
      <c r="Q131" s="96"/>
      <c r="R131" s="96"/>
      <c r="S131" s="96"/>
      <c r="T131" s="96"/>
      <c r="U131" s="96"/>
      <c r="V131" s="96"/>
      <c r="W131" s="96"/>
      <c r="X131" s="96"/>
      <c r="Y131" s="96"/>
      <c r="Z131" s="96"/>
      <c r="AA131" s="96"/>
      <c r="AB131" s="96"/>
      <c r="AC131" s="96"/>
      <c r="AD131" s="96"/>
      <c r="AE131" s="96"/>
      <c r="AF131" s="96"/>
      <c r="AG131" s="96"/>
      <c r="AH131" s="96"/>
      <c r="AI131" s="96"/>
      <c r="AJ131" s="96"/>
      <c r="AK131" s="96"/>
      <c r="AL131" s="96"/>
      <c r="AM131" s="96"/>
      <c r="AN131" s="96"/>
      <c r="AO131" s="96"/>
      <c r="AP131" s="96"/>
      <c r="AQ131" s="96"/>
      <c r="AR131" s="96"/>
      <c r="AS131" s="96"/>
      <c r="AT131" s="96"/>
      <c r="AU131" s="96"/>
      <c r="AV131" s="96"/>
      <c r="AW131" s="96"/>
      <c r="AX131" s="96"/>
      <c r="AY131" s="96"/>
      <c r="AZ131" s="96"/>
      <c r="BA131" s="96"/>
      <c r="BB131" s="96"/>
      <c r="BC131" s="96"/>
      <c r="BD131" s="96"/>
      <c r="BE131" s="96"/>
      <c r="BF131" s="96"/>
      <c r="BG131" s="96"/>
      <c r="BH131" s="96"/>
      <c r="BI131" s="96"/>
      <c r="BJ131" s="96"/>
      <c r="BK131" s="96"/>
      <c r="BL131" s="96"/>
      <c r="BM131" s="96"/>
      <c r="BN131" s="96"/>
      <c r="BO131" s="96"/>
      <c r="BP131" s="96"/>
      <c r="BQ131" s="96"/>
      <c r="BR131" s="96"/>
      <c r="BS131" s="96"/>
      <c r="BT131" s="96"/>
      <c r="BU131" s="96"/>
      <c r="BV131" s="96"/>
      <c r="BW131" s="96"/>
      <c r="BX131" s="96"/>
      <c r="BY131" s="96"/>
      <c r="BZ131" s="96"/>
      <c r="CA131" s="96"/>
      <c r="CB131" s="96"/>
      <c r="CC131" s="96"/>
      <c r="CD131" s="96"/>
      <c r="CE131" s="96"/>
      <c r="CF131" s="96"/>
      <c r="CG131" s="96"/>
      <c r="CH131" s="96"/>
      <c r="CI131" s="96"/>
      <c r="CJ131" s="96"/>
      <c r="CK131" s="96"/>
      <c r="CL131" s="96"/>
      <c r="CM131" s="96"/>
      <c r="CN131" s="96"/>
      <c r="CO131" s="96"/>
      <c r="CP131" s="96"/>
      <c r="CQ131" s="96"/>
      <c r="CR131" s="96"/>
      <c r="CS131" s="96"/>
      <c r="CT131" s="96"/>
      <c r="CU131" s="96"/>
      <c r="CV131" s="96"/>
      <c r="CW131" s="96"/>
      <c r="CX131" s="96"/>
      <c r="CY131" s="96"/>
      <c r="CZ131" s="96"/>
    </row>
    <row r="132" spans="1:104" x14ac:dyDescent="0.2">
      <c r="A132" s="96"/>
      <c r="B132" s="96"/>
      <c r="C132" s="96"/>
      <c r="D132" s="96"/>
      <c r="E132" s="96"/>
      <c r="F132" s="96"/>
      <c r="G132" s="96"/>
      <c r="H132" s="96"/>
      <c r="I132" s="96"/>
      <c r="J132" s="96"/>
      <c r="K132" s="96"/>
      <c r="L132" s="96"/>
      <c r="M132" s="96"/>
      <c r="N132" s="96"/>
      <c r="O132" s="96"/>
      <c r="P132" s="96"/>
      <c r="Q132" s="96"/>
      <c r="R132" s="96"/>
      <c r="S132" s="96"/>
      <c r="T132" s="96"/>
      <c r="U132" s="96"/>
      <c r="V132" s="96"/>
      <c r="W132" s="96"/>
      <c r="X132" s="96"/>
      <c r="Y132" s="96"/>
      <c r="Z132" s="96"/>
      <c r="AA132" s="96"/>
      <c r="AB132" s="96"/>
      <c r="AC132" s="96"/>
      <c r="AD132" s="96"/>
      <c r="AE132" s="96"/>
      <c r="AF132" s="96"/>
      <c r="AG132" s="96"/>
      <c r="AH132" s="96"/>
      <c r="AI132" s="96"/>
      <c r="AJ132" s="96"/>
      <c r="AK132" s="96"/>
      <c r="AL132" s="96"/>
      <c r="AM132" s="96"/>
      <c r="AN132" s="96"/>
      <c r="AO132" s="96"/>
      <c r="AP132" s="96"/>
      <c r="AQ132" s="96"/>
      <c r="AR132" s="96"/>
      <c r="AS132" s="96"/>
      <c r="AT132" s="96"/>
      <c r="AU132" s="96"/>
      <c r="AV132" s="96"/>
      <c r="AW132" s="96"/>
      <c r="AX132" s="96"/>
      <c r="AY132" s="96"/>
      <c r="AZ132" s="96"/>
      <c r="BA132" s="96"/>
      <c r="BB132" s="96"/>
      <c r="BC132" s="96"/>
      <c r="BD132" s="96"/>
      <c r="BE132" s="96"/>
      <c r="BF132" s="96"/>
      <c r="BG132" s="96"/>
      <c r="BH132" s="96"/>
      <c r="BI132" s="96"/>
      <c r="BJ132" s="96"/>
      <c r="BK132" s="96"/>
      <c r="BL132" s="96"/>
      <c r="BM132" s="96"/>
      <c r="BN132" s="96"/>
      <c r="BO132" s="96"/>
      <c r="BP132" s="96"/>
      <c r="BQ132" s="96"/>
      <c r="BR132" s="96"/>
      <c r="BS132" s="96"/>
      <c r="BT132" s="96"/>
      <c r="BU132" s="96"/>
      <c r="BV132" s="96"/>
      <c r="BW132" s="96"/>
      <c r="BX132" s="96"/>
      <c r="BY132" s="96"/>
      <c r="BZ132" s="96"/>
      <c r="CA132" s="96"/>
      <c r="CB132" s="96"/>
      <c r="CC132" s="96"/>
      <c r="CD132" s="96"/>
      <c r="CE132" s="96"/>
      <c r="CF132" s="96"/>
      <c r="CG132" s="96"/>
      <c r="CH132" s="96"/>
      <c r="CI132" s="96"/>
      <c r="CJ132" s="96"/>
      <c r="CK132" s="96"/>
      <c r="CL132" s="96"/>
      <c r="CM132" s="96"/>
      <c r="CN132" s="96"/>
      <c r="CO132" s="96"/>
      <c r="CP132" s="96"/>
      <c r="CQ132" s="96"/>
      <c r="CR132" s="96"/>
      <c r="CS132" s="96"/>
      <c r="CT132" s="96"/>
      <c r="CU132" s="96"/>
      <c r="CV132" s="96"/>
      <c r="CW132" s="96"/>
      <c r="CX132" s="96"/>
      <c r="CY132" s="96"/>
      <c r="CZ132" s="96"/>
    </row>
    <row r="133" spans="1:104" x14ac:dyDescent="0.2">
      <c r="A133" s="96"/>
      <c r="B133" s="96"/>
      <c r="C133" s="96"/>
      <c r="D133" s="96"/>
      <c r="E133" s="96"/>
      <c r="F133" s="96"/>
      <c r="G133" s="96"/>
      <c r="H133" s="96"/>
      <c r="I133" s="96"/>
      <c r="J133" s="96"/>
      <c r="K133" s="96"/>
      <c r="L133" s="96"/>
      <c r="M133" s="96"/>
      <c r="N133" s="96"/>
      <c r="O133" s="96"/>
      <c r="P133" s="96"/>
      <c r="Q133" s="96"/>
      <c r="R133" s="96"/>
      <c r="S133" s="96"/>
      <c r="T133" s="96"/>
      <c r="U133" s="96"/>
      <c r="V133" s="96"/>
      <c r="W133" s="96"/>
      <c r="X133" s="96"/>
      <c r="Y133" s="96"/>
      <c r="Z133" s="96"/>
      <c r="AA133" s="96"/>
      <c r="AB133" s="96"/>
      <c r="AC133" s="96"/>
      <c r="AD133" s="96"/>
      <c r="AE133" s="96"/>
      <c r="AF133" s="96"/>
      <c r="AG133" s="96"/>
      <c r="AH133" s="96"/>
      <c r="AI133" s="96"/>
      <c r="AJ133" s="96"/>
      <c r="AK133" s="96"/>
      <c r="AL133" s="96"/>
      <c r="AM133" s="96"/>
      <c r="AN133" s="96"/>
      <c r="AO133" s="96"/>
      <c r="AP133" s="96"/>
      <c r="AQ133" s="96"/>
      <c r="AR133" s="96"/>
      <c r="AS133" s="96"/>
      <c r="AT133" s="96"/>
      <c r="AU133" s="96"/>
      <c r="AV133" s="96"/>
      <c r="AW133" s="96"/>
      <c r="AX133" s="96"/>
      <c r="AY133" s="96"/>
      <c r="AZ133" s="96"/>
      <c r="BA133" s="96"/>
      <c r="BB133" s="96"/>
      <c r="BC133" s="96"/>
      <c r="BD133" s="96"/>
      <c r="BE133" s="96"/>
      <c r="BF133" s="96"/>
      <c r="BG133" s="96"/>
      <c r="BH133" s="96"/>
      <c r="BI133" s="96"/>
      <c r="BJ133" s="96"/>
      <c r="BK133" s="96"/>
      <c r="BL133" s="96"/>
      <c r="BM133" s="96"/>
      <c r="BN133" s="96"/>
      <c r="BO133" s="96"/>
      <c r="BP133" s="96"/>
      <c r="BQ133" s="96"/>
      <c r="BR133" s="96"/>
      <c r="BS133" s="96"/>
      <c r="BT133" s="96"/>
      <c r="BU133" s="96"/>
      <c r="BV133" s="96"/>
      <c r="BW133" s="96"/>
      <c r="BX133" s="96"/>
      <c r="BY133" s="96"/>
      <c r="BZ133" s="96"/>
      <c r="CA133" s="96"/>
      <c r="CB133" s="96"/>
      <c r="CC133" s="96"/>
      <c r="CD133" s="96"/>
      <c r="CE133" s="96"/>
      <c r="CF133" s="96"/>
      <c r="CG133" s="96"/>
      <c r="CH133" s="96"/>
      <c r="CI133" s="96"/>
      <c r="CJ133" s="96"/>
      <c r="CK133" s="96"/>
      <c r="CL133" s="96"/>
      <c r="CM133" s="96"/>
      <c r="CN133" s="96"/>
      <c r="CO133" s="96"/>
      <c r="CP133" s="96"/>
      <c r="CQ133" s="96"/>
      <c r="CR133" s="96"/>
      <c r="CS133" s="96"/>
      <c r="CT133" s="96"/>
      <c r="CU133" s="96"/>
      <c r="CV133" s="96"/>
      <c r="CW133" s="96"/>
      <c r="CX133" s="96"/>
      <c r="CY133" s="96"/>
      <c r="CZ133" s="96"/>
    </row>
    <row r="134" spans="1:104" x14ac:dyDescent="0.2">
      <c r="A134" s="96"/>
      <c r="B134" s="96"/>
      <c r="C134" s="96"/>
      <c r="D134" s="96"/>
      <c r="E134" s="96"/>
      <c r="F134" s="96"/>
      <c r="G134" s="96"/>
      <c r="H134" s="96"/>
      <c r="I134" s="96"/>
      <c r="J134" s="96"/>
      <c r="K134" s="96"/>
      <c r="L134" s="96"/>
      <c r="M134" s="96"/>
      <c r="N134" s="96"/>
      <c r="O134" s="96"/>
      <c r="P134" s="96"/>
      <c r="Q134" s="96"/>
      <c r="R134" s="96"/>
      <c r="S134" s="96"/>
      <c r="T134" s="96"/>
      <c r="U134" s="96"/>
      <c r="V134" s="96"/>
      <c r="W134" s="96"/>
      <c r="X134" s="96"/>
      <c r="Y134" s="96"/>
      <c r="Z134" s="96"/>
      <c r="AA134" s="96"/>
      <c r="AB134" s="96"/>
      <c r="AC134" s="96"/>
      <c r="AD134" s="96"/>
      <c r="AE134" s="96"/>
      <c r="AF134" s="96"/>
      <c r="AG134" s="96"/>
      <c r="AH134" s="96"/>
      <c r="AI134" s="96"/>
      <c r="AJ134" s="96"/>
      <c r="AK134" s="96"/>
      <c r="AL134" s="96"/>
      <c r="AM134" s="96"/>
      <c r="AN134" s="96"/>
      <c r="AO134" s="96"/>
      <c r="AP134" s="96"/>
      <c r="AQ134" s="96"/>
      <c r="AR134" s="96"/>
      <c r="AS134" s="96"/>
      <c r="AT134" s="96"/>
      <c r="AU134" s="96"/>
      <c r="AV134" s="96"/>
      <c r="AW134" s="96"/>
      <c r="AX134" s="96"/>
      <c r="AY134" s="96"/>
      <c r="AZ134" s="96"/>
      <c r="BA134" s="96"/>
      <c r="BB134" s="96"/>
      <c r="BC134" s="96"/>
      <c r="BD134" s="96"/>
      <c r="BE134" s="96"/>
      <c r="BF134" s="96"/>
      <c r="BG134" s="96"/>
      <c r="BH134" s="96"/>
      <c r="BI134" s="96"/>
      <c r="BJ134" s="96"/>
      <c r="BK134" s="96"/>
      <c r="BL134" s="96"/>
      <c r="BM134" s="96"/>
      <c r="BN134" s="96"/>
      <c r="BO134" s="96"/>
      <c r="BP134" s="96"/>
      <c r="BQ134" s="96"/>
      <c r="BR134" s="96"/>
      <c r="BS134" s="96"/>
      <c r="BT134" s="96"/>
      <c r="BU134" s="96"/>
      <c r="BV134" s="96"/>
      <c r="BW134" s="96"/>
      <c r="BX134" s="96"/>
      <c r="BY134" s="96"/>
      <c r="BZ134" s="96"/>
      <c r="CA134" s="96"/>
      <c r="CB134" s="96"/>
      <c r="CC134" s="96"/>
      <c r="CD134" s="96"/>
      <c r="CE134" s="96"/>
      <c r="CF134" s="96"/>
      <c r="CG134" s="96"/>
      <c r="CH134" s="96"/>
      <c r="CI134" s="96"/>
      <c r="CJ134" s="96"/>
      <c r="CK134" s="96"/>
      <c r="CL134" s="96"/>
      <c r="CM134" s="96"/>
      <c r="CN134" s="96"/>
      <c r="CO134" s="96"/>
      <c r="CP134" s="96"/>
      <c r="CQ134" s="96"/>
      <c r="CR134" s="96"/>
      <c r="CS134" s="96"/>
      <c r="CT134" s="96"/>
      <c r="CU134" s="96"/>
      <c r="CV134" s="96"/>
      <c r="CW134" s="96"/>
      <c r="CX134" s="96"/>
      <c r="CY134" s="96"/>
      <c r="CZ134" s="96"/>
    </row>
    <row r="135" spans="1:104" x14ac:dyDescent="0.2">
      <c r="A135" s="96"/>
      <c r="B135" s="96"/>
      <c r="C135" s="96"/>
      <c r="D135" s="96"/>
      <c r="E135" s="96"/>
      <c r="F135" s="96"/>
      <c r="G135" s="96"/>
      <c r="H135" s="96"/>
      <c r="I135" s="96"/>
      <c r="J135" s="96"/>
      <c r="K135" s="96"/>
      <c r="L135" s="96"/>
      <c r="M135" s="96"/>
      <c r="N135" s="96"/>
      <c r="O135" s="96"/>
      <c r="P135" s="96"/>
      <c r="Q135" s="96"/>
      <c r="R135" s="96"/>
      <c r="S135" s="96"/>
      <c r="T135" s="96"/>
      <c r="U135" s="96"/>
      <c r="V135" s="96"/>
      <c r="W135" s="96"/>
      <c r="X135" s="96"/>
      <c r="Y135" s="96"/>
      <c r="Z135" s="96"/>
      <c r="AA135" s="96"/>
      <c r="AB135" s="96"/>
      <c r="AC135" s="96"/>
      <c r="AD135" s="96"/>
      <c r="AE135" s="96"/>
      <c r="AF135" s="96"/>
      <c r="AG135" s="96"/>
      <c r="AH135" s="96"/>
      <c r="AI135" s="96"/>
      <c r="AJ135" s="96"/>
      <c r="AK135" s="96"/>
      <c r="AL135" s="96"/>
      <c r="AM135" s="96"/>
      <c r="AN135" s="96"/>
      <c r="AO135" s="96"/>
      <c r="AP135" s="96"/>
      <c r="AQ135" s="96"/>
      <c r="AR135" s="96"/>
      <c r="AS135" s="96"/>
      <c r="AT135" s="96"/>
      <c r="AU135" s="96"/>
      <c r="AV135" s="96"/>
      <c r="AW135" s="96"/>
      <c r="AX135" s="96"/>
      <c r="AY135" s="96"/>
      <c r="AZ135" s="96"/>
      <c r="BA135" s="96"/>
      <c r="BB135" s="96"/>
      <c r="BC135" s="96"/>
      <c r="BD135" s="96"/>
      <c r="BE135" s="96"/>
      <c r="BF135" s="96"/>
      <c r="BG135" s="96"/>
      <c r="BH135" s="96"/>
      <c r="BI135" s="96"/>
      <c r="BJ135" s="96"/>
      <c r="BK135" s="96"/>
      <c r="BL135" s="96"/>
      <c r="BM135" s="96"/>
      <c r="BN135" s="96"/>
      <c r="BO135" s="96"/>
      <c r="BP135" s="96"/>
      <c r="BQ135" s="96"/>
      <c r="BR135" s="96"/>
      <c r="BS135" s="96"/>
      <c r="BT135" s="96"/>
      <c r="BU135" s="96"/>
      <c r="BV135" s="96"/>
      <c r="BW135" s="96"/>
      <c r="BX135" s="96"/>
      <c r="BY135" s="96"/>
      <c r="BZ135" s="96"/>
      <c r="CA135" s="96"/>
      <c r="CB135" s="96"/>
      <c r="CC135" s="96"/>
      <c r="CD135" s="96"/>
      <c r="CE135" s="96"/>
      <c r="CF135" s="96"/>
      <c r="CG135" s="96"/>
      <c r="CH135" s="96"/>
      <c r="CI135" s="96"/>
      <c r="CJ135" s="96"/>
      <c r="CK135" s="96"/>
      <c r="CL135" s="96"/>
      <c r="CM135" s="96"/>
      <c r="CN135" s="96"/>
      <c r="CO135" s="96"/>
      <c r="CP135" s="96"/>
      <c r="CQ135" s="96"/>
      <c r="CR135" s="96"/>
      <c r="CS135" s="96"/>
      <c r="CT135" s="96"/>
      <c r="CU135" s="96"/>
      <c r="CV135" s="96"/>
      <c r="CW135" s="96"/>
      <c r="CX135" s="96"/>
      <c r="CY135" s="96"/>
      <c r="CZ135" s="96"/>
    </row>
    <row r="136" spans="1:104" x14ac:dyDescent="0.2">
      <c r="A136" s="96"/>
      <c r="B136" s="96"/>
      <c r="C136" s="96"/>
      <c r="D136" s="96"/>
      <c r="E136" s="96"/>
      <c r="F136" s="96"/>
      <c r="G136" s="96"/>
      <c r="H136" s="96"/>
      <c r="I136" s="96"/>
      <c r="J136" s="96"/>
      <c r="K136" s="96"/>
      <c r="L136" s="96"/>
      <c r="M136" s="96"/>
      <c r="N136" s="96"/>
      <c r="O136" s="96"/>
      <c r="P136" s="96"/>
      <c r="Q136" s="96"/>
      <c r="R136" s="96"/>
      <c r="S136" s="96"/>
      <c r="T136" s="96"/>
      <c r="U136" s="96"/>
      <c r="V136" s="96"/>
      <c r="W136" s="96"/>
      <c r="X136" s="96"/>
      <c r="Y136" s="96"/>
      <c r="Z136" s="96"/>
      <c r="AA136" s="96"/>
      <c r="AB136" s="96"/>
      <c r="AC136" s="96"/>
      <c r="AD136" s="96"/>
      <c r="AE136" s="96"/>
      <c r="AF136" s="96"/>
      <c r="AG136" s="96"/>
      <c r="AH136" s="96"/>
      <c r="AI136" s="96"/>
      <c r="AJ136" s="96"/>
      <c r="AK136" s="96"/>
      <c r="AL136" s="96"/>
      <c r="AM136" s="96"/>
      <c r="AN136" s="96"/>
      <c r="AO136" s="96"/>
      <c r="AP136" s="96"/>
      <c r="AQ136" s="96"/>
      <c r="AR136" s="96"/>
      <c r="AS136" s="96"/>
      <c r="AT136" s="96"/>
      <c r="AU136" s="96"/>
      <c r="AV136" s="96"/>
      <c r="AW136" s="96"/>
      <c r="AX136" s="96"/>
      <c r="AY136" s="96"/>
      <c r="AZ136" s="96"/>
      <c r="BA136" s="96"/>
      <c r="BB136" s="96"/>
      <c r="BC136" s="96"/>
      <c r="BD136" s="96"/>
      <c r="BE136" s="96"/>
      <c r="BF136" s="96"/>
      <c r="BG136" s="96"/>
      <c r="BH136" s="96"/>
      <c r="BI136" s="96"/>
      <c r="BJ136" s="96"/>
      <c r="BK136" s="96"/>
      <c r="BL136" s="96"/>
      <c r="BM136" s="96"/>
      <c r="BN136" s="96"/>
      <c r="BO136" s="96"/>
      <c r="BP136" s="96"/>
      <c r="BQ136" s="96"/>
      <c r="BR136" s="96"/>
      <c r="BS136" s="96"/>
      <c r="BT136" s="96"/>
      <c r="BU136" s="96"/>
      <c r="BV136" s="96"/>
      <c r="BW136" s="96"/>
      <c r="BX136" s="96"/>
      <c r="BY136" s="96"/>
      <c r="BZ136" s="96"/>
      <c r="CA136" s="96"/>
      <c r="CB136" s="96"/>
      <c r="CC136" s="96"/>
      <c r="CD136" s="96"/>
      <c r="CE136" s="96"/>
      <c r="CF136" s="96"/>
      <c r="CG136" s="96"/>
      <c r="CH136" s="96"/>
      <c r="CI136" s="96"/>
      <c r="CJ136" s="96"/>
      <c r="CK136" s="96"/>
      <c r="CL136" s="96"/>
      <c r="CM136" s="96"/>
      <c r="CN136" s="96"/>
      <c r="CO136" s="96"/>
      <c r="CP136" s="96"/>
      <c r="CQ136" s="96"/>
      <c r="CR136" s="96"/>
      <c r="CS136" s="96"/>
      <c r="CT136" s="96"/>
      <c r="CU136" s="96"/>
      <c r="CV136" s="96"/>
      <c r="CW136" s="96"/>
      <c r="CX136" s="96"/>
      <c r="CY136" s="96"/>
      <c r="CZ136" s="96"/>
    </row>
    <row r="137" spans="1:104" x14ac:dyDescent="0.2">
      <c r="A137" s="96"/>
      <c r="B137" s="96"/>
      <c r="C137" s="96"/>
      <c r="D137" s="96"/>
      <c r="E137" s="96"/>
      <c r="F137" s="96"/>
      <c r="G137" s="96"/>
      <c r="H137" s="96"/>
      <c r="I137" s="96"/>
      <c r="J137" s="96"/>
      <c r="K137" s="96"/>
      <c r="L137" s="96"/>
      <c r="M137" s="96"/>
      <c r="N137" s="96"/>
      <c r="O137" s="96"/>
      <c r="P137" s="96"/>
      <c r="Q137" s="96"/>
      <c r="R137" s="96"/>
      <c r="S137" s="96"/>
      <c r="T137" s="96"/>
      <c r="U137" s="96"/>
      <c r="V137" s="96"/>
      <c r="W137" s="96"/>
      <c r="X137" s="96"/>
      <c r="Y137" s="96"/>
      <c r="Z137" s="96"/>
      <c r="AA137" s="96"/>
      <c r="AB137" s="96"/>
      <c r="AC137" s="96"/>
      <c r="AD137" s="96"/>
      <c r="AE137" s="96"/>
      <c r="AF137" s="96"/>
      <c r="AG137" s="96"/>
      <c r="AH137" s="96"/>
      <c r="AI137" s="96"/>
      <c r="AJ137" s="96"/>
      <c r="AK137" s="96"/>
      <c r="AL137" s="96"/>
      <c r="AM137" s="96"/>
      <c r="AN137" s="96"/>
      <c r="AO137" s="96"/>
      <c r="AP137" s="96"/>
      <c r="AQ137" s="96"/>
      <c r="AR137" s="96"/>
      <c r="AS137" s="96"/>
      <c r="AT137" s="96"/>
      <c r="AU137" s="96"/>
      <c r="AV137" s="96"/>
      <c r="AW137" s="96"/>
      <c r="AX137" s="96"/>
      <c r="AY137" s="96"/>
      <c r="AZ137" s="96"/>
      <c r="BA137" s="96"/>
      <c r="BB137" s="96"/>
      <c r="BC137" s="96"/>
      <c r="BD137" s="96"/>
      <c r="BE137" s="96"/>
      <c r="BF137" s="96"/>
      <c r="BG137" s="96"/>
      <c r="BH137" s="96"/>
      <c r="BI137" s="96"/>
      <c r="BJ137" s="96"/>
      <c r="BK137" s="96"/>
      <c r="BL137" s="96"/>
      <c r="BM137" s="96"/>
      <c r="BN137" s="96"/>
      <c r="BO137" s="96"/>
      <c r="BP137" s="96"/>
      <c r="BQ137" s="96"/>
      <c r="BR137" s="96"/>
      <c r="BS137" s="96"/>
      <c r="BT137" s="96"/>
      <c r="BU137" s="96"/>
      <c r="BV137" s="96"/>
      <c r="BW137" s="96"/>
      <c r="BX137" s="96"/>
      <c r="BY137" s="96"/>
      <c r="BZ137" s="96"/>
      <c r="CA137" s="96"/>
      <c r="CB137" s="96"/>
      <c r="CC137" s="96"/>
      <c r="CD137" s="96"/>
      <c r="CE137" s="96"/>
      <c r="CF137" s="96"/>
      <c r="CG137" s="96"/>
      <c r="CH137" s="96"/>
      <c r="CI137" s="96"/>
      <c r="CJ137" s="96"/>
      <c r="CK137" s="96"/>
      <c r="CL137" s="96"/>
      <c r="CM137" s="96"/>
      <c r="CN137" s="96"/>
      <c r="CO137" s="96"/>
      <c r="CP137" s="96"/>
      <c r="CQ137" s="96"/>
      <c r="CR137" s="96"/>
      <c r="CS137" s="96"/>
      <c r="CT137" s="96"/>
      <c r="CU137" s="96"/>
      <c r="CV137" s="96"/>
      <c r="CW137" s="96"/>
      <c r="CX137" s="96"/>
      <c r="CY137" s="96"/>
      <c r="CZ137" s="96"/>
    </row>
    <row r="138" spans="1:104" x14ac:dyDescent="0.2">
      <c r="A138" s="96"/>
      <c r="B138" s="96"/>
      <c r="C138" s="96"/>
      <c r="D138" s="96"/>
      <c r="E138" s="96"/>
      <c r="F138" s="96"/>
      <c r="G138" s="96"/>
      <c r="H138" s="96"/>
      <c r="I138" s="96"/>
      <c r="J138" s="96"/>
      <c r="K138" s="96"/>
      <c r="L138" s="96"/>
      <c r="M138" s="96"/>
      <c r="N138" s="96"/>
      <c r="O138" s="96"/>
      <c r="P138" s="96"/>
      <c r="Q138" s="96"/>
      <c r="R138" s="96"/>
      <c r="S138" s="96"/>
      <c r="T138" s="96"/>
      <c r="U138" s="96"/>
      <c r="V138" s="96"/>
      <c r="W138" s="96"/>
      <c r="X138" s="96"/>
      <c r="Y138" s="96"/>
      <c r="Z138" s="96"/>
      <c r="AA138" s="96"/>
      <c r="AB138" s="96"/>
      <c r="AC138" s="96"/>
      <c r="AD138" s="96"/>
      <c r="AE138" s="96"/>
      <c r="AF138" s="96"/>
      <c r="AG138" s="96"/>
      <c r="AH138" s="96"/>
      <c r="AI138" s="96"/>
      <c r="AJ138" s="96"/>
      <c r="AK138" s="96"/>
      <c r="AL138" s="96"/>
      <c r="AM138" s="96"/>
      <c r="AN138" s="96"/>
      <c r="AO138" s="96"/>
      <c r="AP138" s="96"/>
      <c r="AQ138" s="96"/>
      <c r="AR138" s="96"/>
      <c r="AS138" s="96"/>
      <c r="AT138" s="96"/>
      <c r="AU138" s="96"/>
      <c r="AV138" s="96"/>
      <c r="AW138" s="96"/>
      <c r="AX138" s="96"/>
      <c r="AY138" s="96"/>
      <c r="AZ138" s="96"/>
      <c r="BA138" s="96"/>
      <c r="BB138" s="96"/>
      <c r="BC138" s="96"/>
      <c r="BD138" s="96"/>
      <c r="BE138" s="96"/>
      <c r="BF138" s="96"/>
      <c r="BG138" s="96"/>
      <c r="BH138" s="96"/>
      <c r="BI138" s="96"/>
      <c r="BJ138" s="96"/>
      <c r="BK138" s="96"/>
      <c r="BL138" s="96"/>
      <c r="BM138" s="96"/>
      <c r="BN138" s="96"/>
      <c r="BO138" s="96"/>
      <c r="BP138" s="96"/>
      <c r="BQ138" s="96"/>
      <c r="BR138" s="96"/>
      <c r="BS138" s="96"/>
      <c r="BT138" s="96"/>
      <c r="BU138" s="96"/>
      <c r="BV138" s="96"/>
      <c r="BW138" s="96"/>
      <c r="BX138" s="96"/>
      <c r="BY138" s="96"/>
      <c r="BZ138" s="96"/>
      <c r="CA138" s="96"/>
      <c r="CB138" s="96"/>
      <c r="CC138" s="96"/>
      <c r="CD138" s="96"/>
      <c r="CE138" s="96"/>
      <c r="CF138" s="96"/>
      <c r="CG138" s="96"/>
      <c r="CH138" s="96"/>
      <c r="CI138" s="96"/>
      <c r="CJ138" s="96"/>
      <c r="CK138" s="96"/>
      <c r="CL138" s="96"/>
      <c r="CM138" s="96"/>
      <c r="CN138" s="96"/>
      <c r="CO138" s="96"/>
      <c r="CP138" s="96"/>
      <c r="CQ138" s="96"/>
      <c r="CR138" s="96"/>
      <c r="CS138" s="96"/>
      <c r="CT138" s="96"/>
      <c r="CU138" s="96"/>
      <c r="CV138" s="96"/>
      <c r="CW138" s="96"/>
      <c r="CX138" s="96"/>
      <c r="CY138" s="96"/>
      <c r="CZ138" s="96"/>
    </row>
    <row r="139" spans="1:104" x14ac:dyDescent="0.2">
      <c r="A139" s="96"/>
      <c r="B139" s="96"/>
      <c r="C139" s="96"/>
      <c r="D139" s="96"/>
      <c r="E139" s="96"/>
      <c r="F139" s="96"/>
      <c r="G139" s="96"/>
      <c r="H139" s="96"/>
      <c r="I139" s="96"/>
      <c r="J139" s="96"/>
      <c r="K139" s="96"/>
      <c r="L139" s="96"/>
      <c r="M139" s="96"/>
      <c r="N139" s="96"/>
      <c r="O139" s="96"/>
      <c r="P139" s="96"/>
      <c r="Q139" s="96"/>
      <c r="R139" s="96"/>
      <c r="S139" s="96"/>
      <c r="T139" s="96"/>
      <c r="U139" s="96"/>
      <c r="V139" s="96"/>
      <c r="W139" s="96"/>
      <c r="X139" s="96"/>
      <c r="Y139" s="96"/>
      <c r="Z139" s="96"/>
      <c r="AA139" s="96"/>
      <c r="AB139" s="96"/>
      <c r="AC139" s="96"/>
      <c r="AD139" s="96"/>
      <c r="AE139" s="96"/>
      <c r="AF139" s="96"/>
      <c r="AG139" s="96"/>
      <c r="AH139" s="96"/>
      <c r="AI139" s="96"/>
      <c r="AJ139" s="96"/>
      <c r="AK139" s="96"/>
      <c r="AL139" s="96"/>
      <c r="AM139" s="96"/>
      <c r="AN139" s="96"/>
      <c r="AO139" s="96"/>
      <c r="AP139" s="96"/>
      <c r="AQ139" s="96"/>
      <c r="AR139" s="96"/>
      <c r="AS139" s="96"/>
      <c r="AT139" s="96"/>
      <c r="AU139" s="96"/>
      <c r="AV139" s="96"/>
      <c r="AW139" s="96"/>
      <c r="AX139" s="96"/>
      <c r="AY139" s="96"/>
      <c r="AZ139" s="96"/>
      <c r="BA139" s="96"/>
      <c r="BB139" s="96"/>
      <c r="BC139" s="96"/>
      <c r="BD139" s="96"/>
      <c r="BE139" s="96"/>
      <c r="BF139" s="96"/>
      <c r="BG139" s="96"/>
      <c r="BH139" s="96"/>
      <c r="BI139" s="96"/>
      <c r="BJ139" s="96"/>
      <c r="BK139" s="96"/>
      <c r="BL139" s="96"/>
      <c r="BM139" s="96"/>
      <c r="BN139" s="96"/>
      <c r="BO139" s="96"/>
      <c r="BP139" s="96"/>
      <c r="BQ139" s="96"/>
      <c r="BR139" s="96"/>
      <c r="BS139" s="96"/>
      <c r="BT139" s="96"/>
      <c r="BU139" s="96"/>
      <c r="BV139" s="96"/>
      <c r="BW139" s="96"/>
      <c r="BX139" s="96"/>
      <c r="BY139" s="96"/>
      <c r="BZ139" s="96"/>
      <c r="CA139" s="96"/>
      <c r="CB139" s="96"/>
      <c r="CC139" s="96"/>
      <c r="CD139" s="96"/>
      <c r="CE139" s="96"/>
      <c r="CF139" s="96"/>
      <c r="CG139" s="96"/>
      <c r="CH139" s="96"/>
      <c r="CI139" s="96"/>
      <c r="CJ139" s="96"/>
      <c r="CK139" s="96"/>
      <c r="CL139" s="96"/>
      <c r="CM139" s="96"/>
      <c r="CN139" s="96"/>
      <c r="CO139" s="96"/>
      <c r="CP139" s="96"/>
      <c r="CQ139" s="96"/>
      <c r="CR139" s="96"/>
      <c r="CS139" s="96"/>
      <c r="CT139" s="96"/>
      <c r="CU139" s="96"/>
      <c r="CV139" s="96"/>
      <c r="CW139" s="96"/>
      <c r="CX139" s="96"/>
      <c r="CY139" s="96"/>
      <c r="CZ139" s="96"/>
    </row>
    <row r="140" spans="1:104" x14ac:dyDescent="0.2">
      <c r="A140" s="96"/>
      <c r="B140" s="96"/>
      <c r="C140" s="96"/>
      <c r="D140" s="96"/>
      <c r="E140" s="96"/>
      <c r="F140" s="96"/>
      <c r="G140" s="96"/>
      <c r="H140" s="96"/>
      <c r="I140" s="96"/>
      <c r="J140" s="96"/>
      <c r="K140" s="96"/>
      <c r="L140" s="96"/>
      <c r="M140" s="96"/>
      <c r="N140" s="96"/>
      <c r="O140" s="96"/>
      <c r="P140" s="96"/>
      <c r="Q140" s="96"/>
      <c r="R140" s="96"/>
      <c r="S140" s="96"/>
      <c r="T140" s="96"/>
      <c r="U140" s="96"/>
      <c r="V140" s="96"/>
      <c r="W140" s="96"/>
      <c r="X140" s="96"/>
      <c r="Y140" s="96"/>
      <c r="Z140" s="96"/>
      <c r="AA140" s="96"/>
      <c r="AB140" s="96"/>
      <c r="AC140" s="96"/>
      <c r="AD140" s="96"/>
      <c r="AE140" s="96"/>
      <c r="AF140" s="96"/>
      <c r="AG140" s="96"/>
      <c r="AH140" s="96"/>
      <c r="AI140" s="96"/>
      <c r="AJ140" s="96"/>
      <c r="AK140" s="96"/>
      <c r="AL140" s="96"/>
      <c r="AM140" s="96"/>
      <c r="AN140" s="96"/>
      <c r="AO140" s="96"/>
      <c r="AP140" s="96"/>
      <c r="AQ140" s="96"/>
      <c r="AR140" s="96"/>
      <c r="AS140" s="96"/>
      <c r="AT140" s="96"/>
      <c r="AU140" s="96"/>
      <c r="AV140" s="96"/>
      <c r="AW140" s="96"/>
      <c r="AX140" s="96"/>
      <c r="AY140" s="96"/>
      <c r="AZ140" s="96"/>
      <c r="BA140" s="96"/>
      <c r="BB140" s="96"/>
      <c r="BC140" s="96"/>
      <c r="BD140" s="96"/>
      <c r="BE140" s="96"/>
      <c r="BF140" s="96"/>
      <c r="BG140" s="96"/>
      <c r="BH140" s="96"/>
      <c r="BI140" s="96"/>
      <c r="BJ140" s="96"/>
      <c r="BK140" s="96"/>
      <c r="BL140" s="96"/>
      <c r="BM140" s="96"/>
      <c r="BN140" s="96"/>
      <c r="BO140" s="96"/>
      <c r="BP140" s="96"/>
      <c r="BQ140" s="96"/>
      <c r="BR140" s="96"/>
      <c r="BS140" s="96"/>
      <c r="BT140" s="96"/>
      <c r="BU140" s="96"/>
      <c r="BV140" s="96"/>
      <c r="BW140" s="96"/>
      <c r="BX140" s="96"/>
      <c r="BY140" s="96"/>
      <c r="BZ140" s="96"/>
      <c r="CA140" s="96"/>
      <c r="CB140" s="96"/>
      <c r="CC140" s="96"/>
      <c r="CD140" s="96"/>
      <c r="CE140" s="96"/>
      <c r="CF140" s="96"/>
      <c r="CG140" s="96"/>
      <c r="CH140" s="96"/>
      <c r="CI140" s="96"/>
      <c r="CJ140" s="96"/>
      <c r="CK140" s="96"/>
      <c r="CL140" s="96"/>
      <c r="CM140" s="96"/>
      <c r="CN140" s="96"/>
      <c r="CO140" s="96"/>
      <c r="CP140" s="96"/>
      <c r="CQ140" s="96"/>
      <c r="CR140" s="96"/>
      <c r="CS140" s="96"/>
      <c r="CT140" s="96"/>
      <c r="CU140" s="96"/>
      <c r="CV140" s="96"/>
      <c r="CW140" s="96"/>
      <c r="CX140" s="96"/>
      <c r="CY140" s="96"/>
      <c r="CZ140" s="96"/>
    </row>
    <row r="141" spans="1:104" x14ac:dyDescent="0.2">
      <c r="A141" s="96"/>
      <c r="B141" s="96"/>
      <c r="C141" s="96"/>
      <c r="D141" s="96"/>
      <c r="E141" s="96"/>
      <c r="F141" s="96"/>
      <c r="G141" s="96"/>
      <c r="H141" s="96"/>
      <c r="I141" s="96"/>
      <c r="J141" s="96"/>
      <c r="K141" s="96"/>
      <c r="L141" s="96"/>
      <c r="M141" s="96"/>
      <c r="N141" s="96"/>
      <c r="O141" s="96"/>
      <c r="P141" s="96"/>
      <c r="Q141" s="96"/>
      <c r="R141" s="96"/>
      <c r="S141" s="96"/>
      <c r="T141" s="96"/>
      <c r="U141" s="96"/>
      <c r="V141" s="96"/>
      <c r="W141" s="96"/>
      <c r="X141" s="96"/>
      <c r="Y141" s="96"/>
      <c r="Z141" s="96"/>
      <c r="AA141" s="96"/>
      <c r="AB141" s="96"/>
      <c r="AC141" s="96"/>
      <c r="AD141" s="96"/>
      <c r="AE141" s="96"/>
      <c r="AF141" s="96"/>
      <c r="AG141" s="96"/>
      <c r="AH141" s="96"/>
      <c r="AI141" s="96"/>
      <c r="AJ141" s="96"/>
      <c r="AK141" s="96"/>
      <c r="AL141" s="96"/>
      <c r="AM141" s="96"/>
      <c r="AN141" s="96"/>
      <c r="AO141" s="96"/>
      <c r="AP141" s="96"/>
      <c r="AQ141" s="96"/>
      <c r="AR141" s="96"/>
      <c r="AS141" s="96"/>
      <c r="AT141" s="96"/>
      <c r="AU141" s="96"/>
      <c r="AV141" s="96"/>
      <c r="AW141" s="96"/>
      <c r="AX141" s="96"/>
      <c r="AY141" s="96"/>
      <c r="AZ141" s="96"/>
      <c r="BA141" s="96"/>
      <c r="BB141" s="96"/>
      <c r="BC141" s="96"/>
      <c r="BD141" s="96"/>
      <c r="BE141" s="96"/>
      <c r="BF141" s="96"/>
      <c r="BG141" s="96"/>
      <c r="BH141" s="96"/>
      <c r="BI141" s="96"/>
      <c r="BJ141" s="96"/>
      <c r="BK141" s="96"/>
      <c r="BL141" s="96"/>
      <c r="BM141" s="96"/>
      <c r="BN141" s="96"/>
      <c r="BO141" s="96"/>
      <c r="BP141" s="96"/>
      <c r="BQ141" s="96"/>
      <c r="BR141" s="96"/>
      <c r="BS141" s="96"/>
      <c r="BT141" s="96"/>
      <c r="BU141" s="96"/>
      <c r="BV141" s="96"/>
      <c r="BW141" s="96"/>
      <c r="BX141" s="96"/>
      <c r="BY141" s="96"/>
      <c r="BZ141" s="96"/>
      <c r="CA141" s="96"/>
      <c r="CB141" s="96"/>
      <c r="CC141" s="96"/>
      <c r="CD141" s="96"/>
      <c r="CE141" s="96"/>
      <c r="CF141" s="96"/>
      <c r="CG141" s="96"/>
      <c r="CH141" s="96"/>
      <c r="CI141" s="96"/>
      <c r="CJ141" s="96"/>
      <c r="CK141" s="96"/>
      <c r="CL141" s="96"/>
      <c r="CM141" s="96"/>
      <c r="CN141" s="96"/>
      <c r="CO141" s="96"/>
      <c r="CP141" s="96"/>
      <c r="CQ141" s="96"/>
      <c r="CR141" s="96"/>
      <c r="CS141" s="96"/>
      <c r="CT141" s="96"/>
      <c r="CU141" s="96"/>
      <c r="CV141" s="96"/>
      <c r="CW141" s="96"/>
      <c r="CX141" s="96"/>
      <c r="CY141" s="96"/>
      <c r="CZ141" s="96"/>
    </row>
    <row r="142" spans="1:104" x14ac:dyDescent="0.2">
      <c r="A142" s="96"/>
      <c r="B142" s="96"/>
      <c r="C142" s="96"/>
      <c r="D142" s="96"/>
      <c r="E142" s="96"/>
      <c r="F142" s="96"/>
      <c r="G142" s="96"/>
      <c r="H142" s="96"/>
      <c r="I142" s="96"/>
      <c r="J142" s="96"/>
      <c r="K142" s="96"/>
      <c r="L142" s="96"/>
      <c r="M142" s="96"/>
      <c r="N142" s="96"/>
      <c r="O142" s="96"/>
      <c r="P142" s="96"/>
      <c r="Q142" s="96"/>
      <c r="R142" s="96"/>
      <c r="S142" s="96"/>
      <c r="T142" s="96"/>
      <c r="U142" s="96"/>
      <c r="V142" s="96"/>
      <c r="W142" s="96"/>
      <c r="X142" s="96"/>
      <c r="Y142" s="96"/>
      <c r="Z142" s="96"/>
      <c r="AA142" s="96"/>
      <c r="AB142" s="96"/>
      <c r="AC142" s="96"/>
      <c r="AD142" s="96"/>
      <c r="AE142" s="96"/>
      <c r="AF142" s="96"/>
      <c r="AG142" s="96"/>
      <c r="AH142" s="96"/>
      <c r="AI142" s="96"/>
      <c r="AJ142" s="96"/>
      <c r="AK142" s="96"/>
      <c r="AL142" s="96"/>
      <c r="AM142" s="96"/>
      <c r="AN142" s="96"/>
      <c r="AO142" s="96"/>
      <c r="AP142" s="96"/>
      <c r="AQ142" s="96"/>
      <c r="AR142" s="96"/>
      <c r="AS142" s="96"/>
      <c r="AT142" s="96"/>
      <c r="AU142" s="96"/>
      <c r="AV142" s="96"/>
      <c r="AW142" s="96"/>
      <c r="AX142" s="96"/>
      <c r="AY142" s="96"/>
      <c r="AZ142" s="96"/>
      <c r="BA142" s="96"/>
      <c r="BB142" s="96"/>
      <c r="BC142" s="96"/>
      <c r="BD142" s="96"/>
      <c r="BE142" s="96"/>
      <c r="BF142" s="96"/>
      <c r="BG142" s="96"/>
      <c r="BH142" s="96"/>
      <c r="BI142" s="96"/>
      <c r="BJ142" s="96"/>
      <c r="BK142" s="96"/>
      <c r="BL142" s="96"/>
      <c r="BM142" s="96"/>
      <c r="BN142" s="96"/>
      <c r="BO142" s="96"/>
      <c r="BP142" s="96"/>
      <c r="BQ142" s="96"/>
      <c r="BR142" s="96"/>
      <c r="BS142" s="96"/>
      <c r="BT142" s="96"/>
      <c r="BU142" s="96"/>
      <c r="BV142" s="96"/>
      <c r="BW142" s="96"/>
      <c r="BX142" s="96"/>
      <c r="BY142" s="96"/>
      <c r="BZ142" s="96"/>
      <c r="CA142" s="96"/>
      <c r="CB142" s="96"/>
      <c r="CC142" s="96"/>
      <c r="CD142" s="96"/>
      <c r="CE142" s="96"/>
      <c r="CF142" s="96"/>
      <c r="CG142" s="96"/>
      <c r="CH142" s="96"/>
      <c r="CI142" s="96"/>
      <c r="CJ142" s="96"/>
      <c r="CK142" s="96"/>
      <c r="CL142" s="96"/>
      <c r="CM142" s="96"/>
      <c r="CN142" s="96"/>
      <c r="CO142" s="96"/>
      <c r="CP142" s="96"/>
      <c r="CQ142" s="96"/>
      <c r="CR142" s="96"/>
      <c r="CS142" s="96"/>
      <c r="CT142" s="96"/>
      <c r="CU142" s="96"/>
      <c r="CV142" s="96"/>
      <c r="CW142" s="96"/>
      <c r="CX142" s="96"/>
      <c r="CY142" s="96"/>
      <c r="CZ142" s="96"/>
    </row>
    <row r="143" spans="1:104" x14ac:dyDescent="0.2">
      <c r="A143" s="96"/>
      <c r="B143" s="96"/>
      <c r="C143" s="96"/>
      <c r="D143" s="96"/>
      <c r="E143" s="96"/>
      <c r="F143" s="96"/>
      <c r="G143" s="96"/>
      <c r="H143" s="96"/>
      <c r="I143" s="96"/>
      <c r="J143" s="96"/>
      <c r="K143" s="96"/>
      <c r="L143" s="96"/>
      <c r="M143" s="96"/>
      <c r="N143" s="96"/>
      <c r="O143" s="96"/>
      <c r="P143" s="96"/>
      <c r="Q143" s="96"/>
      <c r="R143" s="96"/>
      <c r="S143" s="96"/>
      <c r="T143" s="96"/>
      <c r="U143" s="96"/>
      <c r="V143" s="96"/>
      <c r="W143" s="96"/>
      <c r="X143" s="96"/>
      <c r="Y143" s="96"/>
      <c r="Z143" s="96"/>
      <c r="AA143" s="96"/>
      <c r="AB143" s="96"/>
      <c r="AC143" s="96"/>
      <c r="AD143" s="96"/>
      <c r="AE143" s="96"/>
      <c r="AF143" s="96"/>
      <c r="AG143" s="96"/>
      <c r="AH143" s="96"/>
      <c r="AI143" s="96"/>
      <c r="AJ143" s="96"/>
      <c r="AK143" s="96"/>
      <c r="AL143" s="96"/>
      <c r="AM143" s="96"/>
      <c r="AN143" s="96"/>
      <c r="AO143" s="96"/>
      <c r="AP143" s="96"/>
      <c r="AQ143" s="96"/>
      <c r="AR143" s="96"/>
      <c r="AS143" s="96"/>
      <c r="AT143" s="96"/>
      <c r="AU143" s="96"/>
      <c r="AV143" s="96"/>
      <c r="AW143" s="96"/>
      <c r="AX143" s="96"/>
      <c r="AY143" s="96"/>
      <c r="AZ143" s="96"/>
      <c r="BA143" s="96"/>
      <c r="BB143" s="96"/>
      <c r="BC143" s="96"/>
      <c r="BD143" s="96"/>
      <c r="BE143" s="96"/>
      <c r="BF143" s="96"/>
      <c r="BG143" s="96"/>
      <c r="BH143" s="96"/>
      <c r="BI143" s="96"/>
      <c r="BJ143" s="96"/>
      <c r="BK143" s="96"/>
      <c r="BL143" s="96"/>
      <c r="BM143" s="96"/>
      <c r="BN143" s="96"/>
      <c r="BO143" s="96"/>
      <c r="BP143" s="96"/>
      <c r="BQ143" s="96"/>
      <c r="BR143" s="96"/>
      <c r="BS143" s="96"/>
      <c r="BT143" s="96"/>
      <c r="BU143" s="96"/>
      <c r="BV143" s="96"/>
      <c r="BW143" s="96"/>
      <c r="BX143" s="96"/>
      <c r="BY143" s="96"/>
      <c r="BZ143" s="96"/>
      <c r="CA143" s="96"/>
      <c r="CB143" s="96"/>
      <c r="CC143" s="96"/>
      <c r="CD143" s="96"/>
      <c r="CE143" s="96"/>
      <c r="CF143" s="96"/>
      <c r="CG143" s="96"/>
      <c r="CH143" s="96"/>
      <c r="CI143" s="96"/>
      <c r="CJ143" s="96"/>
      <c r="CK143" s="96"/>
      <c r="CL143" s="96"/>
      <c r="CM143" s="96"/>
      <c r="CN143" s="96"/>
      <c r="CO143" s="96"/>
      <c r="CP143" s="96"/>
      <c r="CQ143" s="96"/>
      <c r="CR143" s="96"/>
      <c r="CS143" s="96"/>
      <c r="CT143" s="96"/>
      <c r="CU143" s="96"/>
      <c r="CV143" s="96"/>
      <c r="CW143" s="96"/>
      <c r="CX143" s="96"/>
      <c r="CY143" s="96"/>
      <c r="CZ143" s="96"/>
    </row>
    <row r="144" spans="1:104" x14ac:dyDescent="0.2">
      <c r="A144" s="96"/>
      <c r="B144" s="96"/>
      <c r="C144" s="96"/>
      <c r="D144" s="96"/>
      <c r="E144" s="96"/>
      <c r="F144" s="96"/>
      <c r="G144" s="96"/>
      <c r="H144" s="96"/>
      <c r="I144" s="96"/>
      <c r="J144" s="96"/>
      <c r="K144" s="96"/>
      <c r="L144" s="96"/>
      <c r="M144" s="96"/>
      <c r="N144" s="96"/>
      <c r="O144" s="96"/>
      <c r="P144" s="96"/>
      <c r="Q144" s="96"/>
      <c r="R144" s="96"/>
      <c r="S144" s="96"/>
      <c r="T144" s="96"/>
      <c r="U144" s="96"/>
      <c r="V144" s="96"/>
      <c r="W144" s="96"/>
      <c r="X144" s="96"/>
      <c r="Y144" s="96"/>
      <c r="Z144" s="96"/>
      <c r="AA144" s="96"/>
      <c r="AB144" s="96"/>
      <c r="AC144" s="96"/>
      <c r="AD144" s="96"/>
      <c r="AE144" s="96"/>
      <c r="AF144" s="96"/>
      <c r="AG144" s="96"/>
      <c r="AH144" s="96"/>
      <c r="AI144" s="96"/>
      <c r="AJ144" s="96"/>
      <c r="AK144" s="96"/>
      <c r="AL144" s="96"/>
      <c r="AM144" s="96"/>
      <c r="AN144" s="96"/>
      <c r="AO144" s="96"/>
      <c r="AP144" s="96"/>
      <c r="AQ144" s="96"/>
      <c r="AR144" s="96"/>
      <c r="AS144" s="96"/>
      <c r="AT144" s="96"/>
      <c r="AU144" s="96"/>
      <c r="AV144" s="96"/>
      <c r="AW144" s="96"/>
      <c r="AX144" s="96"/>
      <c r="AY144" s="96"/>
      <c r="AZ144" s="96"/>
      <c r="BA144" s="96"/>
      <c r="BB144" s="96"/>
      <c r="BC144" s="96"/>
      <c r="BD144" s="96"/>
      <c r="BE144" s="96"/>
      <c r="BF144" s="96"/>
      <c r="BG144" s="96"/>
      <c r="BH144" s="96"/>
      <c r="BI144" s="96"/>
      <c r="BJ144" s="96"/>
      <c r="BK144" s="96"/>
      <c r="BL144" s="96"/>
      <c r="BM144" s="96"/>
      <c r="BN144" s="96"/>
      <c r="BO144" s="96"/>
      <c r="BP144" s="96"/>
      <c r="BQ144" s="96"/>
      <c r="BR144" s="96"/>
      <c r="BS144" s="96"/>
      <c r="BT144" s="96"/>
      <c r="BU144" s="96"/>
      <c r="BV144" s="96"/>
      <c r="BW144" s="96"/>
      <c r="BX144" s="96"/>
      <c r="BY144" s="96"/>
      <c r="BZ144" s="96"/>
      <c r="CA144" s="96"/>
      <c r="CB144" s="96"/>
      <c r="CC144" s="96"/>
      <c r="CD144" s="96"/>
      <c r="CE144" s="96"/>
      <c r="CF144" s="96"/>
      <c r="CG144" s="96"/>
      <c r="CH144" s="96"/>
      <c r="CI144" s="96"/>
      <c r="CJ144" s="96"/>
      <c r="CK144" s="96"/>
      <c r="CL144" s="96"/>
      <c r="CM144" s="96"/>
      <c r="CN144" s="96"/>
      <c r="CO144" s="96"/>
      <c r="CP144" s="96"/>
      <c r="CQ144" s="96"/>
      <c r="CR144" s="96"/>
      <c r="CS144" s="96"/>
      <c r="CT144" s="96"/>
      <c r="CU144" s="96"/>
      <c r="CV144" s="96"/>
      <c r="CW144" s="96"/>
      <c r="CX144" s="96"/>
      <c r="CY144" s="96"/>
      <c r="CZ144" s="96"/>
    </row>
    <row r="145" spans="1:104" x14ac:dyDescent="0.2">
      <c r="A145" s="96"/>
      <c r="B145" s="96"/>
      <c r="C145" s="96"/>
      <c r="D145" s="96"/>
      <c r="E145" s="96"/>
      <c r="F145" s="96"/>
      <c r="G145" s="96"/>
      <c r="H145" s="96"/>
      <c r="I145" s="96"/>
      <c r="J145" s="96"/>
      <c r="K145" s="96"/>
      <c r="L145" s="96"/>
      <c r="M145" s="96"/>
      <c r="N145" s="96"/>
      <c r="O145" s="96"/>
      <c r="P145" s="96"/>
      <c r="Q145" s="96"/>
      <c r="R145" s="96"/>
      <c r="S145" s="96"/>
      <c r="T145" s="96"/>
      <c r="U145" s="96"/>
      <c r="V145" s="96"/>
      <c r="W145" s="96"/>
      <c r="X145" s="96"/>
      <c r="Y145" s="96"/>
      <c r="Z145" s="96"/>
      <c r="AA145" s="96"/>
      <c r="AB145" s="96"/>
      <c r="AC145" s="96"/>
      <c r="AD145" s="96"/>
      <c r="AE145" s="96"/>
      <c r="AF145" s="96"/>
      <c r="AG145" s="96"/>
      <c r="AH145" s="96"/>
      <c r="AI145" s="96"/>
      <c r="AJ145" s="96"/>
      <c r="AK145" s="96"/>
      <c r="AL145" s="96"/>
      <c r="AM145" s="96"/>
      <c r="AN145" s="96"/>
      <c r="AO145" s="96"/>
      <c r="AP145" s="96"/>
      <c r="AQ145" s="96"/>
      <c r="AR145" s="96"/>
      <c r="AS145" s="96"/>
      <c r="AT145" s="96"/>
      <c r="AU145" s="96"/>
      <c r="AV145" s="96"/>
      <c r="AW145" s="96"/>
      <c r="AX145" s="96"/>
      <c r="AY145" s="96"/>
      <c r="AZ145" s="96"/>
      <c r="BA145" s="96"/>
      <c r="BB145" s="96"/>
      <c r="BC145" s="96"/>
      <c r="BD145" s="96"/>
      <c r="BE145" s="96"/>
      <c r="BF145" s="96"/>
      <c r="BG145" s="96"/>
      <c r="BH145" s="96"/>
      <c r="BI145" s="96"/>
      <c r="BJ145" s="96"/>
      <c r="BK145" s="96"/>
      <c r="BL145" s="96"/>
      <c r="BM145" s="96"/>
      <c r="BN145" s="96"/>
      <c r="BO145" s="96"/>
      <c r="BP145" s="96"/>
      <c r="BQ145" s="96"/>
      <c r="BR145" s="96"/>
      <c r="BS145" s="96"/>
      <c r="BT145" s="96"/>
      <c r="BU145" s="96"/>
      <c r="BV145" s="96"/>
      <c r="BW145" s="96"/>
      <c r="BX145" s="96"/>
      <c r="BY145" s="96"/>
      <c r="BZ145" s="96"/>
      <c r="CA145" s="96"/>
      <c r="CB145" s="96"/>
      <c r="CC145" s="96"/>
      <c r="CD145" s="96"/>
      <c r="CE145" s="96"/>
      <c r="CF145" s="96"/>
      <c r="CG145" s="96"/>
      <c r="CH145" s="96"/>
      <c r="CI145" s="96"/>
      <c r="CJ145" s="96"/>
      <c r="CK145" s="96"/>
      <c r="CL145" s="96"/>
      <c r="CM145" s="96"/>
      <c r="CN145" s="96"/>
      <c r="CO145" s="96"/>
      <c r="CP145" s="96"/>
      <c r="CQ145" s="96"/>
      <c r="CR145" s="96"/>
      <c r="CS145" s="96"/>
      <c r="CT145" s="96"/>
      <c r="CU145" s="96"/>
      <c r="CV145" s="96"/>
      <c r="CW145" s="96"/>
      <c r="CX145" s="96"/>
      <c r="CY145" s="96"/>
      <c r="CZ145" s="96"/>
    </row>
    <row r="146" spans="1:104" x14ac:dyDescent="0.2">
      <c r="A146" s="96"/>
      <c r="B146" s="96"/>
      <c r="C146" s="96"/>
      <c r="D146" s="96"/>
      <c r="E146" s="96"/>
      <c r="F146" s="96"/>
      <c r="G146" s="96"/>
      <c r="H146" s="96"/>
      <c r="I146" s="96"/>
      <c r="J146" s="96"/>
      <c r="K146" s="96"/>
      <c r="L146" s="96"/>
      <c r="M146" s="96"/>
      <c r="N146" s="96"/>
      <c r="O146" s="96"/>
      <c r="P146" s="96"/>
      <c r="Q146" s="96"/>
      <c r="R146" s="96"/>
      <c r="S146" s="96"/>
      <c r="T146" s="96"/>
      <c r="U146" s="96"/>
      <c r="V146" s="96"/>
      <c r="W146" s="96"/>
      <c r="X146" s="96"/>
      <c r="Y146" s="96"/>
      <c r="Z146" s="96"/>
      <c r="AA146" s="96"/>
      <c r="AB146" s="96"/>
      <c r="AC146" s="96"/>
      <c r="AD146" s="96"/>
      <c r="AE146" s="96"/>
      <c r="AF146" s="96"/>
      <c r="AG146" s="96"/>
      <c r="AH146" s="96"/>
      <c r="AI146" s="96"/>
      <c r="AJ146" s="96"/>
      <c r="AK146" s="96"/>
      <c r="AL146" s="96"/>
      <c r="AM146" s="96"/>
      <c r="AN146" s="96"/>
      <c r="AO146" s="96"/>
      <c r="AP146" s="96"/>
      <c r="AQ146" s="96"/>
      <c r="AR146" s="96"/>
      <c r="AS146" s="96"/>
      <c r="AT146" s="96"/>
      <c r="AU146" s="96"/>
      <c r="AV146" s="96"/>
      <c r="AW146" s="96"/>
      <c r="AX146" s="96"/>
      <c r="AY146" s="96"/>
      <c r="AZ146" s="96"/>
      <c r="BA146" s="96"/>
      <c r="BB146" s="96"/>
      <c r="BC146" s="96"/>
      <c r="BD146" s="96"/>
      <c r="BE146" s="96"/>
      <c r="BF146" s="96"/>
      <c r="BG146" s="96"/>
      <c r="BH146" s="96"/>
      <c r="BI146" s="96"/>
      <c r="BJ146" s="96"/>
      <c r="BK146" s="96"/>
      <c r="BL146" s="96"/>
      <c r="BM146" s="96"/>
      <c r="BN146" s="96"/>
      <c r="BO146" s="96"/>
      <c r="BP146" s="96"/>
      <c r="BQ146" s="96"/>
      <c r="BR146" s="96"/>
      <c r="BS146" s="96"/>
      <c r="BT146" s="96"/>
      <c r="BU146" s="96"/>
      <c r="BV146" s="96"/>
      <c r="BW146" s="96"/>
      <c r="BX146" s="96"/>
      <c r="BY146" s="96"/>
      <c r="BZ146" s="96"/>
      <c r="CA146" s="96"/>
      <c r="CB146" s="96"/>
      <c r="CC146" s="96"/>
      <c r="CD146" s="96"/>
      <c r="CE146" s="96"/>
      <c r="CF146" s="96"/>
      <c r="CG146" s="96"/>
      <c r="CH146" s="96"/>
      <c r="CI146" s="96"/>
      <c r="CJ146" s="96"/>
      <c r="CK146" s="96"/>
      <c r="CL146" s="96"/>
      <c r="CM146" s="96"/>
      <c r="CN146" s="96"/>
      <c r="CO146" s="96"/>
      <c r="CP146" s="96"/>
      <c r="CQ146" s="96"/>
      <c r="CR146" s="96"/>
      <c r="CS146" s="96"/>
      <c r="CT146" s="96"/>
      <c r="CU146" s="96"/>
      <c r="CV146" s="96"/>
      <c r="CW146" s="96"/>
      <c r="CX146" s="96"/>
      <c r="CY146" s="96"/>
      <c r="CZ146" s="96"/>
    </row>
    <row r="147" spans="1:104" x14ac:dyDescent="0.2">
      <c r="A147" s="96"/>
      <c r="B147" s="96"/>
      <c r="C147" s="96"/>
      <c r="D147" s="96"/>
      <c r="E147" s="96"/>
      <c r="F147" s="96"/>
      <c r="G147" s="96"/>
      <c r="H147" s="96"/>
      <c r="I147" s="96"/>
      <c r="J147" s="96"/>
      <c r="K147" s="96"/>
      <c r="L147" s="96"/>
      <c r="M147" s="96"/>
      <c r="N147" s="96"/>
      <c r="O147" s="96"/>
      <c r="P147" s="96"/>
      <c r="Q147" s="96"/>
      <c r="R147" s="96"/>
      <c r="S147" s="96"/>
      <c r="T147" s="96"/>
      <c r="U147" s="96"/>
      <c r="V147" s="96"/>
      <c r="W147" s="96"/>
      <c r="X147" s="96"/>
      <c r="Y147" s="96"/>
      <c r="Z147" s="96"/>
      <c r="AA147" s="96"/>
      <c r="AB147" s="96"/>
      <c r="AC147" s="96"/>
      <c r="AD147" s="96"/>
      <c r="AE147" s="96"/>
      <c r="AF147" s="96"/>
      <c r="AG147" s="96"/>
      <c r="AH147" s="96"/>
      <c r="AI147" s="96"/>
      <c r="AJ147" s="96"/>
      <c r="AK147" s="96"/>
      <c r="AL147" s="96"/>
      <c r="AM147" s="96"/>
      <c r="AN147" s="96"/>
      <c r="AO147" s="96"/>
      <c r="AP147" s="96"/>
      <c r="AQ147" s="96"/>
      <c r="AR147" s="96"/>
      <c r="AS147" s="96"/>
      <c r="AT147" s="96"/>
      <c r="AU147" s="96"/>
      <c r="AV147" s="96"/>
      <c r="AW147" s="96"/>
      <c r="AX147" s="96"/>
      <c r="AY147" s="96"/>
      <c r="AZ147" s="96"/>
      <c r="BA147" s="96"/>
      <c r="BB147" s="96"/>
      <c r="BC147" s="96"/>
      <c r="BD147" s="96"/>
      <c r="BE147" s="96"/>
      <c r="BF147" s="96"/>
      <c r="BG147" s="96"/>
      <c r="BH147" s="96"/>
      <c r="BI147" s="96"/>
      <c r="BJ147" s="96"/>
      <c r="BK147" s="96"/>
      <c r="BL147" s="96"/>
      <c r="BM147" s="96"/>
      <c r="BN147" s="96"/>
      <c r="BO147" s="96"/>
      <c r="BP147" s="96"/>
      <c r="BQ147" s="96"/>
      <c r="BR147" s="96"/>
      <c r="BS147" s="96"/>
      <c r="BT147" s="96"/>
      <c r="BU147" s="96"/>
      <c r="BV147" s="96"/>
      <c r="BW147" s="96"/>
      <c r="BX147" s="96"/>
      <c r="BY147" s="96"/>
      <c r="BZ147" s="96"/>
      <c r="CA147" s="96"/>
      <c r="CB147" s="96"/>
      <c r="CC147" s="96"/>
      <c r="CD147" s="96"/>
      <c r="CE147" s="96"/>
      <c r="CF147" s="96"/>
      <c r="CG147" s="96"/>
      <c r="CH147" s="96"/>
      <c r="CI147" s="96"/>
      <c r="CJ147" s="96"/>
      <c r="CK147" s="96"/>
      <c r="CL147" s="96"/>
      <c r="CM147" s="96"/>
      <c r="CN147" s="96"/>
      <c r="CO147" s="96"/>
      <c r="CP147" s="96"/>
      <c r="CQ147" s="96"/>
      <c r="CR147" s="96"/>
      <c r="CS147" s="96"/>
      <c r="CT147" s="96"/>
      <c r="CU147" s="96"/>
      <c r="CV147" s="96"/>
      <c r="CW147" s="96"/>
      <c r="CX147" s="96"/>
      <c r="CY147" s="96"/>
      <c r="CZ147" s="96"/>
    </row>
    <row r="148" spans="1:104" x14ac:dyDescent="0.2">
      <c r="A148" s="96"/>
      <c r="B148" s="96"/>
      <c r="C148" s="96"/>
      <c r="D148" s="96"/>
      <c r="E148" s="96"/>
      <c r="F148" s="96"/>
      <c r="G148" s="96"/>
      <c r="H148" s="96"/>
      <c r="I148" s="96"/>
      <c r="J148" s="96"/>
      <c r="K148" s="96"/>
      <c r="L148" s="96"/>
      <c r="M148" s="96"/>
      <c r="N148" s="96"/>
      <c r="O148" s="96"/>
      <c r="P148" s="96"/>
      <c r="Q148" s="96"/>
      <c r="R148" s="96"/>
      <c r="S148" s="96"/>
      <c r="T148" s="96"/>
      <c r="U148" s="96"/>
      <c r="V148" s="96"/>
      <c r="W148" s="96"/>
      <c r="X148" s="96"/>
      <c r="Y148" s="96"/>
      <c r="Z148" s="96"/>
      <c r="AA148" s="96"/>
      <c r="AB148" s="96"/>
      <c r="AC148" s="96"/>
      <c r="AD148" s="96"/>
      <c r="AE148" s="96"/>
      <c r="AF148" s="96"/>
      <c r="AG148" s="96"/>
      <c r="AH148" s="96"/>
      <c r="AI148" s="96"/>
      <c r="AJ148" s="96"/>
      <c r="AK148" s="96"/>
      <c r="AL148" s="96"/>
      <c r="AM148" s="96"/>
      <c r="AN148" s="96"/>
      <c r="AO148" s="96"/>
      <c r="AP148" s="96"/>
      <c r="AQ148" s="96"/>
      <c r="AR148" s="96"/>
      <c r="AS148" s="96"/>
      <c r="AT148" s="96"/>
      <c r="AU148" s="96"/>
      <c r="AV148" s="96"/>
      <c r="AW148" s="96"/>
      <c r="AX148" s="96"/>
      <c r="AY148" s="96"/>
      <c r="AZ148" s="96"/>
      <c r="BA148" s="96"/>
      <c r="BB148" s="96"/>
      <c r="BC148" s="96"/>
      <c r="BD148" s="96"/>
      <c r="BE148" s="96"/>
      <c r="BF148" s="96"/>
      <c r="BG148" s="96"/>
      <c r="BH148" s="96"/>
      <c r="BI148" s="96"/>
      <c r="BJ148" s="96"/>
      <c r="BK148" s="96"/>
      <c r="BL148" s="96"/>
      <c r="BM148" s="96"/>
      <c r="BN148" s="96"/>
      <c r="BO148" s="96"/>
      <c r="BP148" s="96"/>
      <c r="BQ148" s="96"/>
      <c r="BR148" s="96"/>
      <c r="BS148" s="96"/>
      <c r="BT148" s="96"/>
      <c r="BU148" s="96"/>
      <c r="BV148" s="96"/>
      <c r="BW148" s="96"/>
      <c r="BX148" s="96"/>
      <c r="BY148" s="96"/>
      <c r="BZ148" s="96"/>
      <c r="CA148" s="96"/>
      <c r="CB148" s="96"/>
      <c r="CC148" s="96"/>
      <c r="CD148" s="96"/>
      <c r="CE148" s="96"/>
      <c r="CF148" s="96"/>
      <c r="CG148" s="96"/>
      <c r="CH148" s="96"/>
      <c r="CI148" s="96"/>
      <c r="CJ148" s="96"/>
      <c r="CK148" s="96"/>
      <c r="CL148" s="96"/>
      <c r="CM148" s="96"/>
      <c r="CN148" s="96"/>
      <c r="CO148" s="96"/>
      <c r="CP148" s="96"/>
      <c r="CQ148" s="96"/>
      <c r="CR148" s="96"/>
      <c r="CS148" s="96"/>
      <c r="CT148" s="96"/>
      <c r="CU148" s="96"/>
      <c r="CV148" s="96"/>
      <c r="CW148" s="96"/>
      <c r="CX148" s="96"/>
      <c r="CY148" s="96"/>
      <c r="CZ148" s="96"/>
    </row>
    <row r="149" spans="1:104" x14ac:dyDescent="0.2">
      <c r="A149" s="96"/>
      <c r="B149" s="96"/>
      <c r="C149" s="96"/>
      <c r="D149" s="96"/>
      <c r="E149" s="96"/>
      <c r="F149" s="96"/>
      <c r="G149" s="96"/>
      <c r="H149" s="96"/>
      <c r="I149" s="96"/>
      <c r="J149" s="96"/>
      <c r="K149" s="96"/>
      <c r="L149" s="96"/>
      <c r="M149" s="96"/>
      <c r="N149" s="96"/>
      <c r="O149" s="96"/>
      <c r="P149" s="96"/>
      <c r="Q149" s="96"/>
      <c r="R149" s="96"/>
      <c r="S149" s="96"/>
      <c r="T149" s="96"/>
      <c r="U149" s="96"/>
      <c r="V149" s="96"/>
      <c r="W149" s="96"/>
      <c r="X149" s="96"/>
      <c r="Y149" s="96"/>
      <c r="Z149" s="96"/>
      <c r="AA149" s="96"/>
      <c r="AB149" s="96"/>
      <c r="AC149" s="96"/>
      <c r="AD149" s="96"/>
      <c r="AE149" s="96"/>
      <c r="AF149" s="96"/>
      <c r="AG149" s="96"/>
      <c r="AH149" s="96"/>
      <c r="AI149" s="96"/>
      <c r="AJ149" s="96"/>
      <c r="AK149" s="96"/>
      <c r="AL149" s="96"/>
      <c r="AM149" s="96"/>
      <c r="AN149" s="96"/>
      <c r="AO149" s="96"/>
      <c r="AP149" s="96"/>
      <c r="AQ149" s="96"/>
      <c r="AR149" s="96"/>
      <c r="AS149" s="96"/>
      <c r="AT149" s="96"/>
      <c r="AU149" s="96"/>
      <c r="AV149" s="96"/>
      <c r="AW149" s="96"/>
      <c r="AX149" s="96"/>
      <c r="AY149" s="96"/>
      <c r="AZ149" s="96"/>
      <c r="BA149" s="96"/>
      <c r="BB149" s="96"/>
      <c r="BC149" s="96"/>
      <c r="BD149" s="96"/>
      <c r="BE149" s="96"/>
      <c r="BF149" s="96"/>
      <c r="BG149" s="96"/>
      <c r="BH149" s="96"/>
      <c r="BI149" s="96"/>
      <c r="BJ149" s="96"/>
      <c r="BK149" s="96"/>
      <c r="BL149" s="96"/>
      <c r="BM149" s="96"/>
      <c r="BN149" s="96"/>
      <c r="BO149" s="96"/>
      <c r="BP149" s="96"/>
      <c r="BQ149" s="96"/>
      <c r="BR149" s="96"/>
      <c r="BS149" s="96"/>
      <c r="BT149" s="96"/>
      <c r="BU149" s="96"/>
      <c r="BV149" s="96"/>
      <c r="BW149" s="96"/>
      <c r="BX149" s="96"/>
      <c r="BY149" s="96"/>
      <c r="BZ149" s="96"/>
      <c r="CA149" s="96"/>
      <c r="CB149" s="96"/>
      <c r="CC149" s="96"/>
      <c r="CD149" s="96"/>
      <c r="CE149" s="96"/>
      <c r="CF149" s="96"/>
      <c r="CG149" s="96"/>
      <c r="CH149" s="96"/>
      <c r="CI149" s="96"/>
      <c r="CJ149" s="96"/>
      <c r="CK149" s="96"/>
      <c r="CL149" s="96"/>
      <c r="CM149" s="96"/>
      <c r="CN149" s="96"/>
      <c r="CO149" s="96"/>
      <c r="CP149" s="96"/>
      <c r="CQ149" s="96"/>
      <c r="CR149" s="96"/>
      <c r="CS149" s="96"/>
      <c r="CT149" s="96"/>
      <c r="CU149" s="96"/>
      <c r="CV149" s="96"/>
      <c r="CW149" s="96"/>
      <c r="CX149" s="96"/>
      <c r="CY149" s="96"/>
      <c r="CZ149" s="96"/>
    </row>
    <row r="150" spans="1:104" x14ac:dyDescent="0.2">
      <c r="A150" s="96"/>
      <c r="B150" s="96"/>
      <c r="C150" s="96"/>
      <c r="D150" s="96"/>
      <c r="E150" s="96"/>
      <c r="F150" s="96"/>
      <c r="G150" s="96"/>
      <c r="H150" s="96"/>
      <c r="I150" s="96"/>
      <c r="J150" s="96"/>
      <c r="K150" s="96"/>
      <c r="L150" s="96"/>
      <c r="M150" s="96"/>
      <c r="N150" s="96"/>
      <c r="O150" s="96"/>
      <c r="P150" s="96"/>
      <c r="Q150" s="96"/>
      <c r="R150" s="96"/>
      <c r="S150" s="96"/>
      <c r="T150" s="96"/>
      <c r="U150" s="96"/>
      <c r="V150" s="96"/>
      <c r="W150" s="96"/>
      <c r="X150" s="96"/>
      <c r="Y150" s="96"/>
      <c r="Z150" s="96"/>
      <c r="AA150" s="96"/>
      <c r="AB150" s="96"/>
      <c r="AC150" s="96"/>
      <c r="AD150" s="96"/>
      <c r="AE150" s="96"/>
      <c r="AF150" s="96"/>
      <c r="AG150" s="96"/>
      <c r="AH150" s="96"/>
      <c r="AI150" s="96"/>
      <c r="AJ150" s="96"/>
      <c r="AK150" s="96"/>
      <c r="AL150" s="96"/>
      <c r="AM150" s="96"/>
      <c r="AN150" s="96"/>
      <c r="AO150" s="96"/>
      <c r="AP150" s="96"/>
      <c r="AQ150" s="96"/>
      <c r="AR150" s="96"/>
      <c r="AS150" s="96"/>
      <c r="AT150" s="96"/>
      <c r="AU150" s="96"/>
      <c r="AV150" s="96"/>
      <c r="AW150" s="96"/>
      <c r="AX150" s="96"/>
      <c r="AY150" s="96"/>
      <c r="AZ150" s="96"/>
      <c r="BA150" s="96"/>
      <c r="BB150" s="96"/>
      <c r="BC150" s="96"/>
      <c r="BD150" s="96"/>
      <c r="BE150" s="96"/>
      <c r="BF150" s="96"/>
      <c r="BG150" s="96"/>
      <c r="BH150" s="96"/>
      <c r="BI150" s="96"/>
      <c r="BJ150" s="96"/>
      <c r="BK150" s="96"/>
      <c r="BL150" s="96"/>
      <c r="BM150" s="96"/>
      <c r="BN150" s="96"/>
      <c r="BO150" s="96"/>
      <c r="BP150" s="96"/>
      <c r="BQ150" s="96"/>
      <c r="BR150" s="96"/>
      <c r="BS150" s="96"/>
      <c r="BT150" s="96"/>
      <c r="BU150" s="96"/>
      <c r="BV150" s="96"/>
      <c r="BW150" s="96"/>
      <c r="BX150" s="96"/>
      <c r="BY150" s="96"/>
      <c r="BZ150" s="96"/>
      <c r="CA150" s="96"/>
      <c r="CB150" s="96"/>
      <c r="CC150" s="96"/>
      <c r="CD150" s="96"/>
      <c r="CE150" s="96"/>
      <c r="CF150" s="96"/>
      <c r="CG150" s="96"/>
      <c r="CH150" s="96"/>
      <c r="CI150" s="96"/>
      <c r="CJ150" s="96"/>
      <c r="CK150" s="96"/>
      <c r="CL150" s="96"/>
      <c r="CM150" s="96"/>
      <c r="CN150" s="96"/>
      <c r="CO150" s="96"/>
      <c r="CP150" s="96"/>
      <c r="CQ150" s="96"/>
      <c r="CR150" s="96"/>
      <c r="CS150" s="96"/>
      <c r="CT150" s="96"/>
      <c r="CU150" s="96"/>
      <c r="CV150" s="96"/>
      <c r="CW150" s="96"/>
      <c r="CX150" s="96"/>
      <c r="CY150" s="96"/>
      <c r="CZ150" s="96"/>
    </row>
    <row r="151" spans="1:104" x14ac:dyDescent="0.2">
      <c r="A151" s="96"/>
      <c r="B151" s="96"/>
      <c r="C151" s="96"/>
      <c r="D151" s="96"/>
      <c r="E151" s="96"/>
      <c r="F151" s="96"/>
      <c r="G151" s="96"/>
      <c r="H151" s="96"/>
      <c r="I151" s="96"/>
      <c r="J151" s="96"/>
      <c r="K151" s="96"/>
      <c r="L151" s="96"/>
      <c r="M151" s="96"/>
      <c r="N151" s="96"/>
      <c r="O151" s="96"/>
      <c r="P151" s="96"/>
      <c r="Q151" s="96"/>
      <c r="R151" s="96"/>
      <c r="S151" s="96"/>
      <c r="T151" s="96"/>
      <c r="U151" s="96"/>
      <c r="V151" s="96"/>
      <c r="W151" s="96"/>
      <c r="X151" s="96"/>
      <c r="Y151" s="96"/>
      <c r="Z151" s="96"/>
      <c r="AA151" s="96"/>
      <c r="AB151" s="96"/>
      <c r="AC151" s="96"/>
      <c r="AD151" s="96"/>
      <c r="AE151" s="96"/>
      <c r="AF151" s="96"/>
      <c r="AG151" s="96"/>
      <c r="AH151" s="96"/>
      <c r="AI151" s="96"/>
      <c r="AJ151" s="96"/>
      <c r="AK151" s="96"/>
      <c r="AL151" s="96"/>
      <c r="AM151" s="96"/>
      <c r="AN151" s="96"/>
      <c r="AO151" s="96"/>
      <c r="AP151" s="96"/>
      <c r="AQ151" s="96"/>
      <c r="AR151" s="96"/>
      <c r="AS151" s="96"/>
      <c r="AT151" s="96"/>
      <c r="AU151" s="96"/>
      <c r="AV151" s="96"/>
      <c r="AW151" s="96"/>
      <c r="AX151" s="96"/>
      <c r="AY151" s="96"/>
      <c r="AZ151" s="96"/>
      <c r="BA151" s="96"/>
      <c r="BB151" s="96"/>
      <c r="BC151" s="96"/>
      <c r="BD151" s="96"/>
      <c r="BE151" s="96"/>
      <c r="BF151" s="96"/>
      <c r="BG151" s="96"/>
      <c r="BH151" s="96"/>
      <c r="BI151" s="96"/>
      <c r="BJ151" s="96"/>
      <c r="BK151" s="96"/>
      <c r="BL151" s="96"/>
      <c r="BM151" s="96"/>
      <c r="BN151" s="96"/>
      <c r="BO151" s="96"/>
      <c r="BP151" s="96"/>
      <c r="BQ151" s="96"/>
      <c r="BR151" s="96"/>
      <c r="BS151" s="96"/>
      <c r="BT151" s="96"/>
      <c r="BU151" s="96"/>
      <c r="BV151" s="96"/>
      <c r="BW151" s="96"/>
      <c r="BX151" s="96"/>
      <c r="BY151" s="96"/>
      <c r="BZ151" s="96"/>
      <c r="CA151" s="96"/>
      <c r="CB151" s="96"/>
      <c r="CC151" s="96"/>
      <c r="CD151" s="96"/>
      <c r="CE151" s="96"/>
      <c r="CF151" s="96"/>
      <c r="CG151" s="96"/>
      <c r="CH151" s="96"/>
      <c r="CI151" s="96"/>
      <c r="CJ151" s="96"/>
      <c r="CK151" s="96"/>
      <c r="CL151" s="96"/>
      <c r="CM151" s="96"/>
      <c r="CN151" s="96"/>
      <c r="CO151" s="96"/>
      <c r="CP151" s="96"/>
      <c r="CQ151" s="96"/>
      <c r="CR151" s="96"/>
      <c r="CS151" s="96"/>
      <c r="CT151" s="96"/>
      <c r="CU151" s="96"/>
      <c r="CV151" s="96"/>
      <c r="CW151" s="96"/>
      <c r="CX151" s="96"/>
      <c r="CY151" s="96"/>
      <c r="CZ151" s="96"/>
    </row>
    <row r="152" spans="1:104" x14ac:dyDescent="0.2">
      <c r="A152" s="96"/>
      <c r="B152" s="96"/>
      <c r="C152" s="96"/>
      <c r="D152" s="96"/>
      <c r="E152" s="96"/>
      <c r="F152" s="96"/>
      <c r="G152" s="96"/>
      <c r="H152" s="96"/>
      <c r="I152" s="96"/>
      <c r="J152" s="96"/>
      <c r="K152" s="96"/>
      <c r="L152" s="96"/>
      <c r="M152" s="96"/>
      <c r="N152" s="96"/>
      <c r="O152" s="96"/>
      <c r="P152" s="96"/>
      <c r="Q152" s="96"/>
      <c r="R152" s="96"/>
      <c r="S152" s="96"/>
      <c r="T152" s="96"/>
      <c r="U152" s="96"/>
      <c r="V152" s="96"/>
      <c r="W152" s="96"/>
      <c r="X152" s="96"/>
      <c r="Y152" s="96"/>
      <c r="Z152" s="96"/>
      <c r="AA152" s="96"/>
      <c r="AB152" s="96"/>
      <c r="AC152" s="96"/>
      <c r="AD152" s="96"/>
      <c r="AE152" s="96"/>
      <c r="AF152" s="96"/>
      <c r="AG152" s="96"/>
      <c r="AH152" s="96"/>
      <c r="AI152" s="96"/>
      <c r="AJ152" s="96"/>
      <c r="AK152" s="96"/>
      <c r="AL152" s="96"/>
      <c r="AM152" s="96"/>
      <c r="AN152" s="96"/>
      <c r="AO152" s="96"/>
      <c r="AP152" s="96"/>
      <c r="AQ152" s="96"/>
      <c r="AR152" s="96"/>
      <c r="AS152" s="96"/>
      <c r="AT152" s="96"/>
      <c r="AU152" s="96"/>
      <c r="AV152" s="96"/>
      <c r="AW152" s="96"/>
      <c r="AX152" s="96"/>
      <c r="AY152" s="96"/>
      <c r="AZ152" s="96"/>
      <c r="BA152" s="96"/>
      <c r="BB152" s="96"/>
      <c r="BC152" s="96"/>
      <c r="BD152" s="96"/>
      <c r="BE152" s="96"/>
      <c r="BF152" s="96"/>
      <c r="BG152" s="96"/>
      <c r="BH152" s="96"/>
      <c r="BI152" s="96"/>
      <c r="BJ152" s="96"/>
      <c r="BK152" s="96"/>
      <c r="BL152" s="96"/>
      <c r="BM152" s="96"/>
      <c r="BN152" s="96"/>
      <c r="BO152" s="96"/>
      <c r="BP152" s="96"/>
      <c r="BQ152" s="96"/>
      <c r="BR152" s="96"/>
      <c r="BS152" s="96"/>
      <c r="BT152" s="96"/>
      <c r="BU152" s="96"/>
      <c r="BV152" s="96"/>
      <c r="BW152" s="96"/>
      <c r="BX152" s="96"/>
      <c r="BY152" s="96"/>
      <c r="BZ152" s="96"/>
      <c r="CA152" s="96"/>
      <c r="CB152" s="96"/>
      <c r="CC152" s="96"/>
      <c r="CD152" s="96"/>
      <c r="CE152" s="96"/>
      <c r="CF152" s="96"/>
      <c r="CG152" s="96"/>
      <c r="CH152" s="96"/>
      <c r="CI152" s="96"/>
      <c r="CJ152" s="96"/>
      <c r="CK152" s="96"/>
      <c r="CL152" s="96"/>
      <c r="CM152" s="96"/>
      <c r="CN152" s="96"/>
      <c r="CO152" s="96"/>
      <c r="CP152" s="96"/>
      <c r="CQ152" s="96"/>
      <c r="CR152" s="96"/>
      <c r="CS152" s="96"/>
      <c r="CT152" s="96"/>
      <c r="CU152" s="96"/>
      <c r="CV152" s="96"/>
      <c r="CW152" s="96"/>
      <c r="CX152" s="96"/>
      <c r="CY152" s="96"/>
      <c r="CZ152" s="96"/>
    </row>
    <row r="153" spans="1:104" x14ac:dyDescent="0.2">
      <c r="A153" s="96"/>
      <c r="B153" s="96"/>
      <c r="C153" s="96"/>
      <c r="D153" s="96"/>
      <c r="E153" s="96"/>
      <c r="F153" s="96"/>
      <c r="G153" s="96"/>
      <c r="H153" s="96"/>
      <c r="I153" s="96"/>
      <c r="J153" s="96"/>
      <c r="K153" s="96"/>
      <c r="L153" s="96"/>
      <c r="M153" s="96"/>
      <c r="N153" s="96"/>
      <c r="O153" s="96"/>
      <c r="P153" s="96"/>
      <c r="Q153" s="96"/>
      <c r="R153" s="96"/>
      <c r="S153" s="96"/>
      <c r="T153" s="96"/>
      <c r="U153" s="96"/>
      <c r="V153" s="96"/>
      <c r="W153" s="96"/>
      <c r="X153" s="96"/>
      <c r="Y153" s="96"/>
      <c r="Z153" s="96"/>
      <c r="AA153" s="96"/>
      <c r="AB153" s="96"/>
      <c r="AC153" s="96"/>
      <c r="AD153" s="96"/>
      <c r="AE153" s="96"/>
      <c r="AF153" s="96"/>
      <c r="AG153" s="96"/>
      <c r="AH153" s="96"/>
      <c r="AI153" s="96"/>
      <c r="AJ153" s="96"/>
      <c r="AK153" s="96"/>
      <c r="AL153" s="96"/>
      <c r="AM153" s="96"/>
      <c r="AN153" s="96"/>
      <c r="AO153" s="96"/>
      <c r="AP153" s="96"/>
      <c r="AQ153" s="96"/>
      <c r="AR153" s="96"/>
      <c r="AS153" s="96"/>
      <c r="AT153" s="96"/>
      <c r="AU153" s="96"/>
      <c r="AV153" s="96"/>
      <c r="AW153" s="96"/>
      <c r="AX153" s="96"/>
      <c r="AY153" s="96"/>
      <c r="AZ153" s="96"/>
      <c r="BA153" s="96"/>
      <c r="BB153" s="96"/>
      <c r="BC153" s="96"/>
      <c r="BD153" s="96"/>
      <c r="BE153" s="96"/>
      <c r="BF153" s="96"/>
      <c r="BG153" s="96"/>
      <c r="BH153" s="96"/>
      <c r="BI153" s="96"/>
      <c r="BJ153" s="96"/>
      <c r="BK153" s="96"/>
      <c r="BL153" s="96"/>
      <c r="BM153" s="96"/>
      <c r="BN153" s="96"/>
      <c r="BO153" s="96"/>
      <c r="BP153" s="96"/>
      <c r="BQ153" s="96"/>
      <c r="BR153" s="96"/>
      <c r="BS153" s="96"/>
      <c r="BT153" s="96"/>
      <c r="BU153" s="96"/>
      <c r="BV153" s="96"/>
      <c r="BW153" s="96"/>
      <c r="BX153" s="96"/>
      <c r="BY153" s="96"/>
      <c r="BZ153" s="96"/>
      <c r="CA153" s="96"/>
      <c r="CB153" s="96"/>
      <c r="CC153" s="96"/>
      <c r="CD153" s="96"/>
      <c r="CE153" s="96"/>
      <c r="CF153" s="96"/>
      <c r="CG153" s="96"/>
      <c r="CH153" s="96"/>
      <c r="CI153" s="96"/>
      <c r="CJ153" s="96"/>
      <c r="CK153" s="96"/>
      <c r="CL153" s="96"/>
      <c r="CM153" s="96"/>
      <c r="CN153" s="96"/>
      <c r="CO153" s="96"/>
      <c r="CP153" s="96"/>
      <c r="CQ153" s="96"/>
      <c r="CR153" s="96"/>
      <c r="CS153" s="96"/>
      <c r="CT153" s="96"/>
      <c r="CU153" s="96"/>
      <c r="CV153" s="96"/>
      <c r="CW153" s="96"/>
      <c r="CX153" s="96"/>
      <c r="CY153" s="96"/>
      <c r="CZ153" s="96"/>
    </row>
    <row r="154" spans="1:104" x14ac:dyDescent="0.2">
      <c r="A154" s="96"/>
      <c r="B154" s="96"/>
      <c r="C154" s="96"/>
      <c r="D154" s="96"/>
      <c r="E154" s="96"/>
      <c r="F154" s="96"/>
      <c r="G154" s="96"/>
      <c r="H154" s="96"/>
      <c r="I154" s="96"/>
      <c r="J154" s="96"/>
      <c r="K154" s="96"/>
      <c r="L154" s="96"/>
      <c r="M154" s="96"/>
      <c r="N154" s="96"/>
      <c r="O154" s="96"/>
      <c r="P154" s="96"/>
      <c r="Q154" s="96"/>
      <c r="R154" s="96"/>
      <c r="S154" s="96"/>
      <c r="T154" s="96"/>
      <c r="U154" s="96"/>
      <c r="V154" s="96"/>
      <c r="W154" s="96"/>
      <c r="X154" s="96"/>
      <c r="Y154" s="96"/>
      <c r="Z154" s="96"/>
      <c r="AA154" s="96"/>
      <c r="AB154" s="96"/>
      <c r="AC154" s="96"/>
      <c r="AD154" s="96"/>
      <c r="AE154" s="96"/>
      <c r="AF154" s="96"/>
      <c r="AG154" s="96"/>
      <c r="AH154" s="96"/>
      <c r="AI154" s="96"/>
      <c r="AJ154" s="96"/>
      <c r="AK154" s="96"/>
      <c r="AL154" s="96"/>
      <c r="AM154" s="96"/>
      <c r="AN154" s="96"/>
      <c r="AO154" s="96"/>
      <c r="AP154" s="96"/>
      <c r="AQ154" s="96"/>
      <c r="AR154" s="96"/>
      <c r="AS154" s="96"/>
      <c r="AT154" s="96"/>
      <c r="AU154" s="96"/>
      <c r="AV154" s="96"/>
      <c r="AW154" s="96"/>
      <c r="AX154" s="96"/>
      <c r="AY154" s="96"/>
      <c r="AZ154" s="96"/>
      <c r="BA154" s="96"/>
      <c r="BB154" s="96"/>
      <c r="BC154" s="96"/>
      <c r="BD154" s="96"/>
      <c r="BE154" s="96"/>
      <c r="BF154" s="96"/>
      <c r="BG154" s="96"/>
      <c r="BH154" s="96"/>
      <c r="BI154" s="96"/>
      <c r="BJ154" s="96"/>
      <c r="BK154" s="96"/>
      <c r="BL154" s="96"/>
      <c r="BM154" s="96"/>
      <c r="BN154" s="96"/>
      <c r="BO154" s="96"/>
      <c r="BP154" s="96"/>
      <c r="BQ154" s="96"/>
      <c r="BR154" s="96"/>
      <c r="BS154" s="96"/>
      <c r="BT154" s="96"/>
      <c r="BU154" s="96"/>
      <c r="BV154" s="96"/>
      <c r="BW154" s="96"/>
      <c r="BX154" s="96"/>
      <c r="BY154" s="96"/>
      <c r="BZ154" s="96"/>
      <c r="CA154" s="96"/>
      <c r="CB154" s="96"/>
      <c r="CC154" s="96"/>
      <c r="CD154" s="96"/>
      <c r="CE154" s="96"/>
      <c r="CF154" s="96"/>
      <c r="CG154" s="96"/>
      <c r="CH154" s="96"/>
      <c r="CI154" s="96"/>
      <c r="CJ154" s="96"/>
      <c r="CK154" s="96"/>
      <c r="CL154" s="96"/>
      <c r="CM154" s="96"/>
      <c r="CN154" s="96"/>
      <c r="CO154" s="96"/>
      <c r="CP154" s="96"/>
      <c r="CQ154" s="96"/>
      <c r="CR154" s="96"/>
      <c r="CS154" s="96"/>
      <c r="CT154" s="96"/>
      <c r="CU154" s="96"/>
      <c r="CV154" s="96"/>
      <c r="CW154" s="96"/>
      <c r="CX154" s="96"/>
      <c r="CY154" s="96"/>
      <c r="CZ154" s="96"/>
    </row>
    <row r="155" spans="1:104" x14ac:dyDescent="0.2">
      <c r="A155" s="96"/>
      <c r="B155" s="96"/>
      <c r="C155" s="96"/>
      <c r="D155" s="96"/>
      <c r="E155" s="96"/>
      <c r="F155" s="96"/>
      <c r="G155" s="96"/>
      <c r="H155" s="96"/>
      <c r="I155" s="96"/>
      <c r="J155" s="96"/>
      <c r="K155" s="96"/>
      <c r="L155" s="96"/>
      <c r="M155" s="96"/>
      <c r="N155" s="96"/>
      <c r="O155" s="96"/>
      <c r="P155" s="96"/>
      <c r="Q155" s="96"/>
      <c r="R155" s="96"/>
      <c r="S155" s="96"/>
      <c r="T155" s="96"/>
      <c r="U155" s="96"/>
      <c r="V155" s="96"/>
      <c r="W155" s="96"/>
      <c r="X155" s="96"/>
      <c r="Y155" s="96"/>
      <c r="Z155" s="96"/>
      <c r="AA155" s="96"/>
      <c r="AB155" s="96"/>
      <c r="AC155" s="96"/>
      <c r="AD155" s="96"/>
      <c r="AE155" s="96"/>
      <c r="AF155" s="96"/>
      <c r="AG155" s="96"/>
      <c r="AH155" s="96"/>
      <c r="AI155" s="96"/>
      <c r="AJ155" s="96"/>
      <c r="AK155" s="96"/>
      <c r="AL155" s="96"/>
      <c r="AM155" s="96"/>
      <c r="AN155" s="96"/>
      <c r="AO155" s="96"/>
      <c r="AP155" s="96"/>
      <c r="AQ155" s="96"/>
      <c r="AR155" s="96"/>
      <c r="AS155" s="96"/>
      <c r="AT155" s="96"/>
      <c r="AU155" s="96"/>
      <c r="AV155" s="96"/>
      <c r="AW155" s="96"/>
      <c r="AX155" s="96"/>
      <c r="AY155" s="96"/>
      <c r="AZ155" s="96"/>
      <c r="BA155" s="96"/>
      <c r="BB155" s="96"/>
      <c r="BC155" s="96"/>
      <c r="BD155" s="96"/>
      <c r="BE155" s="96"/>
      <c r="BF155" s="96"/>
      <c r="BG155" s="96"/>
      <c r="BH155" s="96"/>
      <c r="BI155" s="96"/>
      <c r="BJ155" s="96"/>
      <c r="BK155" s="96"/>
      <c r="BL155" s="96"/>
      <c r="BM155" s="96"/>
      <c r="BN155" s="96"/>
      <c r="BO155" s="96"/>
      <c r="BP155" s="96"/>
      <c r="BQ155" s="96"/>
      <c r="BR155" s="96"/>
      <c r="BS155" s="96"/>
      <c r="BT155" s="96"/>
      <c r="BU155" s="96"/>
      <c r="BV155" s="96"/>
      <c r="BW155" s="96"/>
      <c r="BX155" s="96"/>
      <c r="BY155" s="96"/>
      <c r="BZ155" s="96"/>
      <c r="CA155" s="96"/>
      <c r="CB155" s="96"/>
      <c r="CC155" s="96"/>
      <c r="CD155" s="96"/>
      <c r="CE155" s="96"/>
      <c r="CF155" s="96"/>
      <c r="CG155" s="96"/>
      <c r="CH155" s="96"/>
      <c r="CI155" s="96"/>
      <c r="CJ155" s="96"/>
      <c r="CK155" s="96"/>
      <c r="CL155" s="96"/>
      <c r="CM155" s="96"/>
      <c r="CN155" s="96"/>
      <c r="CO155" s="96"/>
      <c r="CP155" s="96"/>
      <c r="CQ155" s="96"/>
      <c r="CR155" s="96"/>
      <c r="CS155" s="96"/>
      <c r="CT155" s="96"/>
      <c r="CU155" s="96"/>
      <c r="CV155" s="96"/>
      <c r="CW155" s="96"/>
      <c r="CX155" s="96"/>
      <c r="CY155" s="96"/>
      <c r="CZ155" s="96"/>
    </row>
    <row r="156" spans="1:104" x14ac:dyDescent="0.2">
      <c r="A156" s="96"/>
      <c r="B156" s="96"/>
      <c r="C156" s="96"/>
      <c r="D156" s="96"/>
      <c r="E156" s="96"/>
      <c r="F156" s="96"/>
      <c r="G156" s="96"/>
      <c r="H156" s="96"/>
      <c r="I156" s="96"/>
      <c r="J156" s="96"/>
      <c r="K156" s="96"/>
      <c r="L156" s="96"/>
      <c r="M156" s="96"/>
      <c r="N156" s="96"/>
      <c r="O156" s="96"/>
      <c r="P156" s="96"/>
      <c r="Q156" s="96"/>
      <c r="R156" s="96"/>
      <c r="S156" s="96"/>
      <c r="T156" s="96"/>
      <c r="U156" s="96"/>
      <c r="V156" s="96"/>
      <c r="W156" s="96"/>
      <c r="X156" s="96"/>
      <c r="Y156" s="96"/>
      <c r="Z156" s="96"/>
      <c r="AA156" s="96"/>
      <c r="AB156" s="96"/>
      <c r="AC156" s="96"/>
      <c r="AD156" s="96"/>
      <c r="AE156" s="96"/>
      <c r="AF156" s="96"/>
      <c r="AG156" s="96"/>
      <c r="AH156" s="96"/>
      <c r="AI156" s="96"/>
      <c r="AJ156" s="96"/>
      <c r="AK156" s="96"/>
      <c r="AL156" s="96"/>
      <c r="AM156" s="96"/>
      <c r="AN156" s="96"/>
      <c r="AO156" s="96"/>
      <c r="AP156" s="96"/>
      <c r="AQ156" s="96"/>
      <c r="AR156" s="96"/>
      <c r="AS156" s="96"/>
      <c r="AT156" s="96"/>
      <c r="AU156" s="96"/>
      <c r="AV156" s="96"/>
      <c r="AW156" s="96"/>
      <c r="AX156" s="96"/>
      <c r="AY156" s="96"/>
      <c r="AZ156" s="96"/>
      <c r="BA156" s="96"/>
      <c r="BB156" s="96"/>
      <c r="BC156" s="96"/>
      <c r="BD156" s="96"/>
      <c r="BE156" s="96"/>
      <c r="BF156" s="96"/>
      <c r="BG156" s="96"/>
      <c r="BH156" s="96"/>
      <c r="BI156" s="96"/>
      <c r="BJ156" s="96"/>
      <c r="BK156" s="96"/>
      <c r="BL156" s="96"/>
      <c r="BM156" s="96"/>
      <c r="BN156" s="96"/>
      <c r="BO156" s="96"/>
      <c r="BP156" s="96"/>
      <c r="BQ156" s="96"/>
      <c r="BR156" s="96"/>
      <c r="BS156" s="96"/>
      <c r="BT156" s="96"/>
      <c r="BU156" s="96"/>
      <c r="BV156" s="96"/>
      <c r="BW156" s="96"/>
      <c r="BX156" s="96"/>
      <c r="BY156" s="96"/>
      <c r="BZ156" s="96"/>
      <c r="CA156" s="96"/>
      <c r="CB156" s="96"/>
      <c r="CC156" s="96"/>
      <c r="CD156" s="96"/>
      <c r="CE156" s="96"/>
      <c r="CF156" s="96"/>
      <c r="CG156" s="96"/>
      <c r="CH156" s="96"/>
      <c r="CI156" s="96"/>
      <c r="CJ156" s="96"/>
      <c r="CK156" s="96"/>
      <c r="CL156" s="96"/>
      <c r="CM156" s="96"/>
      <c r="CN156" s="96"/>
      <c r="CO156" s="96"/>
      <c r="CP156" s="96"/>
      <c r="CQ156" s="96"/>
      <c r="CR156" s="96"/>
      <c r="CS156" s="96"/>
      <c r="CT156" s="96"/>
      <c r="CU156" s="96"/>
      <c r="CV156" s="96"/>
      <c r="CW156" s="96"/>
      <c r="CX156" s="96"/>
      <c r="CY156" s="96"/>
      <c r="CZ156" s="96"/>
    </row>
    <row r="157" spans="1:104" x14ac:dyDescent="0.2">
      <c r="A157" s="96"/>
      <c r="B157" s="96"/>
      <c r="C157" s="96"/>
      <c r="D157" s="96"/>
      <c r="E157" s="96"/>
      <c r="F157" s="96"/>
      <c r="G157" s="96"/>
      <c r="H157" s="96"/>
      <c r="I157" s="96"/>
      <c r="J157" s="96"/>
      <c r="K157" s="96"/>
      <c r="L157" s="96"/>
      <c r="M157" s="96"/>
      <c r="N157" s="96"/>
      <c r="O157" s="96"/>
      <c r="P157" s="96"/>
      <c r="Q157" s="96"/>
      <c r="R157" s="96"/>
      <c r="S157" s="96"/>
      <c r="T157" s="96"/>
      <c r="U157" s="96"/>
      <c r="V157" s="96"/>
      <c r="W157" s="96"/>
      <c r="X157" s="96"/>
      <c r="Y157" s="96"/>
      <c r="Z157" s="96"/>
      <c r="AA157" s="96"/>
      <c r="AB157" s="96"/>
      <c r="AC157" s="96"/>
      <c r="AD157" s="96"/>
      <c r="AE157" s="96"/>
      <c r="AF157" s="96"/>
      <c r="AG157" s="96"/>
      <c r="AH157" s="96"/>
      <c r="AI157" s="96"/>
      <c r="AJ157" s="96"/>
      <c r="AK157" s="96"/>
      <c r="AL157" s="96"/>
      <c r="AM157" s="96"/>
      <c r="AN157" s="96"/>
      <c r="AO157" s="96"/>
      <c r="AP157" s="96"/>
      <c r="AQ157" s="96"/>
      <c r="AR157" s="96"/>
      <c r="AS157" s="96"/>
      <c r="AT157" s="96"/>
      <c r="AU157" s="96"/>
      <c r="AV157" s="96"/>
      <c r="AW157" s="96"/>
      <c r="AX157" s="96"/>
      <c r="AY157" s="96"/>
      <c r="AZ157" s="96"/>
      <c r="BA157" s="96"/>
      <c r="BB157" s="96"/>
      <c r="BC157" s="96"/>
      <c r="BD157" s="96"/>
      <c r="BE157" s="96"/>
      <c r="BF157" s="96"/>
      <c r="BG157" s="96"/>
      <c r="BH157" s="96"/>
      <c r="BI157" s="96"/>
      <c r="BJ157" s="96"/>
      <c r="BK157" s="96"/>
      <c r="BL157" s="96"/>
      <c r="BM157" s="96"/>
      <c r="BN157" s="96"/>
      <c r="BO157" s="96"/>
      <c r="BP157" s="96"/>
      <c r="BQ157" s="96"/>
      <c r="BR157" s="96"/>
      <c r="BS157" s="96"/>
      <c r="BT157" s="96"/>
      <c r="BU157" s="96"/>
      <c r="BV157" s="96"/>
      <c r="BW157" s="96"/>
      <c r="BX157" s="96"/>
      <c r="BY157" s="96"/>
      <c r="BZ157" s="96"/>
      <c r="CA157" s="96"/>
      <c r="CB157" s="96"/>
      <c r="CC157" s="96"/>
      <c r="CD157" s="96"/>
      <c r="CE157" s="96"/>
      <c r="CF157" s="96"/>
      <c r="CG157" s="96"/>
      <c r="CH157" s="96"/>
      <c r="CI157" s="96"/>
      <c r="CJ157" s="96"/>
      <c r="CK157" s="96"/>
      <c r="CL157" s="96"/>
      <c r="CM157" s="96"/>
      <c r="CN157" s="96"/>
      <c r="CO157" s="96"/>
      <c r="CP157" s="96"/>
      <c r="CQ157" s="96"/>
      <c r="CR157" s="96"/>
      <c r="CS157" s="96"/>
      <c r="CT157" s="96"/>
      <c r="CU157" s="96"/>
      <c r="CV157" s="96"/>
      <c r="CW157" s="96"/>
      <c r="CX157" s="96"/>
      <c r="CY157" s="96"/>
      <c r="CZ157" s="96"/>
    </row>
    <row r="158" spans="1:104" x14ac:dyDescent="0.2">
      <c r="A158" s="96"/>
      <c r="B158" s="96"/>
      <c r="C158" s="96"/>
      <c r="D158" s="96"/>
      <c r="E158" s="96"/>
      <c r="F158" s="96"/>
      <c r="G158" s="96"/>
      <c r="H158" s="96"/>
      <c r="I158" s="96"/>
      <c r="J158" s="96"/>
      <c r="K158" s="96"/>
      <c r="L158" s="96"/>
      <c r="M158" s="96"/>
      <c r="N158" s="96"/>
      <c r="O158" s="96"/>
      <c r="P158" s="96"/>
      <c r="Q158" s="96"/>
      <c r="R158" s="96"/>
      <c r="S158" s="96"/>
      <c r="T158" s="96"/>
      <c r="U158" s="96"/>
      <c r="V158" s="96"/>
      <c r="W158" s="96"/>
      <c r="X158" s="96"/>
      <c r="Y158" s="96"/>
      <c r="Z158" s="96"/>
      <c r="AA158" s="96"/>
      <c r="AB158" s="96"/>
      <c r="AC158" s="96"/>
      <c r="AD158" s="96"/>
      <c r="AE158" s="96"/>
      <c r="AF158" s="96"/>
      <c r="AG158" s="96"/>
      <c r="AH158" s="96"/>
      <c r="AI158" s="96"/>
      <c r="AJ158" s="96"/>
      <c r="AK158" s="96"/>
      <c r="AL158" s="96"/>
      <c r="AM158" s="96"/>
      <c r="AN158" s="96"/>
      <c r="AO158" s="96"/>
      <c r="AP158" s="96"/>
      <c r="AQ158" s="96"/>
      <c r="AR158" s="96"/>
      <c r="AS158" s="96"/>
      <c r="AT158" s="96"/>
      <c r="AU158" s="96"/>
      <c r="AV158" s="96"/>
      <c r="AW158" s="96"/>
      <c r="AX158" s="96"/>
      <c r="AY158" s="96"/>
      <c r="AZ158" s="96"/>
      <c r="BA158" s="96"/>
      <c r="BB158" s="96"/>
      <c r="BC158" s="96"/>
      <c r="BD158" s="96"/>
      <c r="BE158" s="96"/>
      <c r="BF158" s="96"/>
      <c r="BG158" s="96"/>
      <c r="BH158" s="96"/>
      <c r="BI158" s="96"/>
      <c r="BJ158" s="96"/>
      <c r="BK158" s="96"/>
      <c r="BL158" s="96"/>
      <c r="BM158" s="96"/>
      <c r="BN158" s="96"/>
      <c r="BO158" s="96"/>
      <c r="BP158" s="96"/>
      <c r="BQ158" s="96"/>
      <c r="BR158" s="96"/>
      <c r="BS158" s="96"/>
      <c r="BT158" s="96"/>
      <c r="BU158" s="96"/>
      <c r="BV158" s="96"/>
      <c r="BW158" s="96"/>
      <c r="BX158" s="96"/>
      <c r="BY158" s="96"/>
      <c r="BZ158" s="96"/>
      <c r="CA158" s="96"/>
      <c r="CB158" s="96"/>
      <c r="CC158" s="96"/>
      <c r="CD158" s="96"/>
      <c r="CE158" s="96"/>
      <c r="CF158" s="96"/>
      <c r="CG158" s="96"/>
      <c r="CH158" s="96"/>
      <c r="CI158" s="96"/>
      <c r="CJ158" s="96"/>
      <c r="CK158" s="96"/>
      <c r="CL158" s="96"/>
      <c r="CM158" s="96"/>
      <c r="CN158" s="96"/>
      <c r="CO158" s="96"/>
      <c r="CP158" s="96"/>
      <c r="CQ158" s="96"/>
      <c r="CR158" s="96"/>
      <c r="CS158" s="96"/>
      <c r="CT158" s="96"/>
      <c r="CU158" s="96"/>
      <c r="CV158" s="96"/>
      <c r="CW158" s="96"/>
      <c r="CX158" s="96"/>
      <c r="CY158" s="96"/>
      <c r="CZ158" s="96"/>
    </row>
    <row r="159" spans="1:104" x14ac:dyDescent="0.2">
      <c r="A159" s="96"/>
      <c r="B159" s="96"/>
      <c r="C159" s="96"/>
      <c r="D159" s="96"/>
      <c r="E159" s="96"/>
      <c r="F159" s="96"/>
      <c r="G159" s="96"/>
      <c r="H159" s="96"/>
      <c r="I159" s="96"/>
      <c r="J159" s="96"/>
      <c r="K159" s="96"/>
      <c r="L159" s="96"/>
      <c r="M159" s="96"/>
      <c r="N159" s="96"/>
      <c r="O159" s="96"/>
      <c r="P159" s="96"/>
      <c r="Q159" s="96"/>
      <c r="R159" s="96"/>
      <c r="S159" s="96"/>
      <c r="T159" s="96"/>
      <c r="U159" s="96"/>
      <c r="V159" s="96"/>
      <c r="W159" s="96"/>
      <c r="X159" s="96"/>
      <c r="Y159" s="96"/>
      <c r="Z159" s="96"/>
      <c r="AA159" s="96"/>
      <c r="AB159" s="96"/>
      <c r="AC159" s="96"/>
      <c r="AD159" s="96"/>
      <c r="AE159" s="96"/>
      <c r="AF159" s="96"/>
      <c r="AG159" s="96"/>
      <c r="AH159" s="96"/>
      <c r="AI159" s="96"/>
      <c r="AJ159" s="96"/>
      <c r="AK159" s="96"/>
      <c r="AL159" s="96"/>
      <c r="AM159" s="96"/>
      <c r="AN159" s="96"/>
      <c r="AO159" s="96"/>
      <c r="AP159" s="96"/>
      <c r="AQ159" s="96"/>
      <c r="AR159" s="96"/>
      <c r="AS159" s="96"/>
      <c r="AT159" s="96"/>
      <c r="AU159" s="96"/>
      <c r="AV159" s="96"/>
      <c r="AW159" s="96"/>
      <c r="AX159" s="96"/>
      <c r="AY159" s="96"/>
      <c r="AZ159" s="96"/>
      <c r="BA159" s="96"/>
      <c r="BB159" s="96"/>
      <c r="BC159" s="96"/>
      <c r="BD159" s="96"/>
      <c r="BE159" s="96"/>
      <c r="BF159" s="96"/>
      <c r="BG159" s="96"/>
      <c r="BH159" s="96"/>
      <c r="BI159" s="96"/>
      <c r="BJ159" s="96"/>
      <c r="BK159" s="96"/>
      <c r="BL159" s="96"/>
      <c r="BM159" s="96"/>
      <c r="BN159" s="96"/>
      <c r="BO159" s="96"/>
      <c r="BP159" s="96"/>
      <c r="BQ159" s="96"/>
      <c r="BR159" s="96"/>
      <c r="BS159" s="96"/>
      <c r="BT159" s="96"/>
      <c r="BU159" s="96"/>
      <c r="BV159" s="96"/>
      <c r="BW159" s="96"/>
      <c r="BX159" s="96"/>
      <c r="BY159" s="96"/>
      <c r="BZ159" s="96"/>
      <c r="CA159" s="96"/>
      <c r="CB159" s="96"/>
      <c r="CC159" s="96"/>
      <c r="CD159" s="96"/>
      <c r="CE159" s="96"/>
      <c r="CF159" s="96"/>
      <c r="CG159" s="96"/>
      <c r="CH159" s="96"/>
      <c r="CI159" s="96"/>
      <c r="CJ159" s="96"/>
      <c r="CK159" s="96"/>
      <c r="CL159" s="96"/>
      <c r="CM159" s="96"/>
      <c r="CN159" s="96"/>
      <c r="CO159" s="96"/>
      <c r="CP159" s="96"/>
      <c r="CQ159" s="96"/>
      <c r="CR159" s="96"/>
      <c r="CS159" s="96"/>
      <c r="CT159" s="96"/>
      <c r="CU159" s="96"/>
      <c r="CV159" s="96"/>
      <c r="CW159" s="96"/>
      <c r="CX159" s="96"/>
      <c r="CY159" s="96"/>
      <c r="CZ159" s="96"/>
    </row>
    <row r="160" spans="1:104" x14ac:dyDescent="0.2">
      <c r="A160" s="96"/>
      <c r="B160" s="96"/>
      <c r="C160" s="96"/>
      <c r="D160" s="96"/>
      <c r="E160" s="96"/>
      <c r="F160" s="96"/>
      <c r="G160" s="96"/>
      <c r="H160" s="96"/>
      <c r="I160" s="96"/>
      <c r="J160" s="96"/>
      <c r="K160" s="96"/>
      <c r="L160" s="96"/>
      <c r="M160" s="96"/>
      <c r="N160" s="96"/>
      <c r="O160" s="96"/>
      <c r="P160" s="96"/>
      <c r="Q160" s="96"/>
      <c r="R160" s="96"/>
      <c r="S160" s="96"/>
      <c r="T160" s="96"/>
      <c r="U160" s="96"/>
      <c r="V160" s="96"/>
      <c r="W160" s="96"/>
      <c r="X160" s="96"/>
      <c r="Y160" s="96"/>
      <c r="Z160" s="96"/>
      <c r="AA160" s="96"/>
      <c r="AB160" s="96"/>
      <c r="AC160" s="96"/>
      <c r="AD160" s="96"/>
      <c r="AE160" s="96"/>
      <c r="AF160" s="96"/>
      <c r="AG160" s="96"/>
      <c r="AH160" s="96"/>
      <c r="AI160" s="96"/>
      <c r="AJ160" s="96"/>
      <c r="AK160" s="96"/>
      <c r="AL160" s="96"/>
      <c r="AM160" s="96"/>
      <c r="AN160" s="96"/>
      <c r="AO160" s="96"/>
      <c r="AP160" s="96"/>
      <c r="AQ160" s="96"/>
      <c r="AR160" s="96"/>
      <c r="AS160" s="96"/>
      <c r="AT160" s="96"/>
      <c r="AU160" s="96"/>
      <c r="AV160" s="96"/>
      <c r="AW160" s="96"/>
      <c r="AX160" s="96"/>
      <c r="AY160" s="96"/>
      <c r="AZ160" s="96"/>
      <c r="BA160" s="96"/>
      <c r="BB160" s="96"/>
      <c r="BC160" s="96"/>
      <c r="BD160" s="96"/>
      <c r="BE160" s="96"/>
      <c r="BF160" s="96"/>
      <c r="BG160" s="96"/>
      <c r="BH160" s="96"/>
      <c r="BI160" s="96"/>
      <c r="BJ160" s="96"/>
      <c r="BK160" s="96"/>
      <c r="BL160" s="96"/>
      <c r="BM160" s="96"/>
      <c r="BN160" s="96"/>
      <c r="BO160" s="96"/>
      <c r="BP160" s="96"/>
      <c r="BQ160" s="96"/>
      <c r="BR160" s="96"/>
      <c r="BS160" s="96"/>
      <c r="BT160" s="96"/>
      <c r="BU160" s="96"/>
      <c r="BV160" s="96"/>
      <c r="BW160" s="96"/>
      <c r="BX160" s="96"/>
      <c r="BY160" s="96"/>
      <c r="BZ160" s="96"/>
      <c r="CA160" s="96"/>
      <c r="CB160" s="96"/>
      <c r="CC160" s="96"/>
      <c r="CD160" s="96"/>
      <c r="CE160" s="96"/>
      <c r="CF160" s="96"/>
      <c r="CG160" s="96"/>
      <c r="CH160" s="96"/>
      <c r="CI160" s="96"/>
      <c r="CJ160" s="96"/>
      <c r="CK160" s="96"/>
      <c r="CL160" s="96"/>
      <c r="CM160" s="96"/>
      <c r="CN160" s="96"/>
      <c r="CO160" s="96"/>
      <c r="CP160" s="96"/>
      <c r="CQ160" s="96"/>
      <c r="CR160" s="96"/>
      <c r="CS160" s="96"/>
      <c r="CT160" s="96"/>
      <c r="CU160" s="96"/>
      <c r="CV160" s="96"/>
      <c r="CW160" s="96"/>
      <c r="CX160" s="96"/>
      <c r="CY160" s="96"/>
      <c r="CZ160" s="96"/>
    </row>
    <row r="161" spans="1:104" x14ac:dyDescent="0.2">
      <c r="A161" s="96"/>
      <c r="B161" s="96"/>
      <c r="C161" s="96"/>
      <c r="D161" s="96"/>
      <c r="E161" s="96"/>
      <c r="F161" s="96"/>
      <c r="G161" s="96"/>
      <c r="H161" s="96"/>
      <c r="I161" s="96"/>
      <c r="J161" s="96"/>
      <c r="K161" s="96"/>
      <c r="L161" s="96"/>
      <c r="M161" s="96"/>
      <c r="N161" s="96"/>
      <c r="O161" s="96"/>
      <c r="P161" s="96"/>
      <c r="Q161" s="96"/>
      <c r="R161" s="96"/>
      <c r="S161" s="96"/>
      <c r="T161" s="96"/>
      <c r="U161" s="96"/>
      <c r="V161" s="96"/>
      <c r="W161" s="96"/>
      <c r="X161" s="96"/>
      <c r="Y161" s="96"/>
      <c r="Z161" s="96"/>
      <c r="AA161" s="96"/>
      <c r="AB161" s="96"/>
      <c r="AC161" s="96"/>
      <c r="AD161" s="96"/>
      <c r="AE161" s="96"/>
      <c r="AF161" s="96"/>
      <c r="AG161" s="96"/>
      <c r="AH161" s="96"/>
      <c r="AI161" s="96"/>
      <c r="AJ161" s="96"/>
      <c r="AK161" s="96"/>
      <c r="AL161" s="96"/>
      <c r="AM161" s="96"/>
      <c r="AN161" s="96"/>
      <c r="AO161" s="96"/>
      <c r="AP161" s="96"/>
      <c r="AQ161" s="96"/>
      <c r="AR161" s="96"/>
      <c r="AS161" s="96"/>
      <c r="AT161" s="96"/>
      <c r="AU161" s="96"/>
      <c r="AV161" s="96"/>
      <c r="AW161" s="96"/>
      <c r="AX161" s="96"/>
      <c r="AY161" s="96"/>
      <c r="AZ161" s="96"/>
      <c r="BA161" s="96"/>
      <c r="BB161" s="96"/>
      <c r="BC161" s="96"/>
      <c r="BD161" s="96"/>
      <c r="BE161" s="96"/>
      <c r="BF161" s="96"/>
      <c r="BG161" s="96"/>
      <c r="BH161" s="96"/>
      <c r="BI161" s="96"/>
      <c r="BJ161" s="96"/>
      <c r="BK161" s="96"/>
      <c r="BL161" s="96"/>
      <c r="BM161" s="96"/>
      <c r="BN161" s="96"/>
      <c r="BO161" s="96"/>
      <c r="BP161" s="96"/>
      <c r="BQ161" s="96"/>
      <c r="BR161" s="96"/>
      <c r="BS161" s="96"/>
      <c r="BT161" s="96"/>
      <c r="BU161" s="96"/>
      <c r="BV161" s="96"/>
      <c r="BW161" s="96"/>
      <c r="BX161" s="96"/>
      <c r="BY161" s="96"/>
      <c r="BZ161" s="96"/>
      <c r="CA161" s="96"/>
      <c r="CB161" s="96"/>
      <c r="CC161" s="96"/>
      <c r="CD161" s="96"/>
      <c r="CE161" s="96"/>
      <c r="CF161" s="96"/>
      <c r="CG161" s="96"/>
      <c r="CH161" s="96"/>
      <c r="CI161" s="96"/>
      <c r="CJ161" s="96"/>
      <c r="CK161" s="96"/>
      <c r="CL161" s="96"/>
      <c r="CM161" s="96"/>
      <c r="CN161" s="96"/>
      <c r="CO161" s="96"/>
      <c r="CP161" s="96"/>
      <c r="CQ161" s="96"/>
      <c r="CR161" s="96"/>
      <c r="CS161" s="96"/>
      <c r="CT161" s="96"/>
      <c r="CU161" s="96"/>
      <c r="CV161" s="96"/>
      <c r="CW161" s="96"/>
      <c r="CX161" s="96"/>
      <c r="CY161" s="96"/>
      <c r="CZ161" s="96"/>
    </row>
    <row r="162" spans="1:104" x14ac:dyDescent="0.2">
      <c r="A162" s="96"/>
      <c r="B162" s="96"/>
      <c r="C162" s="96"/>
      <c r="D162" s="96"/>
      <c r="E162" s="96"/>
      <c r="F162" s="96"/>
      <c r="G162" s="96"/>
      <c r="H162" s="96"/>
      <c r="I162" s="96"/>
      <c r="J162" s="96"/>
      <c r="K162" s="96"/>
      <c r="L162" s="96"/>
      <c r="M162" s="96"/>
      <c r="N162" s="96"/>
      <c r="O162" s="96"/>
      <c r="P162" s="96"/>
      <c r="Q162" s="96"/>
      <c r="R162" s="96"/>
      <c r="S162" s="96"/>
      <c r="T162" s="96"/>
      <c r="U162" s="96"/>
      <c r="V162" s="96"/>
      <c r="W162" s="96"/>
      <c r="X162" s="96"/>
      <c r="Y162" s="96"/>
      <c r="Z162" s="96"/>
      <c r="AA162" s="96"/>
      <c r="AB162" s="96"/>
      <c r="AC162" s="96"/>
      <c r="AD162" s="96"/>
      <c r="AE162" s="96"/>
      <c r="AF162" s="96"/>
      <c r="AG162" s="96"/>
      <c r="AH162" s="96"/>
      <c r="AI162" s="96"/>
      <c r="AJ162" s="96"/>
      <c r="AK162" s="96"/>
      <c r="AL162" s="96"/>
      <c r="AM162" s="96"/>
      <c r="AN162" s="96"/>
      <c r="AO162" s="96"/>
      <c r="AP162" s="96"/>
      <c r="AQ162" s="96"/>
      <c r="AR162" s="96"/>
      <c r="AS162" s="96"/>
      <c r="AT162" s="96"/>
      <c r="AU162" s="96"/>
      <c r="AV162" s="96"/>
      <c r="AW162" s="96"/>
      <c r="AX162" s="96"/>
      <c r="AY162" s="96"/>
      <c r="AZ162" s="96"/>
      <c r="BA162" s="96"/>
      <c r="BB162" s="96"/>
      <c r="BC162" s="96"/>
      <c r="BD162" s="96"/>
      <c r="BE162" s="96"/>
      <c r="BF162" s="96"/>
      <c r="BG162" s="96"/>
      <c r="BH162" s="96"/>
      <c r="BI162" s="96"/>
      <c r="BJ162" s="96"/>
      <c r="BK162" s="96"/>
      <c r="BL162" s="96"/>
      <c r="BM162" s="96"/>
      <c r="BN162" s="96"/>
      <c r="BO162" s="96"/>
      <c r="BP162" s="96"/>
      <c r="BQ162" s="96"/>
      <c r="BR162" s="96"/>
      <c r="BS162" s="96"/>
      <c r="BT162" s="96"/>
      <c r="BU162" s="96"/>
      <c r="BV162" s="96"/>
      <c r="BW162" s="96"/>
      <c r="BX162" s="96"/>
      <c r="BY162" s="96"/>
      <c r="BZ162" s="96"/>
      <c r="CA162" s="96"/>
      <c r="CB162" s="96"/>
      <c r="CC162" s="96"/>
      <c r="CD162" s="96"/>
      <c r="CE162" s="96"/>
      <c r="CF162" s="96"/>
      <c r="CG162" s="96"/>
      <c r="CH162" s="96"/>
      <c r="CI162" s="96"/>
      <c r="CJ162" s="96"/>
      <c r="CK162" s="96"/>
      <c r="CL162" s="96"/>
      <c r="CM162" s="96"/>
      <c r="CN162" s="96"/>
      <c r="CO162" s="96"/>
      <c r="CP162" s="96"/>
      <c r="CQ162" s="96"/>
      <c r="CR162" s="96"/>
      <c r="CS162" s="96"/>
      <c r="CT162" s="96"/>
      <c r="CU162" s="96"/>
      <c r="CV162" s="96"/>
      <c r="CW162" s="96"/>
      <c r="CX162" s="96"/>
      <c r="CY162" s="96"/>
      <c r="CZ162" s="96"/>
    </row>
    <row r="163" spans="1:104" x14ac:dyDescent="0.2">
      <c r="A163" s="96"/>
      <c r="B163" s="96"/>
      <c r="C163" s="96"/>
      <c r="D163" s="96"/>
      <c r="E163" s="96"/>
      <c r="F163" s="96"/>
      <c r="G163" s="96"/>
      <c r="H163" s="96"/>
      <c r="I163" s="96"/>
      <c r="J163" s="96"/>
      <c r="K163" s="96"/>
      <c r="L163" s="96"/>
      <c r="M163" s="96"/>
      <c r="N163" s="96"/>
      <c r="O163" s="96"/>
      <c r="P163" s="96"/>
      <c r="Q163" s="96"/>
      <c r="R163" s="96"/>
      <c r="S163" s="96"/>
      <c r="T163" s="96"/>
      <c r="U163" s="96"/>
      <c r="V163" s="96"/>
      <c r="W163" s="96"/>
      <c r="X163" s="96"/>
      <c r="Y163" s="96"/>
      <c r="Z163" s="96"/>
      <c r="AA163" s="96"/>
      <c r="AB163" s="96"/>
      <c r="AC163" s="96"/>
      <c r="AD163" s="96"/>
      <c r="AE163" s="96"/>
      <c r="AF163" s="96"/>
      <c r="AG163" s="96"/>
      <c r="AH163" s="96"/>
      <c r="AI163" s="96"/>
      <c r="AJ163" s="96"/>
      <c r="AK163" s="96"/>
      <c r="AL163" s="96"/>
      <c r="AM163" s="96"/>
      <c r="AN163" s="96"/>
      <c r="AO163" s="96"/>
      <c r="AP163" s="96"/>
      <c r="AQ163" s="96"/>
      <c r="AR163" s="96"/>
      <c r="AS163" s="96"/>
      <c r="AT163" s="96"/>
      <c r="AU163" s="96"/>
      <c r="AV163" s="96"/>
      <c r="AW163" s="96"/>
      <c r="AX163" s="96"/>
      <c r="AY163" s="96"/>
      <c r="AZ163" s="96"/>
      <c r="BA163" s="96"/>
      <c r="BB163" s="96"/>
      <c r="BC163" s="96"/>
      <c r="BD163" s="96"/>
      <c r="BE163" s="96"/>
      <c r="BF163" s="96"/>
      <c r="BG163" s="96"/>
      <c r="BH163" s="96"/>
      <c r="BI163" s="96"/>
      <c r="BJ163" s="96"/>
      <c r="BK163" s="96"/>
      <c r="BL163" s="96"/>
      <c r="BM163" s="96"/>
      <c r="BN163" s="96"/>
      <c r="BO163" s="96"/>
      <c r="BP163" s="96"/>
      <c r="BQ163" s="96"/>
      <c r="BR163" s="96"/>
      <c r="BS163" s="96"/>
      <c r="BT163" s="96"/>
      <c r="BU163" s="96"/>
      <c r="BV163" s="96"/>
      <c r="BW163" s="96"/>
      <c r="BX163" s="96"/>
      <c r="BY163" s="96"/>
      <c r="BZ163" s="96"/>
      <c r="CA163" s="96"/>
      <c r="CB163" s="96"/>
      <c r="CC163" s="96"/>
      <c r="CD163" s="96"/>
      <c r="CE163" s="96"/>
      <c r="CF163" s="96"/>
      <c r="CG163" s="96"/>
      <c r="CH163" s="96"/>
      <c r="CI163" s="96"/>
      <c r="CJ163" s="96"/>
      <c r="CK163" s="96"/>
      <c r="CL163" s="96"/>
      <c r="CM163" s="96"/>
      <c r="CN163" s="96"/>
      <c r="CO163" s="96"/>
      <c r="CP163" s="96"/>
      <c r="CQ163" s="96"/>
      <c r="CR163" s="96"/>
      <c r="CS163" s="96"/>
      <c r="CT163" s="96"/>
      <c r="CU163" s="96"/>
      <c r="CV163" s="96"/>
      <c r="CW163" s="96"/>
      <c r="CX163" s="96"/>
      <c r="CY163" s="96"/>
      <c r="CZ163" s="96"/>
    </row>
    <row r="164" spans="1:104" x14ac:dyDescent="0.2">
      <c r="A164" s="96"/>
      <c r="B164" s="96"/>
      <c r="C164" s="96"/>
      <c r="D164" s="96"/>
      <c r="E164" s="96"/>
      <c r="F164" s="96"/>
      <c r="G164" s="96"/>
      <c r="H164" s="96"/>
      <c r="I164" s="96"/>
      <c r="J164" s="96"/>
      <c r="K164" s="96"/>
      <c r="L164" s="96"/>
      <c r="M164" s="96"/>
      <c r="N164" s="96"/>
      <c r="O164" s="96"/>
      <c r="P164" s="96"/>
      <c r="Q164" s="96"/>
      <c r="R164" s="96"/>
      <c r="S164" s="96"/>
      <c r="T164" s="96"/>
      <c r="U164" s="96"/>
      <c r="V164" s="96"/>
      <c r="W164" s="96"/>
      <c r="X164" s="96"/>
      <c r="Y164" s="96"/>
      <c r="Z164" s="96"/>
      <c r="AA164" s="96"/>
      <c r="AB164" s="96"/>
      <c r="AC164" s="96"/>
      <c r="AD164" s="96"/>
      <c r="AE164" s="96"/>
      <c r="AF164" s="96"/>
      <c r="AG164" s="96"/>
      <c r="AH164" s="96"/>
      <c r="AI164" s="96"/>
      <c r="AJ164" s="96"/>
      <c r="AK164" s="96"/>
      <c r="AL164" s="96"/>
      <c r="AM164" s="96"/>
      <c r="AN164" s="96"/>
      <c r="AO164" s="96"/>
      <c r="AP164" s="96"/>
      <c r="AQ164" s="96"/>
      <c r="AR164" s="96"/>
      <c r="AS164" s="96"/>
      <c r="AT164" s="96"/>
      <c r="AU164" s="96"/>
      <c r="AV164" s="96"/>
      <c r="AW164" s="96"/>
      <c r="AX164" s="96"/>
      <c r="AY164" s="96"/>
      <c r="AZ164" s="96"/>
      <c r="BA164" s="96"/>
      <c r="BB164" s="96"/>
      <c r="BC164" s="96"/>
      <c r="BD164" s="96"/>
      <c r="BE164" s="96"/>
      <c r="BF164" s="96"/>
      <c r="BG164" s="96"/>
      <c r="BH164" s="96"/>
      <c r="BI164" s="96"/>
      <c r="BJ164" s="96"/>
      <c r="BK164" s="96"/>
      <c r="BL164" s="96"/>
      <c r="BM164" s="96"/>
      <c r="BN164" s="96"/>
      <c r="BO164" s="96"/>
      <c r="BP164" s="96"/>
      <c r="BQ164" s="96"/>
      <c r="BR164" s="96"/>
      <c r="BS164" s="96"/>
      <c r="BT164" s="96"/>
      <c r="BU164" s="96"/>
      <c r="BV164" s="96"/>
      <c r="BW164" s="96"/>
      <c r="BX164" s="96"/>
      <c r="BY164" s="96"/>
      <c r="BZ164" s="96"/>
      <c r="CA164" s="96"/>
      <c r="CB164" s="96"/>
      <c r="CC164" s="96"/>
      <c r="CD164" s="96"/>
      <c r="CE164" s="96"/>
      <c r="CF164" s="96"/>
      <c r="CG164" s="96"/>
      <c r="CH164" s="96"/>
      <c r="CI164" s="96"/>
      <c r="CJ164" s="96"/>
      <c r="CK164" s="96"/>
      <c r="CL164" s="96"/>
      <c r="CM164" s="96"/>
      <c r="CN164" s="96"/>
      <c r="CO164" s="96"/>
      <c r="CP164" s="96"/>
      <c r="CQ164" s="96"/>
      <c r="CR164" s="96"/>
      <c r="CS164" s="96"/>
      <c r="CT164" s="96"/>
      <c r="CU164" s="96"/>
      <c r="CV164" s="96"/>
      <c r="CW164" s="96"/>
      <c r="CX164" s="96"/>
      <c r="CY164" s="96"/>
      <c r="CZ164" s="96"/>
    </row>
    <row r="165" spans="1:104" x14ac:dyDescent="0.2">
      <c r="A165" s="96"/>
      <c r="B165" s="96"/>
      <c r="C165" s="96"/>
      <c r="D165" s="96"/>
      <c r="E165" s="96"/>
      <c r="F165" s="96"/>
      <c r="G165" s="96"/>
      <c r="H165" s="96"/>
      <c r="I165" s="96"/>
      <c r="J165" s="96"/>
      <c r="K165" s="96"/>
      <c r="L165" s="96"/>
      <c r="M165" s="96"/>
      <c r="N165" s="96"/>
      <c r="O165" s="96"/>
      <c r="P165" s="96"/>
      <c r="Q165" s="96"/>
      <c r="R165" s="96"/>
      <c r="S165" s="96"/>
      <c r="T165" s="96"/>
      <c r="U165" s="96"/>
      <c r="V165" s="96"/>
      <c r="W165" s="96"/>
      <c r="X165" s="96"/>
      <c r="Y165" s="96"/>
      <c r="Z165" s="96"/>
      <c r="AA165" s="96"/>
      <c r="AB165" s="96"/>
      <c r="AC165" s="96"/>
      <c r="AD165" s="96"/>
      <c r="AE165" s="96"/>
      <c r="AF165" s="96"/>
      <c r="AG165" s="96"/>
      <c r="AH165" s="96"/>
      <c r="AI165" s="96"/>
      <c r="AJ165" s="96"/>
      <c r="AK165" s="96"/>
      <c r="AL165" s="96"/>
      <c r="AM165" s="96"/>
      <c r="AN165" s="96"/>
      <c r="AO165" s="96"/>
      <c r="AP165" s="96"/>
      <c r="AQ165" s="96"/>
      <c r="AR165" s="96"/>
      <c r="AS165" s="96"/>
      <c r="AT165" s="96"/>
      <c r="AU165" s="96"/>
      <c r="AV165" s="96"/>
      <c r="AW165" s="96"/>
      <c r="AX165" s="96"/>
      <c r="AY165" s="96"/>
      <c r="AZ165" s="96"/>
      <c r="BA165" s="96"/>
      <c r="BB165" s="96"/>
      <c r="BC165" s="96"/>
      <c r="BD165" s="96"/>
      <c r="BE165" s="96"/>
      <c r="BF165" s="96"/>
      <c r="BG165" s="96"/>
      <c r="BH165" s="96"/>
      <c r="BI165" s="96"/>
      <c r="BJ165" s="96"/>
      <c r="BK165" s="96"/>
      <c r="BL165" s="96"/>
      <c r="BM165" s="96"/>
      <c r="BN165" s="96"/>
      <c r="BO165" s="96"/>
      <c r="BP165" s="96"/>
      <c r="BQ165" s="96"/>
      <c r="BR165" s="96"/>
      <c r="BS165" s="96"/>
      <c r="BT165" s="96"/>
      <c r="BU165" s="96"/>
      <c r="BV165" s="96"/>
      <c r="BW165" s="96"/>
      <c r="BX165" s="96"/>
      <c r="BY165" s="96"/>
      <c r="BZ165" s="96"/>
      <c r="CA165" s="96"/>
      <c r="CB165" s="96"/>
      <c r="CC165" s="96"/>
      <c r="CD165" s="96"/>
      <c r="CE165" s="96"/>
      <c r="CF165" s="96"/>
      <c r="CG165" s="96"/>
      <c r="CH165" s="96"/>
      <c r="CI165" s="96"/>
      <c r="CJ165" s="96"/>
      <c r="CK165" s="96"/>
      <c r="CL165" s="96"/>
      <c r="CM165" s="96"/>
      <c r="CN165" s="96"/>
      <c r="CO165" s="96"/>
      <c r="CP165" s="96"/>
      <c r="CQ165" s="96"/>
      <c r="CR165" s="96"/>
      <c r="CS165" s="96"/>
      <c r="CT165" s="96"/>
      <c r="CU165" s="96"/>
      <c r="CV165" s="96"/>
      <c r="CW165" s="96"/>
      <c r="CX165" s="96"/>
      <c r="CY165" s="96"/>
      <c r="CZ165" s="96"/>
    </row>
    <row r="166" spans="1:104" x14ac:dyDescent="0.2">
      <c r="A166" s="96"/>
      <c r="B166" s="96"/>
      <c r="C166" s="96"/>
      <c r="D166" s="96"/>
      <c r="E166" s="96"/>
      <c r="F166" s="96"/>
      <c r="G166" s="96"/>
      <c r="H166" s="96"/>
      <c r="I166" s="96"/>
      <c r="J166" s="96"/>
      <c r="K166" s="96"/>
      <c r="L166" s="96"/>
      <c r="M166" s="96"/>
      <c r="N166" s="96"/>
      <c r="O166" s="96"/>
      <c r="P166" s="96"/>
      <c r="Q166" s="96"/>
      <c r="R166" s="96"/>
      <c r="S166" s="96"/>
      <c r="T166" s="96"/>
      <c r="U166" s="96"/>
      <c r="V166" s="96"/>
      <c r="W166" s="96"/>
      <c r="X166" s="96"/>
      <c r="Y166" s="96"/>
      <c r="Z166" s="96"/>
      <c r="AA166" s="96"/>
      <c r="AB166" s="96"/>
      <c r="AC166" s="96"/>
      <c r="AD166" s="96"/>
      <c r="AE166" s="96"/>
      <c r="AF166" s="96"/>
      <c r="AG166" s="96"/>
      <c r="AH166" s="96"/>
      <c r="AI166" s="96"/>
      <c r="AJ166" s="96"/>
      <c r="AK166" s="96"/>
      <c r="AL166" s="96"/>
      <c r="AM166" s="96"/>
      <c r="AN166" s="96"/>
      <c r="AO166" s="96"/>
      <c r="AP166" s="96"/>
      <c r="AQ166" s="96"/>
      <c r="AR166" s="96"/>
      <c r="AS166" s="96"/>
      <c r="AT166" s="96"/>
      <c r="AU166" s="96"/>
      <c r="AV166" s="96"/>
      <c r="AW166" s="96"/>
      <c r="AX166" s="96"/>
      <c r="AY166" s="96"/>
      <c r="AZ166" s="96"/>
      <c r="BA166" s="96"/>
      <c r="BB166" s="96"/>
      <c r="BC166" s="96"/>
      <c r="BD166" s="96"/>
      <c r="BE166" s="96"/>
      <c r="BF166" s="96"/>
      <c r="BG166" s="96"/>
      <c r="BH166" s="96"/>
      <c r="BI166" s="96"/>
      <c r="BJ166" s="96"/>
      <c r="BK166" s="96"/>
      <c r="BL166" s="96"/>
      <c r="BM166" s="96"/>
      <c r="BN166" s="96"/>
      <c r="BO166" s="96"/>
      <c r="BP166" s="96"/>
      <c r="BQ166" s="96"/>
      <c r="BR166" s="96"/>
      <c r="BS166" s="96"/>
      <c r="BT166" s="96"/>
      <c r="BU166" s="96"/>
      <c r="BV166" s="96"/>
      <c r="BW166" s="96"/>
      <c r="BX166" s="96"/>
      <c r="BY166" s="96"/>
      <c r="BZ166" s="96"/>
      <c r="CA166" s="96"/>
      <c r="CB166" s="96"/>
      <c r="CC166" s="96"/>
      <c r="CD166" s="96"/>
      <c r="CE166" s="96"/>
      <c r="CF166" s="96"/>
      <c r="CG166" s="96"/>
      <c r="CH166" s="96"/>
      <c r="CI166" s="96"/>
      <c r="CJ166" s="96"/>
      <c r="CK166" s="96"/>
      <c r="CL166" s="96"/>
      <c r="CM166" s="96"/>
      <c r="CN166" s="96"/>
      <c r="CO166" s="96"/>
      <c r="CP166" s="96"/>
      <c r="CQ166" s="96"/>
      <c r="CR166" s="96"/>
      <c r="CS166" s="96"/>
      <c r="CT166" s="96"/>
      <c r="CU166" s="96"/>
      <c r="CV166" s="96"/>
      <c r="CW166" s="96"/>
      <c r="CX166" s="96"/>
      <c r="CY166" s="96"/>
      <c r="CZ166" s="96"/>
    </row>
    <row r="167" spans="1:104" x14ac:dyDescent="0.2">
      <c r="A167" s="96"/>
      <c r="B167" s="96"/>
      <c r="C167" s="96"/>
      <c r="D167" s="96"/>
      <c r="E167" s="96"/>
      <c r="F167" s="96"/>
      <c r="G167" s="96"/>
      <c r="H167" s="96"/>
      <c r="I167" s="96"/>
      <c r="J167" s="96"/>
      <c r="K167" s="96"/>
      <c r="L167" s="96"/>
      <c r="M167" s="96"/>
      <c r="N167" s="96"/>
      <c r="O167" s="96"/>
      <c r="P167" s="96"/>
      <c r="Q167" s="96"/>
      <c r="R167" s="96"/>
      <c r="S167" s="96"/>
      <c r="T167" s="96"/>
      <c r="U167" s="96"/>
      <c r="V167" s="96"/>
      <c r="W167" s="96"/>
      <c r="X167" s="96"/>
      <c r="Y167" s="96"/>
      <c r="Z167" s="96"/>
      <c r="AA167" s="96"/>
      <c r="AB167" s="96"/>
      <c r="AC167" s="96"/>
      <c r="AD167" s="96"/>
      <c r="AE167" s="96"/>
      <c r="AF167" s="96"/>
      <c r="AG167" s="96"/>
      <c r="AH167" s="96"/>
      <c r="AI167" s="96"/>
      <c r="AJ167" s="96"/>
      <c r="AK167" s="96"/>
      <c r="AL167" s="96"/>
      <c r="AM167" s="96"/>
      <c r="AN167" s="96"/>
      <c r="AO167" s="96"/>
      <c r="AP167" s="96"/>
      <c r="AQ167" s="96"/>
      <c r="AR167" s="96"/>
      <c r="AS167" s="96"/>
      <c r="AT167" s="96"/>
      <c r="AU167" s="96"/>
      <c r="AV167" s="96"/>
      <c r="AW167" s="96"/>
      <c r="AX167" s="96"/>
      <c r="AY167" s="96"/>
      <c r="AZ167" s="96"/>
      <c r="BA167" s="96"/>
      <c r="BB167" s="96"/>
      <c r="BC167" s="96"/>
      <c r="BD167" s="96"/>
      <c r="BE167" s="96"/>
      <c r="BF167" s="96"/>
      <c r="BG167" s="96"/>
      <c r="BH167" s="96"/>
      <c r="BI167" s="96"/>
      <c r="BJ167" s="96"/>
      <c r="BK167" s="96"/>
      <c r="BL167" s="96"/>
      <c r="BM167" s="96"/>
      <c r="BN167" s="96"/>
      <c r="BO167" s="96"/>
      <c r="BP167" s="96"/>
      <c r="BQ167" s="96"/>
      <c r="BR167" s="96"/>
      <c r="BS167" s="96"/>
      <c r="BT167" s="96"/>
      <c r="BU167" s="96"/>
      <c r="BV167" s="96"/>
      <c r="BW167" s="96"/>
      <c r="BX167" s="96"/>
      <c r="BY167" s="96"/>
      <c r="BZ167" s="96"/>
      <c r="CA167" s="96"/>
      <c r="CB167" s="96"/>
      <c r="CC167" s="96"/>
      <c r="CD167" s="96"/>
      <c r="CE167" s="96"/>
      <c r="CF167" s="96"/>
      <c r="CG167" s="96"/>
      <c r="CH167" s="96"/>
      <c r="CI167" s="96"/>
      <c r="CJ167" s="96"/>
      <c r="CK167" s="96"/>
      <c r="CL167" s="96"/>
      <c r="CM167" s="96"/>
      <c r="CN167" s="96"/>
      <c r="CO167" s="96"/>
      <c r="CP167" s="96"/>
      <c r="CQ167" s="96"/>
      <c r="CR167" s="96"/>
      <c r="CS167" s="96"/>
      <c r="CT167" s="96"/>
      <c r="CU167" s="96"/>
      <c r="CV167" s="96"/>
      <c r="CW167" s="96"/>
      <c r="CX167" s="96"/>
      <c r="CY167" s="96"/>
      <c r="CZ167" s="96"/>
    </row>
    <row r="168" spans="1:104" x14ac:dyDescent="0.2">
      <c r="A168" s="96"/>
      <c r="B168" s="96"/>
      <c r="C168" s="96"/>
      <c r="D168" s="96"/>
      <c r="E168" s="96"/>
      <c r="F168" s="96"/>
      <c r="G168" s="96"/>
      <c r="H168" s="96"/>
      <c r="I168" s="96"/>
      <c r="J168" s="96"/>
      <c r="K168" s="96"/>
      <c r="L168" s="96"/>
      <c r="M168" s="96"/>
      <c r="N168" s="96"/>
      <c r="O168" s="96"/>
      <c r="P168" s="96"/>
      <c r="Q168" s="96"/>
      <c r="R168" s="96"/>
      <c r="S168" s="96"/>
      <c r="T168" s="96"/>
      <c r="U168" s="96"/>
      <c r="V168" s="96"/>
      <c r="W168" s="96"/>
      <c r="X168" s="96"/>
      <c r="Y168" s="96"/>
      <c r="Z168" s="96"/>
      <c r="AA168" s="96"/>
      <c r="AB168" s="96"/>
      <c r="AC168" s="96"/>
      <c r="AD168" s="96"/>
      <c r="AE168" s="96"/>
      <c r="AF168" s="96"/>
      <c r="AG168" s="96"/>
      <c r="AH168" s="96"/>
      <c r="AI168" s="96"/>
      <c r="AJ168" s="96"/>
      <c r="AK168" s="96"/>
      <c r="AL168" s="96"/>
      <c r="AM168" s="96"/>
      <c r="AN168" s="96"/>
      <c r="AO168" s="96"/>
      <c r="AP168" s="96"/>
      <c r="AQ168" s="96"/>
      <c r="AR168" s="96"/>
      <c r="AS168" s="96"/>
      <c r="AT168" s="96"/>
      <c r="AU168" s="96"/>
      <c r="AV168" s="96"/>
      <c r="AW168" s="96"/>
      <c r="AX168" s="96"/>
      <c r="AY168" s="96"/>
      <c r="AZ168" s="96"/>
      <c r="BA168" s="96"/>
      <c r="BB168" s="96"/>
      <c r="BC168" s="96"/>
      <c r="BD168" s="96"/>
      <c r="BE168" s="96"/>
      <c r="BF168" s="96"/>
      <c r="BG168" s="96"/>
      <c r="BH168" s="96"/>
      <c r="BI168" s="96"/>
      <c r="BJ168" s="96"/>
      <c r="BK168" s="96"/>
      <c r="BL168" s="96"/>
      <c r="BM168" s="96"/>
      <c r="BN168" s="96"/>
      <c r="BO168" s="96"/>
      <c r="BP168" s="96"/>
      <c r="BQ168" s="96"/>
      <c r="BR168" s="96"/>
      <c r="BS168" s="96"/>
      <c r="BT168" s="96"/>
      <c r="BU168" s="96"/>
      <c r="BV168" s="96"/>
      <c r="BW168" s="96"/>
      <c r="BX168" s="96"/>
      <c r="BY168" s="96"/>
      <c r="BZ168" s="96"/>
      <c r="CA168" s="96"/>
      <c r="CB168" s="96"/>
      <c r="CC168" s="96"/>
      <c r="CD168" s="96"/>
      <c r="CE168" s="96"/>
      <c r="CF168" s="96"/>
      <c r="CG168" s="96"/>
      <c r="CH168" s="96"/>
      <c r="CI168" s="96"/>
      <c r="CJ168" s="96"/>
      <c r="CK168" s="96"/>
      <c r="CL168" s="96"/>
      <c r="CM168" s="96"/>
      <c r="CN168" s="96"/>
      <c r="CO168" s="96"/>
      <c r="CP168" s="96"/>
      <c r="CQ168" s="96"/>
      <c r="CR168" s="96"/>
      <c r="CS168" s="96"/>
      <c r="CT168" s="96"/>
      <c r="CU168" s="96"/>
      <c r="CV168" s="96"/>
      <c r="CW168" s="96"/>
      <c r="CX168" s="96"/>
      <c r="CY168" s="96"/>
      <c r="CZ168" s="96"/>
    </row>
    <row r="169" spans="1:104" x14ac:dyDescent="0.2">
      <c r="A169" s="96"/>
      <c r="B169" s="96"/>
      <c r="C169" s="96"/>
      <c r="D169" s="96"/>
      <c r="E169" s="96"/>
      <c r="F169" s="96"/>
      <c r="G169" s="96"/>
      <c r="H169" s="96"/>
      <c r="I169" s="96"/>
      <c r="J169" s="96"/>
      <c r="K169" s="96"/>
      <c r="L169" s="96"/>
      <c r="M169" s="96"/>
      <c r="N169" s="96"/>
      <c r="O169" s="96"/>
      <c r="P169" s="96"/>
      <c r="Q169" s="96"/>
      <c r="R169" s="96"/>
      <c r="S169" s="96"/>
      <c r="T169" s="96"/>
      <c r="U169" s="96"/>
      <c r="V169" s="96"/>
      <c r="W169" s="96"/>
      <c r="X169" s="96"/>
      <c r="Y169" s="96"/>
      <c r="Z169" s="96"/>
      <c r="AA169" s="96"/>
      <c r="AB169" s="96"/>
      <c r="AC169" s="96"/>
      <c r="AD169" s="96"/>
      <c r="AE169" s="96"/>
      <c r="AF169" s="96"/>
      <c r="AG169" s="96"/>
      <c r="AH169" s="96"/>
      <c r="AI169" s="96"/>
      <c r="AJ169" s="96"/>
      <c r="AK169" s="96"/>
      <c r="AL169" s="96"/>
      <c r="AM169" s="96"/>
      <c r="AN169" s="96"/>
      <c r="AO169" s="96"/>
      <c r="AP169" s="96"/>
      <c r="AQ169" s="96"/>
      <c r="AR169" s="96"/>
      <c r="AS169" s="96"/>
      <c r="AT169" s="96"/>
      <c r="AU169" s="96"/>
      <c r="AV169" s="96"/>
      <c r="AW169" s="96"/>
      <c r="AX169" s="96"/>
      <c r="AY169" s="96"/>
      <c r="AZ169" s="96"/>
      <c r="BA169" s="96"/>
      <c r="BB169" s="96"/>
      <c r="BC169" s="96"/>
      <c r="BD169" s="96"/>
      <c r="BE169" s="96"/>
      <c r="BF169" s="96"/>
      <c r="BG169" s="96"/>
      <c r="BH169" s="96"/>
      <c r="BI169" s="96"/>
      <c r="BJ169" s="96"/>
      <c r="BK169" s="96"/>
      <c r="BL169" s="96"/>
      <c r="BM169" s="96"/>
      <c r="BN169" s="96"/>
      <c r="BO169" s="96"/>
      <c r="BP169" s="96"/>
      <c r="BQ169" s="96"/>
      <c r="BR169" s="96"/>
      <c r="BS169" s="96"/>
      <c r="BT169" s="96"/>
      <c r="BU169" s="96"/>
      <c r="BV169" s="96"/>
      <c r="BW169" s="96"/>
      <c r="BX169" s="96"/>
      <c r="BY169" s="96"/>
      <c r="BZ169" s="96"/>
      <c r="CA169" s="96"/>
      <c r="CB169" s="96"/>
      <c r="CC169" s="96"/>
      <c r="CD169" s="96"/>
      <c r="CE169" s="96"/>
      <c r="CF169" s="96"/>
      <c r="CG169" s="96"/>
      <c r="CH169" s="96"/>
      <c r="CI169" s="96"/>
      <c r="CJ169" s="96"/>
      <c r="CK169" s="96"/>
      <c r="CL169" s="96"/>
      <c r="CM169" s="96"/>
      <c r="CN169" s="96"/>
      <c r="CO169" s="96"/>
      <c r="CP169" s="96"/>
      <c r="CQ169" s="96"/>
      <c r="CR169" s="96"/>
      <c r="CS169" s="96"/>
      <c r="CT169" s="96"/>
      <c r="CU169" s="96"/>
      <c r="CV169" s="96"/>
      <c r="CW169" s="96"/>
      <c r="CX169" s="96"/>
      <c r="CY169" s="96"/>
      <c r="CZ169" s="96"/>
    </row>
    <row r="170" spans="1:104" x14ac:dyDescent="0.2">
      <c r="A170" s="96"/>
      <c r="B170" s="96"/>
      <c r="C170" s="96"/>
      <c r="D170" s="96"/>
      <c r="E170" s="96"/>
      <c r="F170" s="96"/>
      <c r="G170" s="96"/>
      <c r="H170" s="96"/>
      <c r="I170" s="96"/>
      <c r="J170" s="96"/>
      <c r="K170" s="96"/>
      <c r="L170" s="96"/>
      <c r="M170" s="96"/>
      <c r="N170" s="96"/>
      <c r="O170" s="96"/>
      <c r="P170" s="96"/>
      <c r="Q170" s="96"/>
      <c r="R170" s="96"/>
      <c r="S170" s="96"/>
      <c r="T170" s="96"/>
      <c r="U170" s="96"/>
      <c r="V170" s="96"/>
      <c r="W170" s="96"/>
      <c r="X170" s="96"/>
      <c r="Y170" s="96"/>
      <c r="Z170" s="96"/>
      <c r="AA170" s="96"/>
      <c r="AB170" s="96"/>
      <c r="AC170" s="96"/>
      <c r="AD170" s="96"/>
      <c r="AE170" s="96"/>
      <c r="AF170" s="96"/>
      <c r="AG170" s="96"/>
      <c r="AH170" s="96"/>
      <c r="AI170" s="96"/>
      <c r="AJ170" s="96"/>
      <c r="AK170" s="96"/>
      <c r="AL170" s="96"/>
      <c r="AM170" s="96"/>
      <c r="AN170" s="96"/>
      <c r="AO170" s="96"/>
      <c r="AP170" s="96"/>
      <c r="AQ170" s="96"/>
      <c r="AR170" s="96"/>
      <c r="AS170" s="96"/>
      <c r="AT170" s="96"/>
      <c r="AU170" s="96"/>
      <c r="AV170" s="96"/>
      <c r="AW170" s="96"/>
      <c r="AX170" s="96"/>
      <c r="AY170" s="96"/>
      <c r="AZ170" s="96"/>
      <c r="BA170" s="96"/>
      <c r="BB170" s="96"/>
      <c r="BC170" s="96"/>
      <c r="BD170" s="96"/>
      <c r="BE170" s="96"/>
      <c r="BF170" s="96"/>
      <c r="BG170" s="96"/>
      <c r="BH170" s="96"/>
      <c r="BI170" s="96"/>
      <c r="BJ170" s="96"/>
      <c r="BK170" s="96"/>
      <c r="BL170" s="96"/>
      <c r="BM170" s="96"/>
      <c r="BN170" s="96"/>
      <c r="BO170" s="96"/>
      <c r="BP170" s="96"/>
      <c r="BQ170" s="96"/>
      <c r="BR170" s="96"/>
      <c r="BS170" s="96"/>
      <c r="BT170" s="96"/>
      <c r="BU170" s="96"/>
      <c r="BV170" s="96"/>
      <c r="BW170" s="96"/>
      <c r="BX170" s="96"/>
      <c r="BY170" s="96"/>
      <c r="BZ170" s="96"/>
      <c r="CA170" s="96"/>
      <c r="CB170" s="96"/>
      <c r="CC170" s="96"/>
      <c r="CD170" s="96"/>
      <c r="CE170" s="96"/>
      <c r="CF170" s="96"/>
      <c r="CG170" s="96"/>
      <c r="CH170" s="96"/>
      <c r="CI170" s="96"/>
      <c r="CJ170" s="96"/>
      <c r="CK170" s="96"/>
      <c r="CL170" s="96"/>
      <c r="CM170" s="96"/>
      <c r="CN170" s="96"/>
      <c r="CO170" s="96"/>
      <c r="CP170" s="96"/>
      <c r="CQ170" s="96"/>
      <c r="CR170" s="96"/>
      <c r="CS170" s="96"/>
      <c r="CT170" s="96"/>
      <c r="CU170" s="96"/>
      <c r="CV170" s="96"/>
      <c r="CW170" s="96"/>
      <c r="CX170" s="96"/>
      <c r="CY170" s="96"/>
      <c r="CZ170" s="96"/>
    </row>
    <row r="171" spans="1:104" x14ac:dyDescent="0.2">
      <c r="A171" s="96"/>
      <c r="B171" s="96"/>
      <c r="C171" s="96"/>
      <c r="D171" s="96"/>
      <c r="E171" s="96"/>
      <c r="F171" s="96"/>
      <c r="G171" s="96"/>
      <c r="H171" s="96"/>
      <c r="I171" s="96"/>
      <c r="J171" s="96"/>
      <c r="K171" s="96"/>
      <c r="L171" s="96"/>
      <c r="M171" s="96"/>
      <c r="N171" s="96"/>
      <c r="O171" s="96"/>
      <c r="P171" s="96"/>
      <c r="Q171" s="96"/>
      <c r="R171" s="96"/>
      <c r="S171" s="96"/>
      <c r="T171" s="96"/>
      <c r="U171" s="96"/>
      <c r="V171" s="96"/>
      <c r="W171" s="96"/>
      <c r="X171" s="96"/>
      <c r="Y171" s="96"/>
      <c r="Z171" s="96"/>
      <c r="AA171" s="96"/>
      <c r="AB171" s="96"/>
      <c r="AC171" s="96"/>
      <c r="AD171" s="96"/>
      <c r="AE171" s="96"/>
      <c r="AF171" s="96"/>
      <c r="AG171" s="96"/>
      <c r="AH171" s="96"/>
      <c r="AI171" s="96"/>
      <c r="AJ171" s="96"/>
      <c r="AK171" s="96"/>
      <c r="AL171" s="96"/>
      <c r="AM171" s="96"/>
      <c r="AN171" s="96"/>
      <c r="AO171" s="96"/>
      <c r="AP171" s="96"/>
      <c r="AQ171" s="96"/>
      <c r="AR171" s="96"/>
      <c r="AS171" s="96"/>
      <c r="AT171" s="96"/>
      <c r="AU171" s="96"/>
      <c r="AV171" s="96"/>
      <c r="AW171" s="96"/>
      <c r="AX171" s="96"/>
      <c r="AY171" s="96"/>
      <c r="AZ171" s="96"/>
      <c r="BA171" s="96"/>
      <c r="BB171" s="96"/>
      <c r="BC171" s="96"/>
      <c r="BD171" s="96"/>
      <c r="BE171" s="96"/>
      <c r="BF171" s="96"/>
      <c r="BG171" s="96"/>
      <c r="BH171" s="96"/>
      <c r="BI171" s="96"/>
      <c r="BJ171" s="96"/>
      <c r="BK171" s="96"/>
      <c r="BL171" s="96"/>
      <c r="BM171" s="96"/>
      <c r="BN171" s="96"/>
      <c r="BO171" s="96"/>
      <c r="BP171" s="96"/>
      <c r="BQ171" s="96"/>
      <c r="BR171" s="96"/>
      <c r="BS171" s="96"/>
      <c r="BT171" s="96"/>
      <c r="BU171" s="96"/>
      <c r="BV171" s="96"/>
      <c r="BW171" s="96"/>
      <c r="BX171" s="96"/>
      <c r="BY171" s="96"/>
      <c r="BZ171" s="96"/>
      <c r="CA171" s="96"/>
      <c r="CB171" s="96"/>
      <c r="CC171" s="96"/>
      <c r="CD171" s="96"/>
      <c r="CE171" s="96"/>
      <c r="CF171" s="96"/>
      <c r="CG171" s="96"/>
      <c r="CH171" s="96"/>
      <c r="CI171" s="96"/>
      <c r="CJ171" s="96"/>
      <c r="CK171" s="96"/>
      <c r="CL171" s="96"/>
      <c r="CM171" s="96"/>
      <c r="CN171" s="96"/>
      <c r="CO171" s="96"/>
      <c r="CP171" s="96"/>
      <c r="CQ171" s="96"/>
      <c r="CR171" s="96"/>
      <c r="CS171" s="96"/>
      <c r="CT171" s="96"/>
      <c r="CU171" s="96"/>
      <c r="CV171" s="96"/>
      <c r="CW171" s="96"/>
      <c r="CX171" s="96"/>
      <c r="CY171" s="96"/>
      <c r="CZ171" s="96"/>
    </row>
  </sheetData>
  <sheetProtection algorithmName="SHA-512" hashValue="cs+aCyaMbwYQrbGJwyua2brH1SeNGZHJZFoXXvhMatWlXA4rFD4kaJFhVd3VmE9kBt7zNUoEe/3A1BUCTB1aJA==" saltValue="MRkM1svYU5G4WMoOpuHSNw==" spinCount="100000" sheet="1" objects="1" scenarios="1"/>
  <mergeCells count="36">
    <mergeCell ref="B95:E95"/>
    <mergeCell ref="B79:K79"/>
    <mergeCell ref="I76:K76"/>
    <mergeCell ref="B58:K58"/>
    <mergeCell ref="B78:K78"/>
    <mergeCell ref="B62:K62"/>
    <mergeCell ref="G88:K88"/>
    <mergeCell ref="I90:K90"/>
    <mergeCell ref="I92:K92"/>
    <mergeCell ref="I64:K64"/>
    <mergeCell ref="I66:K66"/>
    <mergeCell ref="B117:K117"/>
    <mergeCell ref="B102:E102"/>
    <mergeCell ref="B103:E103"/>
    <mergeCell ref="B96:E96"/>
    <mergeCell ref="B97:E97"/>
    <mergeCell ref="B112:G112"/>
    <mergeCell ref="B98:E98"/>
    <mergeCell ref="B99:E99"/>
    <mergeCell ref="B100:E100"/>
    <mergeCell ref="B101:E101"/>
    <mergeCell ref="B107:E107"/>
    <mergeCell ref="B109:E109"/>
    <mergeCell ref="B108:E108"/>
    <mergeCell ref="B106:E106"/>
    <mergeCell ref="B104:E104"/>
    <mergeCell ref="B105:E105"/>
    <mergeCell ref="I68:K68"/>
    <mergeCell ref="I70:K70"/>
    <mergeCell ref="B82:K82"/>
    <mergeCell ref="I74:K74"/>
    <mergeCell ref="B54:K54"/>
    <mergeCell ref="I56:K56"/>
    <mergeCell ref="I72:K72"/>
    <mergeCell ref="B80:E80"/>
    <mergeCell ref="G80:I80"/>
  </mergeCells>
  <hyperlinks>
    <hyperlink ref="B116" r:id="rId1" xr:uid="{68A91645-9934-4A24-AB68-A155E9AC8EDF}"/>
    <hyperlink ref="G100" location="'Form 3a'!Print_Area" display="Form 3A" xr:uid="{258CCEF1-F614-4784-A919-9FB54C1E247C}"/>
    <hyperlink ref="G101" location="'Form 4'!Print_Area" display="Form 4" xr:uid="{3C9AE923-6F01-4012-9B1C-711526FB4609}"/>
    <hyperlink ref="G102" location="'Form 5a'!Print_Area" display="Form 5a" xr:uid="{5CD4F615-86D1-4DDA-B958-11CB95907B9C}"/>
    <hyperlink ref="G109" location="'Form 11a'!Print_Area" display="Form 11a" xr:uid="{6FF00B05-FE06-4481-858B-B0734828803D}"/>
    <hyperlink ref="G108" location="'Form 11'!Print_Area" display="Form 11" xr:uid="{61E70F71-1059-4811-9F64-2E110550D4CB}"/>
    <hyperlink ref="G97" location="fasca_name" display="Form 2" xr:uid="{5DC5DAA2-2F66-4DEB-9574-54E51695DD30}"/>
    <hyperlink ref="G98" location="'Form 2A'!Print_Area" display="Form 2A" xr:uid="{50BE729C-C507-4109-A6B5-7DA4D9CE4873}"/>
    <hyperlink ref="G99" location="'Form 3'!Print_Area" display="'Form 3'!Print_Area" xr:uid="{56AFE3CB-1F00-41E3-8E67-D8265DBAA4C5}"/>
    <hyperlink ref="G103" location="'Form 7'!A4" display="Form 7" xr:uid="{8029647C-C947-421A-824D-9D4894F235A5}"/>
    <hyperlink ref="G107" location="'Form 10'!Print_Area" display="Form 10" xr:uid="{DA633462-341F-45C7-A433-B65927BE44C5}"/>
    <hyperlink ref="G106" location="'Form 9'!Print_Area" display="Form 9" xr:uid="{8C0751CC-39D5-4C40-B083-5DE2C4A2B372}"/>
    <hyperlink ref="G104" location="'Form 7a'!A5" display="Form 7a" xr:uid="{EA6C2291-5D80-4F18-B817-0A2FE0489350}"/>
    <hyperlink ref="G105" location="'Form 6'!Print_Area" display="Form 6" xr:uid="{74878FA6-6D14-4CDF-B4E5-FECAB5F008EA}"/>
  </hyperlinks>
  <pageMargins left="0.9055118110236221" right="0.51181102362204722" top="0.51181102362204722" bottom="0.27559055118110237" header="0.31496062992125984" footer="0.11811023622047245"/>
  <pageSetup paperSize="9" scale="44" fitToHeight="2" orientation="portrait" r:id="rId2"/>
  <headerFooter>
    <oddHeader xml:space="preserve">&amp;R </oddHeader>
    <oddFooter>&amp;R&amp;A</oddFooter>
  </headerFooter>
  <rowBreaks count="1" manualBreakCount="1">
    <brk id="52" max="11" man="1"/>
  </rowBreaks>
  <drawing r:id="rId3"/>
  <legacyDrawing r:id="rId4"/>
  <mc:AlternateContent xmlns:mc="http://schemas.openxmlformats.org/markup-compatibility/2006">
    <mc:Choice Requires="x14">
      <controls>
        <mc:AlternateContent xmlns:mc="http://schemas.openxmlformats.org/markup-compatibility/2006">
          <mc:Choice Requires="x14">
            <control shapeId="1030" r:id="rId5" name="Button 6">
              <controlPr defaultSize="0" print="0" autoFill="0" autoPict="0" macro="[0]!CombineCodes">
                <anchor moveWithCells="1" sizeWithCells="1">
                  <from>
                    <xdr:col>4</xdr:col>
                    <xdr:colOff>4457700</xdr:colOff>
                    <xdr:row>111</xdr:row>
                    <xdr:rowOff>139700</xdr:rowOff>
                  </from>
                  <to>
                    <xdr:col>7</xdr:col>
                    <xdr:colOff>76200</xdr:colOff>
                    <xdr:row>114</xdr:row>
                    <xdr:rowOff>292100</xdr:rowOff>
                  </to>
                </anchor>
              </controlPr>
            </control>
          </mc:Choice>
        </mc:AlternateContent>
      </controls>
    </mc:Choice>
  </mc:AlternateContent>
  <extLst>
    <ext xmlns:x14="http://schemas.microsoft.com/office/spreadsheetml/2009/9/main" uri="{CCE6A557-97BC-4b89-ADB6-D9C93CAAB3DF}">
      <x14:dataValidations xmlns:xm="http://schemas.microsoft.com/office/excel/2006/main" count="2">
        <x14:dataValidation type="list" allowBlank="1" showInputMessage="1" showErrorMessage="1" xr:uid="{9839150F-5039-4C60-8465-2117326BA430}">
          <x14:formula1>
            <xm:f>'Source list'!$C$1:$C$2</xm:f>
          </x14:formula1>
          <xm:sqref>G84 G86</xm:sqref>
        </x14:dataValidation>
        <x14:dataValidation type="list" allowBlank="1" showInputMessage="1" showErrorMessage="1" xr:uid="{45161CE3-99B7-4C44-850E-5B9A63ED860D}">
          <x14:formula1>
            <xm:f>'Source list'!$A$1:$A$2</xm:f>
          </x14:formula1>
          <xm:sqref>L84 L86</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347BEA-F74E-4C24-9AC1-2AAC394971C8}">
  <sheetPr codeName="Sheet4">
    <tabColor rgb="FF92D050"/>
    <pageSetUpPr fitToPage="1"/>
  </sheetPr>
  <dimension ref="A1:BP116"/>
  <sheetViews>
    <sheetView showGridLines="0" topLeftCell="B31" zoomScale="55" zoomScaleNormal="55" zoomScaleSheetLayoutView="96" zoomScalePageLayoutView="70" workbookViewId="0">
      <selection activeCell="Q50" sqref="Q50:S50"/>
    </sheetView>
  </sheetViews>
  <sheetFormatPr baseColWidth="10" defaultColWidth="8.83203125" defaultRowHeight="15" x14ac:dyDescent="0.2"/>
  <cols>
    <col min="1" max="1" width="1.5" customWidth="1"/>
    <col min="2" max="5" width="7.33203125" customWidth="1"/>
    <col min="6" max="6" width="1" customWidth="1"/>
    <col min="7" max="15" width="7.33203125" customWidth="1"/>
    <col min="16" max="16" width="1" customWidth="1"/>
    <col min="17" max="18" width="7.33203125" customWidth="1"/>
    <col min="19" max="19" width="11.33203125" customWidth="1"/>
    <col min="20" max="20" width="1" customWidth="1"/>
    <col min="21" max="29" width="7.33203125" customWidth="1"/>
    <col min="30" max="30" width="1.5" customWidth="1"/>
    <col min="32" max="32" width="17.33203125" customWidth="1"/>
  </cols>
  <sheetData>
    <row r="1" spans="1:68" x14ac:dyDescent="0.2">
      <c r="A1" s="32"/>
      <c r="B1" s="33"/>
      <c r="C1" s="33"/>
      <c r="D1" s="33"/>
      <c r="E1" s="33"/>
      <c r="F1" s="33"/>
      <c r="G1" s="33"/>
      <c r="H1" s="33"/>
      <c r="I1" s="33"/>
      <c r="J1" s="33"/>
      <c r="K1" s="33"/>
      <c r="L1" s="33"/>
      <c r="M1" s="33"/>
      <c r="N1" s="33"/>
      <c r="O1" s="33"/>
      <c r="P1" s="33"/>
      <c r="Q1" s="33"/>
      <c r="R1" s="33"/>
      <c r="S1" s="33"/>
      <c r="T1" s="33"/>
      <c r="U1" s="33"/>
      <c r="V1" s="33"/>
      <c r="W1" s="33"/>
      <c r="X1" s="33"/>
      <c r="Y1" s="33"/>
      <c r="Z1" s="33"/>
      <c r="AA1" s="33"/>
      <c r="AB1" s="33"/>
      <c r="AC1" s="33"/>
      <c r="AD1" s="34"/>
      <c r="AE1" s="110"/>
      <c r="AF1" s="110"/>
      <c r="AG1" s="110"/>
      <c r="AH1" s="110"/>
      <c r="AI1" s="110"/>
      <c r="AJ1" s="110"/>
      <c r="AK1" s="110"/>
      <c r="AL1" s="110"/>
      <c r="AM1" s="110"/>
      <c r="AN1" s="110"/>
      <c r="AO1" s="110"/>
      <c r="AP1" s="110"/>
      <c r="AQ1" s="110"/>
      <c r="AR1" s="110"/>
      <c r="AS1" s="110"/>
      <c r="AT1" s="110"/>
      <c r="AU1" s="110"/>
      <c r="AV1" s="110"/>
      <c r="AW1" s="110"/>
      <c r="AX1" s="110"/>
      <c r="AY1" s="110"/>
      <c r="AZ1" s="110"/>
      <c r="BA1" s="110"/>
      <c r="BB1" s="110"/>
      <c r="BC1" s="110"/>
      <c r="BD1" s="110"/>
      <c r="BE1" s="110"/>
      <c r="BF1" s="110"/>
      <c r="BG1" s="110"/>
      <c r="BH1" s="110"/>
      <c r="BI1" s="110"/>
      <c r="BJ1" s="110"/>
      <c r="BK1" s="110"/>
      <c r="BL1" s="110"/>
      <c r="BM1" s="110"/>
      <c r="BN1" s="110"/>
      <c r="BO1" s="110"/>
      <c r="BP1" s="110"/>
    </row>
    <row r="2" spans="1:68" ht="142.25" customHeight="1" x14ac:dyDescent="0.2">
      <c r="A2" s="35"/>
      <c r="E2" s="471"/>
      <c r="F2" s="471"/>
      <c r="G2" s="471"/>
      <c r="H2" s="471"/>
      <c r="I2" s="471"/>
      <c r="J2" s="471"/>
      <c r="K2" s="471"/>
      <c r="L2" s="471"/>
      <c r="M2" s="471"/>
      <c r="N2" s="471"/>
      <c r="O2" s="471"/>
      <c r="P2" s="471"/>
      <c r="Q2" s="471"/>
      <c r="R2" s="471"/>
      <c r="S2" s="471"/>
      <c r="T2" s="471"/>
      <c r="U2" s="471"/>
      <c r="V2" s="616" t="e" vm="2">
        <v>#VALUE!</v>
      </c>
      <c r="W2" s="616"/>
      <c r="X2" s="616"/>
      <c r="Y2" s="616"/>
      <c r="Z2" s="616"/>
      <c r="AA2" s="616"/>
      <c r="AB2" s="616"/>
      <c r="AC2" s="616"/>
      <c r="AD2" s="40"/>
      <c r="AE2" s="110"/>
      <c r="AF2" s="110"/>
      <c r="AG2" s="110"/>
      <c r="AH2" s="110"/>
      <c r="AI2" s="110"/>
      <c r="AJ2" s="110"/>
      <c r="AK2" s="110"/>
      <c r="AL2" s="110"/>
      <c r="AM2" s="110"/>
      <c r="AN2" s="110"/>
      <c r="AO2" s="110"/>
      <c r="AP2" s="110"/>
      <c r="AQ2" s="110"/>
      <c r="AR2" s="110"/>
      <c r="AS2" s="110"/>
      <c r="AT2" s="110"/>
      <c r="AU2" s="110"/>
      <c r="AV2" s="110"/>
      <c r="AW2" s="110"/>
      <c r="AX2" s="110"/>
      <c r="AY2" s="110"/>
      <c r="AZ2" s="110"/>
      <c r="BA2" s="110"/>
      <c r="BB2" s="110"/>
      <c r="BC2" s="110"/>
      <c r="BD2" s="110"/>
      <c r="BE2" s="110"/>
      <c r="BF2" s="110"/>
      <c r="BG2" s="110"/>
      <c r="BH2" s="110"/>
      <c r="BI2" s="110"/>
      <c r="BJ2" s="110"/>
      <c r="BK2" s="110"/>
      <c r="BL2" s="110"/>
      <c r="BM2" s="110"/>
      <c r="BN2" s="110"/>
      <c r="BO2" s="110"/>
      <c r="BP2" s="110"/>
    </row>
    <row r="3" spans="1:68" ht="7.25" customHeight="1" x14ac:dyDescent="0.2">
      <c r="A3" s="35"/>
      <c r="B3" s="615"/>
      <c r="C3" s="615"/>
      <c r="D3" s="615"/>
      <c r="E3" s="615"/>
      <c r="F3" s="615"/>
      <c r="G3" s="615"/>
      <c r="H3" s="615"/>
      <c r="I3" s="615"/>
      <c r="J3" s="615"/>
      <c r="K3" s="615"/>
      <c r="L3" s="615"/>
      <c r="M3" s="615"/>
      <c r="N3" s="615"/>
      <c r="O3" s="615"/>
      <c r="P3" s="615"/>
      <c r="Q3" s="615"/>
      <c r="R3" s="615"/>
      <c r="S3" s="615"/>
      <c r="T3" s="615"/>
      <c r="U3" s="615"/>
      <c r="V3" s="615"/>
      <c r="W3" s="615"/>
      <c r="X3" s="615"/>
      <c r="Y3" s="615"/>
      <c r="Z3" s="615"/>
      <c r="AA3" s="615"/>
      <c r="AB3" s="615"/>
      <c r="AC3" s="615"/>
      <c r="AD3" s="40"/>
      <c r="AE3" s="110"/>
      <c r="AF3" s="110"/>
      <c r="AG3" s="110"/>
      <c r="AH3" s="110"/>
      <c r="AI3" s="110"/>
      <c r="AJ3" s="110"/>
      <c r="AK3" s="110"/>
      <c r="AL3" s="110"/>
      <c r="AM3" s="110"/>
      <c r="AN3" s="110"/>
      <c r="AO3" s="110"/>
      <c r="AP3" s="110"/>
      <c r="AQ3" s="110"/>
      <c r="AR3" s="110"/>
      <c r="AS3" s="110"/>
      <c r="AT3" s="110"/>
      <c r="AU3" s="110"/>
      <c r="AV3" s="110"/>
      <c r="AW3" s="110"/>
      <c r="AX3" s="110"/>
      <c r="AY3" s="110"/>
      <c r="AZ3" s="110"/>
      <c r="BA3" s="110"/>
      <c r="BB3" s="110"/>
      <c r="BC3" s="110"/>
      <c r="BD3" s="110"/>
      <c r="BE3" s="110"/>
      <c r="BF3" s="110"/>
      <c r="BG3" s="110"/>
      <c r="BH3" s="110"/>
      <c r="BI3" s="110"/>
      <c r="BJ3" s="110"/>
      <c r="BK3" s="110"/>
      <c r="BL3" s="110"/>
      <c r="BM3" s="110"/>
      <c r="BN3" s="110"/>
      <c r="BO3" s="110"/>
      <c r="BP3" s="110"/>
    </row>
    <row r="4" spans="1:68" ht="56" customHeight="1" x14ac:dyDescent="0.2">
      <c r="A4" s="35"/>
      <c r="B4" s="623" t="s">
        <v>322</v>
      </c>
      <c r="C4" s="623"/>
      <c r="D4" s="623"/>
      <c r="E4" s="623"/>
      <c r="F4" s="623"/>
      <c r="G4" s="623"/>
      <c r="H4" s="623"/>
      <c r="I4" s="623"/>
      <c r="J4" s="623"/>
      <c r="K4" s="623"/>
      <c r="L4" s="623"/>
      <c r="M4" s="623"/>
      <c r="N4" s="623"/>
      <c r="O4" s="623"/>
      <c r="P4" s="623"/>
      <c r="Q4" s="623"/>
      <c r="R4" s="623"/>
      <c r="S4" s="623"/>
      <c r="T4" s="623"/>
      <c r="U4" s="623"/>
      <c r="V4" s="623"/>
      <c r="W4" s="623"/>
      <c r="X4" s="623"/>
      <c r="Y4" s="623"/>
      <c r="Z4" s="622" t="s">
        <v>321</v>
      </c>
      <c r="AA4" s="622"/>
      <c r="AB4" s="622"/>
      <c r="AC4" s="622"/>
      <c r="AD4" s="36"/>
      <c r="AE4" s="110"/>
      <c r="AF4" s="110"/>
      <c r="AG4" s="110"/>
      <c r="AH4" s="110"/>
      <c r="AI4" s="110"/>
      <c r="AJ4" s="110"/>
      <c r="AK4" s="110"/>
      <c r="AL4" s="110"/>
      <c r="AM4" s="110"/>
      <c r="AN4" s="110"/>
      <c r="AO4" s="110"/>
      <c r="AP4" s="110"/>
      <c r="AQ4" s="110"/>
      <c r="AR4" s="110"/>
      <c r="AS4" s="110"/>
      <c r="AT4" s="110"/>
      <c r="AU4" s="110"/>
      <c r="AV4" s="110"/>
      <c r="AW4" s="110"/>
      <c r="AX4" s="110"/>
      <c r="AY4" s="110"/>
      <c r="AZ4" s="110"/>
      <c r="BA4" s="110"/>
      <c r="BB4" s="110"/>
      <c r="BC4" s="110"/>
      <c r="BD4" s="110"/>
      <c r="BE4" s="110"/>
      <c r="BF4" s="110"/>
      <c r="BG4" s="110"/>
      <c r="BH4" s="110"/>
      <c r="BI4" s="110"/>
      <c r="BJ4" s="110"/>
      <c r="BK4" s="110"/>
      <c r="BL4" s="110"/>
      <c r="BM4" s="110"/>
      <c r="BN4" s="110"/>
      <c r="BO4" s="110"/>
      <c r="BP4" s="110"/>
    </row>
    <row r="5" spans="1:68" ht="18" customHeight="1" x14ac:dyDescent="0.2">
      <c r="A5" s="35"/>
      <c r="B5" s="175"/>
      <c r="C5" s="175"/>
      <c r="D5" s="175"/>
      <c r="E5" s="175"/>
      <c r="F5" s="175"/>
      <c r="G5" s="175"/>
      <c r="H5" s="175"/>
      <c r="I5" s="175"/>
      <c r="J5" s="175"/>
      <c r="K5" s="175"/>
      <c r="L5" s="175"/>
      <c r="M5" s="175"/>
      <c r="N5" s="175"/>
      <c r="O5" s="175"/>
      <c r="P5" s="175"/>
      <c r="Q5" s="175"/>
      <c r="R5" s="175"/>
      <c r="S5" s="175"/>
      <c r="T5" s="175"/>
      <c r="U5" s="175"/>
      <c r="V5" s="175"/>
      <c r="W5" s="175"/>
      <c r="X5" s="175"/>
      <c r="Y5" s="175"/>
      <c r="Z5" s="175"/>
      <c r="AA5" s="175"/>
      <c r="AB5" s="175"/>
      <c r="AC5" s="175"/>
      <c r="AD5" s="36"/>
      <c r="AE5" s="110"/>
      <c r="AF5" s="110"/>
      <c r="AG5" s="110"/>
      <c r="AH5" s="110"/>
      <c r="AI5" s="110"/>
      <c r="AJ5" s="110"/>
      <c r="AK5" s="110"/>
      <c r="AL5" s="110"/>
      <c r="AM5" s="110"/>
      <c r="AN5" s="110"/>
      <c r="AO5" s="110"/>
      <c r="AP5" s="110"/>
      <c r="AQ5" s="110"/>
      <c r="AR5" s="110"/>
      <c r="AS5" s="110"/>
      <c r="AT5" s="110"/>
      <c r="AU5" s="110"/>
      <c r="AV5" s="110"/>
      <c r="AW5" s="110"/>
      <c r="AX5" s="110"/>
      <c r="AY5" s="110"/>
      <c r="AZ5" s="110"/>
      <c r="BA5" s="110"/>
      <c r="BB5" s="110"/>
      <c r="BC5" s="110"/>
      <c r="BD5" s="110"/>
      <c r="BE5" s="110"/>
      <c r="BF5" s="110"/>
      <c r="BG5" s="110"/>
      <c r="BH5" s="110"/>
      <c r="BI5" s="110"/>
      <c r="BJ5" s="110"/>
      <c r="BK5" s="110"/>
      <c r="BL5" s="110"/>
      <c r="BM5" s="110"/>
      <c r="BN5" s="110"/>
      <c r="BO5" s="110"/>
      <c r="BP5" s="110"/>
    </row>
    <row r="6" spans="1:68" ht="30.5" customHeight="1" x14ac:dyDescent="0.2">
      <c r="A6" s="35"/>
      <c r="B6" s="175"/>
      <c r="C6" s="175"/>
      <c r="D6" s="175"/>
      <c r="E6" s="175"/>
      <c r="F6" s="175"/>
      <c r="G6" s="175"/>
      <c r="H6" s="175"/>
      <c r="I6" s="175"/>
      <c r="J6" s="175"/>
      <c r="K6" s="175"/>
      <c r="L6" s="175"/>
      <c r="M6" s="175"/>
      <c r="N6" s="175"/>
      <c r="O6" s="175"/>
      <c r="P6" s="175"/>
      <c r="Q6" s="175"/>
      <c r="R6" s="175"/>
      <c r="S6" s="175"/>
      <c r="T6" s="175"/>
      <c r="U6" s="175"/>
      <c r="V6" s="624" t="s">
        <v>33</v>
      </c>
      <c r="W6" s="624"/>
      <c r="X6" s="175"/>
      <c r="Y6" s="625">
        <f ca="1">NOW()</f>
        <v>45495.579010416666</v>
      </c>
      <c r="Z6" s="626"/>
      <c r="AA6" s="626"/>
      <c r="AB6" s="626"/>
      <c r="AC6" s="627"/>
      <c r="AD6" s="39"/>
      <c r="AE6" s="110"/>
      <c r="AF6" s="110"/>
      <c r="AG6" s="110"/>
      <c r="AH6" s="110"/>
      <c r="AI6" s="110"/>
      <c r="AJ6" s="110"/>
      <c r="AK6" s="110"/>
      <c r="AL6" s="110"/>
      <c r="AM6" s="110"/>
      <c r="AN6" s="110"/>
      <c r="AO6" s="110"/>
      <c r="AP6" s="110"/>
      <c r="AQ6" s="110"/>
      <c r="AR6" s="110"/>
      <c r="AS6" s="110"/>
      <c r="AT6" s="110"/>
      <c r="AU6" s="110"/>
      <c r="AV6" s="110"/>
      <c r="AW6" s="110"/>
      <c r="AX6" s="110"/>
      <c r="AY6" s="110"/>
      <c r="AZ6" s="110"/>
      <c r="BA6" s="110"/>
      <c r="BB6" s="110"/>
      <c r="BC6" s="110"/>
      <c r="BD6" s="110"/>
      <c r="BE6" s="110"/>
      <c r="BF6" s="110"/>
      <c r="BG6" s="110"/>
      <c r="BH6" s="110"/>
      <c r="BI6" s="110"/>
      <c r="BJ6" s="110"/>
      <c r="BK6" s="110"/>
      <c r="BL6" s="110"/>
      <c r="BM6" s="110"/>
      <c r="BN6" s="110"/>
      <c r="BO6" s="110"/>
      <c r="BP6" s="110"/>
    </row>
    <row r="7" spans="1:68" ht="22.25" customHeight="1" x14ac:dyDescent="0.2">
      <c r="A7" s="35"/>
      <c r="B7" s="175"/>
      <c r="C7" s="175"/>
      <c r="D7" s="175"/>
      <c r="E7" s="175"/>
      <c r="F7" s="175"/>
      <c r="G7" s="175"/>
      <c r="H7" s="175"/>
      <c r="I7" s="175"/>
      <c r="J7" s="175"/>
      <c r="K7" s="175"/>
      <c r="L7" s="175"/>
      <c r="M7" s="175"/>
      <c r="N7" s="175"/>
      <c r="O7" s="175"/>
      <c r="P7" s="175"/>
      <c r="Q7" s="175"/>
      <c r="R7" s="175"/>
      <c r="S7" s="175"/>
      <c r="T7" s="175"/>
      <c r="U7" s="175"/>
      <c r="V7" s="175"/>
      <c r="W7" s="175"/>
      <c r="X7" s="175"/>
      <c r="Y7" s="175"/>
      <c r="Z7" s="175"/>
      <c r="AA7" s="176"/>
      <c r="AB7" s="175"/>
      <c r="AC7" s="177"/>
      <c r="AD7" s="39"/>
      <c r="AE7" s="110"/>
      <c r="AF7" s="110"/>
      <c r="AG7" s="110"/>
      <c r="AH7" s="110"/>
      <c r="AI7" s="110"/>
      <c r="AJ7" s="110"/>
      <c r="AK7" s="110"/>
      <c r="AL7" s="110"/>
      <c r="AM7" s="110"/>
      <c r="AN7" s="110"/>
      <c r="AO7" s="110"/>
      <c r="AP7" s="110"/>
      <c r="AQ7" s="110"/>
      <c r="AR7" s="110"/>
      <c r="AS7" s="110"/>
      <c r="AT7" s="110"/>
      <c r="AU7" s="110"/>
      <c r="AV7" s="110"/>
      <c r="AW7" s="110"/>
      <c r="AX7" s="110"/>
      <c r="AY7" s="110"/>
      <c r="AZ7" s="110"/>
      <c r="BA7" s="110"/>
      <c r="BB7" s="110"/>
      <c r="BC7" s="110"/>
      <c r="BD7" s="110"/>
      <c r="BE7" s="110"/>
      <c r="BF7" s="110"/>
      <c r="BG7" s="110"/>
      <c r="BH7" s="110"/>
      <c r="BI7" s="110"/>
      <c r="BJ7" s="110"/>
      <c r="BK7" s="110"/>
      <c r="BL7" s="110"/>
      <c r="BM7" s="110"/>
      <c r="BN7" s="110"/>
      <c r="BO7" s="110"/>
      <c r="BP7" s="110"/>
    </row>
    <row r="8" spans="1:68" ht="38.5" customHeight="1" x14ac:dyDescent="0.2">
      <c r="A8" s="35"/>
      <c r="B8" s="620" t="s">
        <v>573</v>
      </c>
      <c r="C8" s="621"/>
      <c r="D8" s="621"/>
      <c r="E8" s="621"/>
      <c r="F8" s="621"/>
      <c r="G8" s="621"/>
      <c r="H8" s="621"/>
      <c r="I8" s="621"/>
      <c r="J8" s="621"/>
      <c r="K8" s="621"/>
      <c r="L8" s="621"/>
      <c r="M8" s="621"/>
      <c r="N8" s="621"/>
      <c r="O8" s="621"/>
      <c r="P8" s="621"/>
      <c r="Q8" s="621"/>
      <c r="R8" s="621"/>
      <c r="S8" s="621"/>
      <c r="T8" s="621"/>
      <c r="U8" s="621"/>
      <c r="V8" s="621"/>
      <c r="W8" s="621"/>
      <c r="X8" s="621"/>
      <c r="Y8" s="621"/>
      <c r="Z8" s="621"/>
      <c r="AA8" s="621"/>
      <c r="AB8" s="621"/>
      <c r="AC8" s="621"/>
      <c r="AD8" s="40"/>
      <c r="AE8" s="110"/>
      <c r="AF8" s="110"/>
      <c r="AG8" s="110"/>
      <c r="AH8" s="110"/>
      <c r="AI8" s="110"/>
      <c r="AJ8" s="110"/>
      <c r="AK8" s="110"/>
      <c r="AL8" s="110"/>
      <c r="AM8" s="110"/>
      <c r="AN8" s="110"/>
      <c r="AO8" s="110"/>
      <c r="AP8" s="110"/>
      <c r="AQ8" s="110"/>
      <c r="AR8" s="110"/>
      <c r="AS8" s="110"/>
      <c r="AT8" s="110"/>
      <c r="AU8" s="110"/>
      <c r="AV8" s="110"/>
      <c r="AW8" s="110"/>
      <c r="AX8" s="110"/>
      <c r="AY8" s="110"/>
      <c r="AZ8" s="110"/>
      <c r="BA8" s="110"/>
      <c r="BB8" s="110"/>
      <c r="BC8" s="110"/>
      <c r="BD8" s="110"/>
      <c r="BE8" s="110"/>
      <c r="BF8" s="110"/>
      <c r="BG8" s="110"/>
      <c r="BH8" s="110"/>
      <c r="BI8" s="110"/>
      <c r="BJ8" s="110"/>
      <c r="BK8" s="110"/>
      <c r="BL8" s="110"/>
      <c r="BM8" s="110"/>
      <c r="BN8" s="110"/>
      <c r="BO8" s="110"/>
      <c r="BP8" s="110"/>
    </row>
    <row r="9" spans="1:68" ht="5.5" customHeight="1" x14ac:dyDescent="0.2">
      <c r="A9" s="35"/>
      <c r="B9" s="164"/>
      <c r="C9" s="164"/>
      <c r="D9" s="164"/>
      <c r="E9" s="167"/>
      <c r="F9" s="167"/>
      <c r="G9" s="167"/>
      <c r="H9" s="167"/>
      <c r="I9" s="167"/>
      <c r="J9" s="167"/>
      <c r="K9" s="167"/>
      <c r="L9" s="167"/>
      <c r="M9" s="167"/>
      <c r="N9" s="167"/>
      <c r="O9" s="167"/>
      <c r="P9" s="167"/>
      <c r="Q9" s="167"/>
      <c r="R9" s="167"/>
      <c r="S9" s="167"/>
      <c r="T9" s="167"/>
      <c r="U9" s="167"/>
      <c r="V9" s="167"/>
      <c r="W9" s="167"/>
      <c r="X9" s="167"/>
      <c r="Y9" s="164"/>
      <c r="Z9" s="164"/>
      <c r="AA9" s="138"/>
      <c r="AB9" s="138"/>
      <c r="AC9" s="138"/>
      <c r="AD9" s="42"/>
      <c r="AE9" s="110"/>
      <c r="AF9" s="110"/>
      <c r="AG9" s="110"/>
      <c r="AH9" s="110"/>
      <c r="AI9" s="110"/>
      <c r="AJ9" s="110"/>
      <c r="AK9" s="110"/>
      <c r="AL9" s="110"/>
      <c r="AM9" s="110"/>
      <c r="AN9" s="110"/>
      <c r="AO9" s="110"/>
      <c r="AP9" s="110"/>
      <c r="AQ9" s="110"/>
      <c r="AR9" s="110"/>
      <c r="AS9" s="110"/>
      <c r="AT9" s="110"/>
      <c r="AU9" s="110"/>
      <c r="AV9" s="110"/>
      <c r="AW9" s="110"/>
      <c r="AX9" s="110"/>
      <c r="AY9" s="110"/>
      <c r="AZ9" s="110"/>
      <c r="BA9" s="110"/>
      <c r="BB9" s="110"/>
      <c r="BC9" s="110"/>
      <c r="BD9" s="110"/>
      <c r="BE9" s="110"/>
      <c r="BF9" s="110"/>
      <c r="BG9" s="110"/>
      <c r="BH9" s="110"/>
      <c r="BI9" s="110"/>
      <c r="BJ9" s="110"/>
      <c r="BK9" s="110"/>
      <c r="BL9" s="110"/>
      <c r="BM9" s="110"/>
      <c r="BN9" s="110"/>
      <c r="BO9" s="110"/>
      <c r="BP9" s="110"/>
    </row>
    <row r="10" spans="1:68" ht="30" customHeight="1" x14ac:dyDescent="0.2">
      <c r="A10" s="35"/>
      <c r="B10" s="606" t="s">
        <v>0</v>
      </c>
      <c r="C10" s="607"/>
      <c r="D10" s="607"/>
      <c r="E10" s="608"/>
      <c r="F10" s="178"/>
      <c r="G10" s="617">
        <f>Summary!$E$64</f>
        <v>0</v>
      </c>
      <c r="H10" s="618">
        <f>Summary!$E$64</f>
        <v>0</v>
      </c>
      <c r="I10" s="618">
        <f>Summary!$E$64</f>
        <v>0</v>
      </c>
      <c r="J10" s="618">
        <f>Summary!$E$64</f>
        <v>0</v>
      </c>
      <c r="K10" s="618">
        <f>Summary!$E$64</f>
        <v>0</v>
      </c>
      <c r="L10" s="618">
        <f>Summary!$E$64</f>
        <v>0</v>
      </c>
      <c r="M10" s="618">
        <f>Summary!$E$64</f>
        <v>0</v>
      </c>
      <c r="N10" s="618">
        <f>Summary!$E$64</f>
        <v>0</v>
      </c>
      <c r="O10" s="619">
        <f>Summary!$E$64</f>
        <v>0</v>
      </c>
      <c r="P10" s="167"/>
      <c r="Q10" s="612" t="s">
        <v>1</v>
      </c>
      <c r="R10" s="613"/>
      <c r="S10" s="614"/>
      <c r="T10" s="167"/>
      <c r="U10" s="609">
        <f>Summary!$I$64</f>
        <v>0</v>
      </c>
      <c r="V10" s="610"/>
      <c r="W10" s="610"/>
      <c r="X10" s="610"/>
      <c r="Y10" s="610"/>
      <c r="Z10" s="610"/>
      <c r="AA10" s="610"/>
      <c r="AB10" s="610"/>
      <c r="AC10" s="611"/>
      <c r="AD10" s="42"/>
      <c r="AE10" s="110"/>
      <c r="AF10" s="110"/>
      <c r="AG10" s="110"/>
      <c r="AH10" s="110"/>
      <c r="AI10" s="110"/>
      <c r="AJ10" s="110"/>
      <c r="AK10" s="110"/>
      <c r="AL10" s="110"/>
      <c r="AM10" s="110"/>
      <c r="AN10" s="110"/>
      <c r="AO10" s="110"/>
      <c r="AP10" s="110"/>
      <c r="AQ10" s="110"/>
      <c r="AR10" s="110"/>
      <c r="AS10" s="110"/>
      <c r="AT10" s="110"/>
      <c r="AU10" s="110"/>
      <c r="AV10" s="110"/>
      <c r="AW10" s="110"/>
      <c r="AX10" s="110"/>
      <c r="AY10" s="110"/>
      <c r="AZ10" s="110"/>
      <c r="BA10" s="110"/>
      <c r="BB10" s="110"/>
      <c r="BC10" s="110"/>
      <c r="BD10" s="110"/>
      <c r="BE10" s="110"/>
      <c r="BF10" s="110"/>
      <c r="BG10" s="110"/>
      <c r="BH10" s="110"/>
      <c r="BI10" s="110"/>
      <c r="BJ10" s="110"/>
      <c r="BK10" s="110"/>
      <c r="BL10" s="110"/>
      <c r="BM10" s="110"/>
      <c r="BN10" s="110"/>
      <c r="BO10" s="110"/>
      <c r="BP10" s="110"/>
    </row>
    <row r="11" spans="1:68" ht="5.5" customHeight="1" x14ac:dyDescent="0.2">
      <c r="A11" s="35"/>
      <c r="B11" s="179"/>
      <c r="C11" s="179"/>
      <c r="D11" s="180"/>
      <c r="E11" s="181"/>
      <c r="F11" s="167"/>
      <c r="G11" s="182"/>
      <c r="H11" s="182"/>
      <c r="I11" s="182"/>
      <c r="J11" s="182"/>
      <c r="K11" s="182"/>
      <c r="L11" s="182"/>
      <c r="M11" s="182"/>
      <c r="N11" s="182"/>
      <c r="O11" s="182"/>
      <c r="P11" s="167"/>
      <c r="Q11" s="180"/>
      <c r="R11" s="167"/>
      <c r="S11" s="167"/>
      <c r="T11" s="167"/>
      <c r="U11" s="182"/>
      <c r="V11" s="182"/>
      <c r="W11" s="182"/>
      <c r="X11" s="182"/>
      <c r="Y11" s="183"/>
      <c r="Z11" s="184"/>
      <c r="AA11" s="185"/>
      <c r="AB11" s="185"/>
      <c r="AC11" s="185"/>
      <c r="AD11" s="42"/>
      <c r="AE11" s="110"/>
      <c r="AF11" s="110"/>
      <c r="AG11" s="110"/>
      <c r="AH11" s="110"/>
      <c r="AI11" s="110"/>
      <c r="AJ11" s="110"/>
      <c r="AK11" s="110"/>
      <c r="AL11" s="110"/>
      <c r="AM11" s="110"/>
      <c r="AN11" s="110"/>
      <c r="AO11" s="110"/>
      <c r="AP11" s="110"/>
      <c r="AQ11" s="110"/>
      <c r="AR11" s="110"/>
      <c r="AS11" s="110"/>
      <c r="AT11" s="110"/>
      <c r="AU11" s="110"/>
      <c r="AV11" s="110"/>
      <c r="AW11" s="110"/>
      <c r="AX11" s="110"/>
      <c r="AY11" s="110"/>
      <c r="AZ11" s="110"/>
      <c r="BA11" s="110"/>
      <c r="BB11" s="110"/>
      <c r="BC11" s="110"/>
      <c r="BD11" s="110"/>
      <c r="BE11" s="110"/>
      <c r="BF11" s="110"/>
      <c r="BG11" s="110"/>
      <c r="BH11" s="110"/>
      <c r="BI11" s="110"/>
      <c r="BJ11" s="110"/>
      <c r="BK11" s="110"/>
      <c r="BL11" s="110"/>
      <c r="BM11" s="110"/>
      <c r="BN11" s="110"/>
      <c r="BO11" s="110"/>
      <c r="BP11" s="110"/>
    </row>
    <row r="12" spans="1:68" ht="30" customHeight="1" x14ac:dyDescent="0.2">
      <c r="A12" s="35"/>
      <c r="B12" s="606" t="s">
        <v>37</v>
      </c>
      <c r="C12" s="607"/>
      <c r="D12" s="607"/>
      <c r="E12" s="608"/>
      <c r="F12" s="178"/>
      <c r="G12" s="617">
        <f>Summary!$E$66</f>
        <v>0</v>
      </c>
      <c r="H12" s="618">
        <f>Summary!$E$66</f>
        <v>0</v>
      </c>
      <c r="I12" s="618">
        <f>Summary!$E$66</f>
        <v>0</v>
      </c>
      <c r="J12" s="618">
        <f>Summary!$E$66</f>
        <v>0</v>
      </c>
      <c r="K12" s="618">
        <f>Summary!$E$66</f>
        <v>0</v>
      </c>
      <c r="L12" s="618">
        <f>Summary!$E$66</f>
        <v>0</v>
      </c>
      <c r="M12" s="618">
        <f>Summary!$E$66</f>
        <v>0</v>
      </c>
      <c r="N12" s="618">
        <f>Summary!$E$66</f>
        <v>0</v>
      </c>
      <c r="O12" s="619">
        <f>Summary!$E$66</f>
        <v>0</v>
      </c>
      <c r="P12" s="182"/>
      <c r="Q12" s="612" t="s">
        <v>35</v>
      </c>
      <c r="R12" s="613"/>
      <c r="S12" s="614"/>
      <c r="T12" s="182"/>
      <c r="U12" s="609">
        <f>Summary!$I$66</f>
        <v>0</v>
      </c>
      <c r="V12" s="610"/>
      <c r="W12" s="610"/>
      <c r="X12" s="610"/>
      <c r="Y12" s="610"/>
      <c r="Z12" s="610"/>
      <c r="AA12" s="610"/>
      <c r="AB12" s="610"/>
      <c r="AC12" s="611"/>
      <c r="AD12" s="42"/>
      <c r="AE12" s="110"/>
      <c r="AF12" s="110"/>
      <c r="AG12" s="110"/>
      <c r="AH12" s="110"/>
      <c r="AI12" s="110"/>
      <c r="AJ12" s="110"/>
      <c r="AK12" s="110"/>
      <c r="AL12" s="110"/>
      <c r="AM12" s="110"/>
      <c r="AN12" s="110"/>
      <c r="AO12" s="110"/>
      <c r="AP12" s="110"/>
      <c r="AQ12" s="110"/>
      <c r="AR12" s="110"/>
      <c r="AS12" s="110"/>
      <c r="AT12" s="110"/>
      <c r="AU12" s="110"/>
      <c r="AV12" s="110"/>
      <c r="AW12" s="110"/>
      <c r="AX12" s="110"/>
      <c r="AY12" s="110"/>
      <c r="AZ12" s="110"/>
      <c r="BA12" s="110"/>
      <c r="BB12" s="110"/>
      <c r="BC12" s="110"/>
      <c r="BD12" s="110"/>
      <c r="BE12" s="110"/>
      <c r="BF12" s="110"/>
      <c r="BG12" s="110"/>
      <c r="BH12" s="110"/>
      <c r="BI12" s="110"/>
      <c r="BJ12" s="110"/>
      <c r="BK12" s="110"/>
      <c r="BL12" s="110"/>
      <c r="BM12" s="110"/>
      <c r="BN12" s="110"/>
      <c r="BO12" s="110"/>
      <c r="BP12" s="110"/>
    </row>
    <row r="13" spans="1:68" ht="5.5" customHeight="1" x14ac:dyDescent="0.2">
      <c r="A13" s="35"/>
      <c r="B13" s="179"/>
      <c r="C13" s="179"/>
      <c r="D13" s="180"/>
      <c r="E13" s="181"/>
      <c r="F13" s="167"/>
      <c r="G13" s="182"/>
      <c r="H13" s="182"/>
      <c r="I13" s="182"/>
      <c r="J13" s="182"/>
      <c r="K13" s="182"/>
      <c r="L13" s="182"/>
      <c r="M13" s="182"/>
      <c r="N13" s="182"/>
      <c r="O13" s="182"/>
      <c r="P13" s="167"/>
      <c r="Q13" s="180"/>
      <c r="R13" s="167"/>
      <c r="S13" s="167"/>
      <c r="T13" s="167"/>
      <c r="U13" s="182"/>
      <c r="V13" s="182"/>
      <c r="W13" s="182"/>
      <c r="X13" s="182"/>
      <c r="Y13" s="183"/>
      <c r="Z13" s="184"/>
      <c r="AA13" s="185"/>
      <c r="AB13" s="185"/>
      <c r="AC13" s="185"/>
      <c r="AD13" s="42"/>
      <c r="AE13" s="110"/>
      <c r="AF13" s="110"/>
      <c r="AG13" s="110"/>
      <c r="AH13" s="110"/>
      <c r="AI13" s="110"/>
      <c r="AJ13" s="110"/>
      <c r="AK13" s="110"/>
      <c r="AL13" s="110"/>
      <c r="AM13" s="110"/>
      <c r="AN13" s="110"/>
      <c r="AO13" s="110"/>
      <c r="AP13" s="110"/>
      <c r="AQ13" s="110"/>
      <c r="AR13" s="110"/>
      <c r="AS13" s="110"/>
      <c r="AT13" s="110"/>
      <c r="AU13" s="110"/>
      <c r="AV13" s="110"/>
      <c r="AW13" s="110"/>
      <c r="AX13" s="110"/>
      <c r="AY13" s="110"/>
      <c r="AZ13" s="110"/>
      <c r="BA13" s="110"/>
      <c r="BB13" s="110"/>
      <c r="BC13" s="110"/>
      <c r="BD13" s="110"/>
      <c r="BE13" s="110"/>
      <c r="BF13" s="110"/>
      <c r="BG13" s="110"/>
      <c r="BH13" s="110"/>
      <c r="BI13" s="110"/>
      <c r="BJ13" s="110"/>
      <c r="BK13" s="110"/>
      <c r="BL13" s="110"/>
      <c r="BM13" s="110"/>
      <c r="BN13" s="110"/>
      <c r="BO13" s="110"/>
      <c r="BP13" s="110"/>
    </row>
    <row r="14" spans="1:68" ht="30" customHeight="1" x14ac:dyDescent="0.2">
      <c r="A14" s="35"/>
      <c r="B14" s="606" t="s">
        <v>38</v>
      </c>
      <c r="C14" s="607"/>
      <c r="D14" s="607"/>
      <c r="E14" s="608"/>
      <c r="F14" s="178"/>
      <c r="G14" s="617">
        <f>Summary!$E$68</f>
        <v>0</v>
      </c>
      <c r="H14" s="618">
        <f>Summary!$E$68</f>
        <v>0</v>
      </c>
      <c r="I14" s="618">
        <f>Summary!$E$68</f>
        <v>0</v>
      </c>
      <c r="J14" s="618">
        <f>Summary!$E$68</f>
        <v>0</v>
      </c>
      <c r="K14" s="618">
        <f>Summary!$E$68</f>
        <v>0</v>
      </c>
      <c r="L14" s="618">
        <f>Summary!$E$68</f>
        <v>0</v>
      </c>
      <c r="M14" s="618">
        <f>Summary!$E$68</f>
        <v>0</v>
      </c>
      <c r="N14" s="618">
        <f>Summary!$E$68</f>
        <v>0</v>
      </c>
      <c r="O14" s="619">
        <f>Summary!$E$68</f>
        <v>0</v>
      </c>
      <c r="P14" s="182"/>
      <c r="Q14" s="612" t="s">
        <v>2</v>
      </c>
      <c r="R14" s="613"/>
      <c r="S14" s="614"/>
      <c r="T14" s="182"/>
      <c r="U14" s="609">
        <f>Summary!$I$68</f>
        <v>0</v>
      </c>
      <c r="V14" s="610"/>
      <c r="W14" s="610"/>
      <c r="X14" s="610"/>
      <c r="Y14" s="610"/>
      <c r="Z14" s="610"/>
      <c r="AA14" s="610"/>
      <c r="AB14" s="610"/>
      <c r="AC14" s="611"/>
      <c r="AD14" s="42"/>
      <c r="AE14" s="110"/>
      <c r="AF14" s="110" t="s">
        <v>274</v>
      </c>
      <c r="AG14" s="110"/>
      <c r="AH14" s="110"/>
      <c r="AI14" s="110"/>
      <c r="AJ14" s="110"/>
      <c r="AK14" s="110"/>
      <c r="AL14" s="110"/>
      <c r="AM14" s="110"/>
      <c r="AN14" s="110"/>
      <c r="AO14" s="110"/>
      <c r="AP14" s="110"/>
      <c r="AQ14" s="110"/>
      <c r="AR14" s="110"/>
      <c r="AS14" s="110"/>
      <c r="AT14" s="110"/>
      <c r="AU14" s="110"/>
      <c r="AV14" s="110"/>
      <c r="AW14" s="110"/>
      <c r="AX14" s="110"/>
      <c r="AY14" s="110"/>
      <c r="AZ14" s="110"/>
      <c r="BA14" s="110"/>
      <c r="BB14" s="110"/>
      <c r="BC14" s="110"/>
      <c r="BD14" s="110"/>
      <c r="BE14" s="110"/>
      <c r="BF14" s="110"/>
      <c r="BG14" s="110"/>
      <c r="BH14" s="110"/>
      <c r="BI14" s="110"/>
      <c r="BJ14" s="110"/>
      <c r="BK14" s="110"/>
      <c r="BL14" s="110"/>
      <c r="BM14" s="110"/>
      <c r="BN14" s="110"/>
      <c r="BO14" s="110"/>
      <c r="BP14" s="110"/>
    </row>
    <row r="15" spans="1:68" ht="5.5" customHeight="1" x14ac:dyDescent="0.2">
      <c r="A15" s="35"/>
      <c r="B15" s="179"/>
      <c r="C15" s="179"/>
      <c r="D15" s="180"/>
      <c r="E15" s="181"/>
      <c r="F15" s="167"/>
      <c r="G15" s="182"/>
      <c r="H15" s="182"/>
      <c r="I15" s="182"/>
      <c r="J15" s="182"/>
      <c r="K15" s="182"/>
      <c r="L15" s="182"/>
      <c r="M15" s="182"/>
      <c r="N15" s="182"/>
      <c r="O15" s="182"/>
      <c r="P15" s="167"/>
      <c r="Q15" s="180"/>
      <c r="R15" s="167"/>
      <c r="S15" s="167"/>
      <c r="T15" s="167"/>
      <c r="U15" s="182"/>
      <c r="V15" s="182"/>
      <c r="W15" s="182"/>
      <c r="X15" s="182"/>
      <c r="Y15" s="183"/>
      <c r="Z15" s="184"/>
      <c r="AA15" s="185"/>
      <c r="AB15" s="185"/>
      <c r="AC15" s="185"/>
      <c r="AD15" s="42"/>
      <c r="AE15" s="110"/>
      <c r="AF15" s="110"/>
      <c r="AG15" s="110"/>
      <c r="AH15" s="110"/>
      <c r="AI15" s="110"/>
      <c r="AJ15" s="110"/>
      <c r="AK15" s="110"/>
      <c r="AL15" s="110"/>
      <c r="AM15" s="110"/>
      <c r="AN15" s="110"/>
      <c r="AO15" s="110"/>
      <c r="AP15" s="110"/>
      <c r="AQ15" s="110"/>
      <c r="AR15" s="110"/>
      <c r="AS15" s="110"/>
      <c r="AT15" s="110"/>
      <c r="AU15" s="110"/>
      <c r="AV15" s="110"/>
      <c r="AW15" s="110"/>
      <c r="AX15" s="110"/>
      <c r="AY15" s="110"/>
      <c r="AZ15" s="110"/>
      <c r="BA15" s="110"/>
      <c r="BB15" s="110"/>
      <c r="BC15" s="110"/>
      <c r="BD15" s="110"/>
      <c r="BE15" s="110"/>
      <c r="BF15" s="110"/>
      <c r="BG15" s="110"/>
      <c r="BH15" s="110"/>
      <c r="BI15" s="110"/>
      <c r="BJ15" s="110"/>
      <c r="BK15" s="110"/>
      <c r="BL15" s="110"/>
      <c r="BM15" s="110"/>
      <c r="BN15" s="110"/>
      <c r="BO15" s="110"/>
      <c r="BP15" s="110"/>
    </row>
    <row r="16" spans="1:68" ht="30" customHeight="1" x14ac:dyDescent="0.2">
      <c r="A16" s="35"/>
      <c r="B16" s="606" t="s">
        <v>39</v>
      </c>
      <c r="C16" s="607"/>
      <c r="D16" s="607"/>
      <c r="E16" s="608"/>
      <c r="F16" s="178"/>
      <c r="G16" s="617">
        <f>Summary!$E$70</f>
        <v>0</v>
      </c>
      <c r="H16" s="618">
        <f>Summary!$E$70</f>
        <v>0</v>
      </c>
      <c r="I16" s="618">
        <f>Summary!$E$70</f>
        <v>0</v>
      </c>
      <c r="J16" s="618">
        <f>Summary!$E$70</f>
        <v>0</v>
      </c>
      <c r="K16" s="618">
        <f>Summary!$E$70</f>
        <v>0</v>
      </c>
      <c r="L16" s="618">
        <f>Summary!$E$70</f>
        <v>0</v>
      </c>
      <c r="M16" s="618">
        <f>Summary!$E$70</f>
        <v>0</v>
      </c>
      <c r="N16" s="618">
        <f>Summary!$E$70</f>
        <v>0</v>
      </c>
      <c r="O16" s="619">
        <f>Summary!$E$70</f>
        <v>0</v>
      </c>
      <c r="P16" s="182"/>
      <c r="Q16" s="612" t="s">
        <v>3</v>
      </c>
      <c r="R16" s="613"/>
      <c r="S16" s="614"/>
      <c r="T16" s="182"/>
      <c r="U16" s="609">
        <f>Summary!$I$70</f>
        <v>0</v>
      </c>
      <c r="V16" s="610"/>
      <c r="W16" s="610"/>
      <c r="X16" s="610"/>
      <c r="Y16" s="610"/>
      <c r="Z16" s="610"/>
      <c r="AA16" s="610"/>
      <c r="AB16" s="610"/>
      <c r="AC16" s="611"/>
      <c r="AD16" s="42"/>
      <c r="AE16" s="110"/>
      <c r="AF16" s="110"/>
      <c r="AG16" s="110"/>
      <c r="AH16" s="110"/>
      <c r="AI16" s="110"/>
      <c r="AJ16" s="110"/>
      <c r="AK16" s="110"/>
      <c r="AL16" s="110"/>
      <c r="AM16" s="110"/>
      <c r="AN16" s="110"/>
      <c r="AO16" s="110"/>
      <c r="AP16" s="110"/>
      <c r="AQ16" s="110"/>
      <c r="AR16" s="110"/>
      <c r="AS16" s="110"/>
      <c r="AT16" s="110"/>
      <c r="AU16" s="110"/>
      <c r="AV16" s="110"/>
      <c r="AW16" s="110"/>
      <c r="AX16" s="110"/>
      <c r="AY16" s="110"/>
      <c r="AZ16" s="110"/>
      <c r="BA16" s="110"/>
      <c r="BB16" s="110"/>
      <c r="BC16" s="110"/>
      <c r="BD16" s="110"/>
      <c r="BE16" s="110"/>
      <c r="BF16" s="110"/>
      <c r="BG16" s="110"/>
      <c r="BH16" s="110"/>
      <c r="BI16" s="110"/>
      <c r="BJ16" s="110"/>
      <c r="BK16" s="110"/>
      <c r="BL16" s="110"/>
      <c r="BM16" s="110"/>
      <c r="BN16" s="110"/>
      <c r="BO16" s="110"/>
      <c r="BP16" s="110"/>
    </row>
    <row r="17" spans="1:68" ht="5.5" customHeight="1" x14ac:dyDescent="0.2">
      <c r="A17" s="35"/>
      <c r="B17" s="179"/>
      <c r="C17" s="179"/>
      <c r="D17" s="180"/>
      <c r="E17" s="181"/>
      <c r="F17" s="167"/>
      <c r="G17" s="182"/>
      <c r="H17" s="182"/>
      <c r="I17" s="182"/>
      <c r="J17" s="182"/>
      <c r="K17" s="182"/>
      <c r="L17" s="182"/>
      <c r="M17" s="182"/>
      <c r="N17" s="182"/>
      <c r="O17" s="182"/>
      <c r="P17" s="167"/>
      <c r="Q17" s="180"/>
      <c r="R17" s="167"/>
      <c r="S17" s="167"/>
      <c r="T17" s="167"/>
      <c r="U17" s="182"/>
      <c r="V17" s="182"/>
      <c r="W17" s="182"/>
      <c r="X17" s="182"/>
      <c r="Y17" s="183"/>
      <c r="Z17" s="184"/>
      <c r="AA17" s="185"/>
      <c r="AB17" s="185"/>
      <c r="AC17" s="185"/>
      <c r="AD17" s="42"/>
      <c r="AE17" s="110"/>
      <c r="AF17" s="110"/>
      <c r="AG17" s="110"/>
      <c r="AH17" s="110"/>
      <c r="AI17" s="110"/>
      <c r="AJ17" s="110"/>
      <c r="AK17" s="110"/>
      <c r="AL17" s="110"/>
      <c r="AM17" s="110"/>
      <c r="AN17" s="110"/>
      <c r="AO17" s="110"/>
      <c r="AP17" s="110"/>
      <c r="AQ17" s="110"/>
      <c r="AR17" s="110"/>
      <c r="AS17" s="110"/>
      <c r="AT17" s="110"/>
      <c r="AU17" s="110"/>
      <c r="AV17" s="110"/>
      <c r="AW17" s="110"/>
      <c r="AX17" s="110"/>
      <c r="AY17" s="110"/>
      <c r="AZ17" s="110"/>
      <c r="BA17" s="110"/>
      <c r="BB17" s="110"/>
      <c r="BC17" s="110"/>
      <c r="BD17" s="110"/>
      <c r="BE17" s="110"/>
      <c r="BF17" s="110"/>
      <c r="BG17" s="110"/>
      <c r="BH17" s="110"/>
      <c r="BI17" s="110"/>
      <c r="BJ17" s="110"/>
      <c r="BK17" s="110"/>
      <c r="BL17" s="110"/>
      <c r="BM17" s="110"/>
      <c r="BN17" s="110"/>
      <c r="BO17" s="110"/>
      <c r="BP17" s="110"/>
    </row>
    <row r="18" spans="1:68" ht="30" customHeight="1" x14ac:dyDescent="0.2">
      <c r="A18" s="35"/>
      <c r="B18" s="606" t="s">
        <v>40</v>
      </c>
      <c r="C18" s="607"/>
      <c r="D18" s="607"/>
      <c r="E18" s="608"/>
      <c r="F18" s="178"/>
      <c r="G18" s="617">
        <f>Summary!$E$72</f>
        <v>0</v>
      </c>
      <c r="H18" s="618">
        <f>Summary!$E$72</f>
        <v>0</v>
      </c>
      <c r="I18" s="618">
        <f>Summary!$E$72</f>
        <v>0</v>
      </c>
      <c r="J18" s="618">
        <f>Summary!$E$72</f>
        <v>0</v>
      </c>
      <c r="K18" s="618">
        <f>Summary!$E$72</f>
        <v>0</v>
      </c>
      <c r="L18" s="618">
        <f>Summary!$E$72</f>
        <v>0</v>
      </c>
      <c r="M18" s="618">
        <f>Summary!$E$72</f>
        <v>0</v>
      </c>
      <c r="N18" s="618">
        <f>Summary!$E$72</f>
        <v>0</v>
      </c>
      <c r="O18" s="619">
        <f>Summary!$E$72</f>
        <v>0</v>
      </c>
      <c r="P18" s="182"/>
      <c r="Q18" s="612" t="s">
        <v>4</v>
      </c>
      <c r="R18" s="613"/>
      <c r="S18" s="614"/>
      <c r="T18" s="182"/>
      <c r="U18" s="609">
        <f>Summary!$I$72</f>
        <v>0</v>
      </c>
      <c r="V18" s="610"/>
      <c r="W18" s="610"/>
      <c r="X18" s="610"/>
      <c r="Y18" s="610"/>
      <c r="Z18" s="610"/>
      <c r="AA18" s="610"/>
      <c r="AB18" s="610"/>
      <c r="AC18" s="611"/>
      <c r="AD18" s="42"/>
      <c r="AE18" s="110"/>
      <c r="AF18" s="110"/>
      <c r="AG18" s="110"/>
      <c r="AH18" s="110"/>
      <c r="AI18" s="110"/>
      <c r="AJ18" s="110"/>
      <c r="AK18" s="110"/>
      <c r="AL18" s="110"/>
      <c r="AM18" s="110"/>
      <c r="AN18" s="110"/>
      <c r="AO18" s="110"/>
      <c r="AP18" s="110"/>
      <c r="AQ18" s="110"/>
      <c r="AR18" s="110"/>
      <c r="AS18" s="110"/>
      <c r="AT18" s="110"/>
      <c r="AU18" s="110"/>
      <c r="AV18" s="110"/>
      <c r="AW18" s="110"/>
      <c r="AX18" s="110"/>
      <c r="AY18" s="110"/>
      <c r="AZ18" s="110"/>
      <c r="BA18" s="110"/>
      <c r="BB18" s="110"/>
      <c r="BC18" s="110"/>
      <c r="BD18" s="110"/>
      <c r="BE18" s="110"/>
      <c r="BF18" s="110"/>
      <c r="BG18" s="110"/>
      <c r="BH18" s="110"/>
      <c r="BI18" s="110"/>
      <c r="BJ18" s="110"/>
      <c r="BK18" s="110"/>
      <c r="BL18" s="110"/>
      <c r="BM18" s="110"/>
      <c r="BN18" s="110"/>
      <c r="BO18" s="110"/>
      <c r="BP18" s="110"/>
    </row>
    <row r="19" spans="1:68" ht="5.5" customHeight="1" x14ac:dyDescent="0.2">
      <c r="A19" s="35"/>
      <c r="B19" s="179"/>
      <c r="C19" s="179"/>
      <c r="D19" s="180"/>
      <c r="E19" s="181"/>
      <c r="F19" s="167"/>
      <c r="G19" s="182"/>
      <c r="H19" s="182"/>
      <c r="I19" s="182"/>
      <c r="J19" s="182"/>
      <c r="K19" s="182"/>
      <c r="L19" s="182"/>
      <c r="M19" s="182"/>
      <c r="N19" s="182"/>
      <c r="O19" s="182"/>
      <c r="P19" s="167"/>
      <c r="Q19" s="180"/>
      <c r="R19" s="167"/>
      <c r="S19" s="167"/>
      <c r="T19" s="167"/>
      <c r="U19" s="182"/>
      <c r="V19" s="182"/>
      <c r="W19" s="182"/>
      <c r="X19" s="182"/>
      <c r="Y19" s="183"/>
      <c r="Z19" s="184"/>
      <c r="AA19" s="185"/>
      <c r="AB19" s="185"/>
      <c r="AC19" s="185"/>
      <c r="AD19" s="42"/>
      <c r="AE19" s="110"/>
      <c r="AF19" s="110"/>
      <c r="AG19" s="110"/>
      <c r="AH19" s="110"/>
      <c r="AI19" s="110"/>
      <c r="AJ19" s="110"/>
      <c r="AK19" s="110"/>
      <c r="AL19" s="110"/>
      <c r="AM19" s="110"/>
      <c r="AN19" s="110"/>
      <c r="AO19" s="110"/>
      <c r="AP19" s="110"/>
      <c r="AQ19" s="110"/>
      <c r="AR19" s="110"/>
      <c r="AS19" s="110"/>
      <c r="AT19" s="110"/>
      <c r="AU19" s="110"/>
      <c r="AV19" s="110"/>
      <c r="AW19" s="110"/>
      <c r="AX19" s="110"/>
      <c r="AY19" s="110"/>
      <c r="AZ19" s="110"/>
      <c r="BA19" s="110"/>
      <c r="BB19" s="110"/>
      <c r="BC19" s="110"/>
      <c r="BD19" s="110"/>
      <c r="BE19" s="110"/>
      <c r="BF19" s="110"/>
      <c r="BG19" s="110"/>
      <c r="BH19" s="110"/>
      <c r="BI19" s="110"/>
      <c r="BJ19" s="110"/>
      <c r="BK19" s="110"/>
      <c r="BL19" s="110"/>
      <c r="BM19" s="110"/>
      <c r="BN19" s="110"/>
      <c r="BO19" s="110"/>
      <c r="BP19" s="110"/>
    </row>
    <row r="20" spans="1:68" ht="30" customHeight="1" x14ac:dyDescent="0.2">
      <c r="A20" s="35"/>
      <c r="B20" s="606" t="s">
        <v>5</v>
      </c>
      <c r="C20" s="607"/>
      <c r="D20" s="607"/>
      <c r="E20" s="608"/>
      <c r="F20" s="178"/>
      <c r="G20" s="617">
        <f>Summary!$E$74</f>
        <v>0</v>
      </c>
      <c r="H20" s="618">
        <f>Summary!$E$74</f>
        <v>0</v>
      </c>
      <c r="I20" s="618">
        <f>Summary!$E$74</f>
        <v>0</v>
      </c>
      <c r="J20" s="618">
        <f>Summary!$E$74</f>
        <v>0</v>
      </c>
      <c r="K20" s="618">
        <f>Summary!$E$74</f>
        <v>0</v>
      </c>
      <c r="L20" s="618">
        <f>Summary!$E$74</f>
        <v>0</v>
      </c>
      <c r="M20" s="618">
        <f>Summary!$E$74</f>
        <v>0</v>
      </c>
      <c r="N20" s="618">
        <f>Summary!$E$74</f>
        <v>0</v>
      </c>
      <c r="O20" s="619">
        <f>Summary!$E$74</f>
        <v>0</v>
      </c>
      <c r="P20" s="182"/>
      <c r="Q20" s="612" t="s">
        <v>6</v>
      </c>
      <c r="R20" s="613"/>
      <c r="S20" s="614"/>
      <c r="T20" s="182"/>
      <c r="U20" s="609">
        <f>Summary!$I$74</f>
        <v>0</v>
      </c>
      <c r="V20" s="610"/>
      <c r="W20" s="610"/>
      <c r="X20" s="610"/>
      <c r="Y20" s="610"/>
      <c r="Z20" s="610"/>
      <c r="AA20" s="610"/>
      <c r="AB20" s="610"/>
      <c r="AC20" s="611"/>
      <c r="AD20" s="42"/>
      <c r="AE20" s="110"/>
      <c r="AF20" s="110"/>
      <c r="AG20" s="110"/>
      <c r="AH20" s="110"/>
      <c r="AI20" s="110"/>
      <c r="AJ20" s="110"/>
      <c r="AK20" s="110"/>
      <c r="AL20" s="110"/>
      <c r="AM20" s="110"/>
      <c r="AN20" s="110"/>
      <c r="AO20" s="110"/>
      <c r="AP20" s="110"/>
      <c r="AQ20" s="110"/>
      <c r="AR20" s="110"/>
      <c r="AS20" s="110"/>
      <c r="AT20" s="110"/>
      <c r="AU20" s="110"/>
      <c r="AV20" s="110"/>
      <c r="AW20" s="110"/>
      <c r="AX20" s="110"/>
      <c r="AY20" s="110"/>
      <c r="AZ20" s="110"/>
      <c r="BA20" s="110"/>
      <c r="BB20" s="110"/>
      <c r="BC20" s="110"/>
      <c r="BD20" s="110"/>
      <c r="BE20" s="110"/>
      <c r="BF20" s="110"/>
      <c r="BG20" s="110"/>
      <c r="BH20" s="110"/>
      <c r="BI20" s="110"/>
      <c r="BJ20" s="110"/>
      <c r="BK20" s="110"/>
      <c r="BL20" s="110"/>
      <c r="BM20" s="110"/>
      <c r="BN20" s="110"/>
      <c r="BO20" s="110"/>
      <c r="BP20" s="110"/>
    </row>
    <row r="21" spans="1:68" ht="5.5" customHeight="1" x14ac:dyDescent="0.2">
      <c r="A21" s="35"/>
      <c r="B21" s="179"/>
      <c r="C21" s="179"/>
      <c r="D21" s="180"/>
      <c r="E21" s="181"/>
      <c r="F21" s="167"/>
      <c r="G21" s="182"/>
      <c r="H21" s="182"/>
      <c r="I21" s="182"/>
      <c r="J21" s="182"/>
      <c r="K21" s="182"/>
      <c r="L21" s="182"/>
      <c r="M21" s="182"/>
      <c r="N21" s="182"/>
      <c r="O21" s="182"/>
      <c r="P21" s="167"/>
      <c r="Q21" s="180"/>
      <c r="R21" s="167"/>
      <c r="S21" s="167"/>
      <c r="T21" s="167"/>
      <c r="U21" s="182"/>
      <c r="V21" s="182"/>
      <c r="W21" s="182"/>
      <c r="X21" s="182"/>
      <c r="Y21" s="183"/>
      <c r="Z21" s="184"/>
      <c r="AA21" s="185"/>
      <c r="AB21" s="185"/>
      <c r="AC21" s="185"/>
      <c r="AD21" s="42"/>
      <c r="AE21" s="110"/>
      <c r="AF21" s="110"/>
      <c r="AG21" s="110"/>
      <c r="AH21" s="110"/>
      <c r="AI21" s="110"/>
      <c r="AJ21" s="110"/>
      <c r="AK21" s="110"/>
      <c r="AL21" s="110"/>
      <c r="AM21" s="110"/>
      <c r="AN21" s="110"/>
      <c r="AO21" s="110"/>
      <c r="AP21" s="110"/>
      <c r="AQ21" s="110"/>
      <c r="AR21" s="110"/>
      <c r="AS21" s="110"/>
      <c r="AT21" s="110"/>
      <c r="AU21" s="110"/>
      <c r="AV21" s="110"/>
      <c r="AW21" s="110"/>
      <c r="AX21" s="110"/>
      <c r="AY21" s="110"/>
      <c r="AZ21" s="110"/>
      <c r="BA21" s="110"/>
      <c r="BB21" s="110"/>
      <c r="BC21" s="110"/>
      <c r="BD21" s="110"/>
      <c r="BE21" s="110"/>
      <c r="BF21" s="110"/>
      <c r="BG21" s="110"/>
      <c r="BH21" s="110"/>
      <c r="BI21" s="110"/>
      <c r="BJ21" s="110"/>
      <c r="BK21" s="110"/>
      <c r="BL21" s="110"/>
      <c r="BM21" s="110"/>
      <c r="BN21" s="110"/>
      <c r="BO21" s="110"/>
      <c r="BP21" s="110"/>
    </row>
    <row r="22" spans="1:68" ht="30" customHeight="1" x14ac:dyDescent="0.2">
      <c r="A22" s="35"/>
      <c r="B22" s="606" t="s">
        <v>7</v>
      </c>
      <c r="C22" s="607"/>
      <c r="D22" s="607"/>
      <c r="E22" s="608"/>
      <c r="F22" s="178"/>
      <c r="G22" s="617">
        <f>Summary!$E$76</f>
        <v>0</v>
      </c>
      <c r="H22" s="618">
        <f>Summary!$E$76</f>
        <v>0</v>
      </c>
      <c r="I22" s="618">
        <f>Summary!$E$76</f>
        <v>0</v>
      </c>
      <c r="J22" s="618">
        <f>Summary!$E$76</f>
        <v>0</v>
      </c>
      <c r="K22" s="618">
        <f>Summary!$E$76</f>
        <v>0</v>
      </c>
      <c r="L22" s="618">
        <f>Summary!$E$76</f>
        <v>0</v>
      </c>
      <c r="M22" s="618">
        <f>Summary!$E$76</f>
        <v>0</v>
      </c>
      <c r="N22" s="618">
        <f>Summary!$E$76</f>
        <v>0</v>
      </c>
      <c r="O22" s="619">
        <f>Summary!$E$76</f>
        <v>0</v>
      </c>
      <c r="P22" s="182"/>
      <c r="Q22" s="612" t="s">
        <v>270</v>
      </c>
      <c r="R22" s="613"/>
      <c r="S22" s="614"/>
      <c r="T22" s="182"/>
      <c r="U22" s="609">
        <f>Summary!$I$76</f>
        <v>0</v>
      </c>
      <c r="V22" s="610"/>
      <c r="W22" s="610"/>
      <c r="X22" s="610"/>
      <c r="Y22" s="610"/>
      <c r="Z22" s="610"/>
      <c r="AA22" s="610"/>
      <c r="AB22" s="610"/>
      <c r="AC22" s="611"/>
      <c r="AD22" s="42"/>
      <c r="AE22" s="110"/>
      <c r="AF22" s="110"/>
      <c r="AG22" s="110"/>
      <c r="AH22" s="110"/>
      <c r="AI22" s="110"/>
      <c r="AJ22" s="110"/>
      <c r="AK22" s="110"/>
      <c r="AL22" s="110"/>
      <c r="AM22" s="110"/>
      <c r="AN22" s="110"/>
      <c r="AO22" s="110"/>
      <c r="AP22" s="110"/>
      <c r="AQ22" s="110"/>
      <c r="AR22" s="110"/>
      <c r="AS22" s="110"/>
      <c r="AT22" s="110"/>
      <c r="AU22" s="110"/>
      <c r="AV22" s="110"/>
      <c r="AW22" s="110"/>
      <c r="AX22" s="110"/>
      <c r="AY22" s="110"/>
      <c r="AZ22" s="110"/>
      <c r="BA22" s="110"/>
      <c r="BB22" s="110"/>
      <c r="BC22" s="110"/>
      <c r="BD22" s="110"/>
      <c r="BE22" s="110"/>
      <c r="BF22" s="110"/>
      <c r="BG22" s="110"/>
      <c r="BH22" s="110"/>
      <c r="BI22" s="110"/>
      <c r="BJ22" s="110"/>
      <c r="BK22" s="110"/>
      <c r="BL22" s="110"/>
      <c r="BM22" s="110"/>
      <c r="BN22" s="110"/>
      <c r="BO22" s="110"/>
      <c r="BP22" s="110"/>
    </row>
    <row r="23" spans="1:68" x14ac:dyDescent="0.2">
      <c r="A23" s="35"/>
      <c r="B23" s="186"/>
      <c r="C23" s="186"/>
      <c r="D23" s="186"/>
      <c r="E23" s="136"/>
      <c r="F23" s="136"/>
      <c r="G23" s="136"/>
      <c r="H23" s="136"/>
      <c r="I23" s="136"/>
      <c r="J23" s="136"/>
      <c r="K23" s="136"/>
      <c r="L23" s="136"/>
      <c r="M23" s="136"/>
      <c r="N23" s="136"/>
      <c r="O23" s="136"/>
      <c r="P23" s="136"/>
      <c r="Q23" s="136"/>
      <c r="R23" s="136"/>
      <c r="S23" s="136"/>
      <c r="T23" s="136"/>
      <c r="U23" s="136"/>
      <c r="V23" s="136"/>
      <c r="W23" s="136"/>
      <c r="X23" s="136"/>
      <c r="Y23" s="136"/>
      <c r="Z23" s="136"/>
      <c r="AA23" s="136"/>
      <c r="AB23" s="136"/>
      <c r="AC23" s="136"/>
      <c r="AD23" s="40"/>
      <c r="AE23" s="110"/>
      <c r="AF23" s="110"/>
      <c r="AG23" s="110"/>
      <c r="AH23" s="110"/>
      <c r="AI23" s="110"/>
      <c r="AJ23" s="110"/>
      <c r="AK23" s="110"/>
      <c r="AL23" s="110"/>
      <c r="AM23" s="110"/>
      <c r="AN23" s="110"/>
      <c r="AO23" s="110"/>
      <c r="AP23" s="110"/>
      <c r="AQ23" s="110"/>
      <c r="AR23" s="110"/>
      <c r="AS23" s="110"/>
      <c r="AT23" s="110"/>
      <c r="AU23" s="110"/>
      <c r="AV23" s="110"/>
      <c r="AW23" s="110"/>
      <c r="AX23" s="110"/>
      <c r="AY23" s="110"/>
      <c r="AZ23" s="110"/>
      <c r="BA23" s="110"/>
      <c r="BB23" s="110"/>
      <c r="BC23" s="110"/>
      <c r="BD23" s="110"/>
      <c r="BE23" s="110"/>
      <c r="BF23" s="110"/>
      <c r="BG23" s="110"/>
      <c r="BH23" s="110"/>
      <c r="BI23" s="110"/>
      <c r="BJ23" s="110"/>
      <c r="BK23" s="110"/>
      <c r="BL23" s="110"/>
      <c r="BM23" s="110"/>
      <c r="BN23" s="110"/>
      <c r="BO23" s="110"/>
      <c r="BP23" s="110"/>
    </row>
    <row r="24" spans="1:68" ht="71.5" customHeight="1" x14ac:dyDescent="0.2">
      <c r="A24" s="35"/>
      <c r="B24" s="136"/>
      <c r="C24" s="187"/>
      <c r="D24" s="634" t="s">
        <v>577</v>
      </c>
      <c r="E24" s="634"/>
      <c r="F24" s="634"/>
      <c r="G24" s="634"/>
      <c r="H24" s="634"/>
      <c r="I24" s="634"/>
      <c r="J24" s="634"/>
      <c r="K24" s="634"/>
      <c r="L24" s="634"/>
      <c r="M24" s="634"/>
      <c r="N24" s="634"/>
      <c r="O24" s="634"/>
      <c r="P24" s="634"/>
      <c r="Q24" s="634"/>
      <c r="R24" s="634"/>
      <c r="S24" s="634"/>
      <c r="T24" s="634"/>
      <c r="U24" s="634"/>
      <c r="V24" s="634"/>
      <c r="W24" s="634"/>
      <c r="X24" s="634"/>
      <c r="Y24" s="634"/>
      <c r="Z24" s="634"/>
      <c r="AA24" s="634"/>
      <c r="AB24" s="634"/>
      <c r="AC24" s="187"/>
      <c r="AD24" s="40"/>
      <c r="AE24" s="110"/>
      <c r="AF24" s="110"/>
      <c r="AG24" s="110"/>
      <c r="AH24" s="110"/>
      <c r="AI24" s="110"/>
      <c r="AJ24" s="110"/>
      <c r="AK24" s="110"/>
      <c r="AL24" s="110"/>
      <c r="AM24" s="110"/>
      <c r="AN24" s="110"/>
      <c r="AO24" s="110"/>
      <c r="AP24" s="110"/>
      <c r="AQ24" s="110"/>
      <c r="AR24" s="110"/>
      <c r="AS24" s="110"/>
      <c r="AT24" s="110"/>
      <c r="AU24" s="110"/>
      <c r="AV24" s="110"/>
      <c r="AW24" s="110"/>
      <c r="AX24" s="110"/>
      <c r="AY24" s="110"/>
      <c r="AZ24" s="110"/>
      <c r="BA24" s="110"/>
      <c r="BB24" s="110"/>
      <c r="BC24" s="110"/>
      <c r="BD24" s="110"/>
      <c r="BE24" s="110"/>
      <c r="BF24" s="110"/>
      <c r="BG24" s="110"/>
      <c r="BH24" s="110"/>
      <c r="BI24" s="110"/>
      <c r="BJ24" s="110"/>
      <c r="BK24" s="110"/>
      <c r="BL24" s="110"/>
      <c r="BM24" s="110"/>
      <c r="BN24" s="110"/>
      <c r="BO24" s="110"/>
      <c r="BP24" s="110"/>
    </row>
    <row r="25" spans="1:68" ht="301.25" customHeight="1" x14ac:dyDescent="0.2">
      <c r="A25" s="35"/>
      <c r="B25" s="186"/>
      <c r="C25" s="595" t="e" vm="3">
        <v>#VALUE!</v>
      </c>
      <c r="D25" s="595"/>
      <c r="E25" s="595"/>
      <c r="F25" s="595"/>
      <c r="G25" s="595"/>
      <c r="H25" s="595"/>
      <c r="I25" s="595"/>
      <c r="J25" s="595"/>
      <c r="K25" s="595"/>
      <c r="L25" s="595"/>
      <c r="M25" s="595"/>
      <c r="N25" s="595"/>
      <c r="O25" s="595"/>
      <c r="P25" s="595"/>
      <c r="Q25" s="595"/>
      <c r="R25" s="136"/>
      <c r="S25" s="136"/>
      <c r="T25" s="136"/>
      <c r="U25" s="629" t="s">
        <v>578</v>
      </c>
      <c r="V25" s="629"/>
      <c r="W25" s="629"/>
      <c r="X25" s="629"/>
      <c r="Y25" s="629"/>
      <c r="Z25" s="629"/>
      <c r="AA25" s="629"/>
      <c r="AB25" s="629"/>
      <c r="AC25" s="629"/>
      <c r="AD25" s="40"/>
      <c r="AE25" s="110"/>
      <c r="AF25" s="110"/>
      <c r="AG25" s="110"/>
      <c r="AH25" s="110"/>
      <c r="AI25" s="110"/>
      <c r="AJ25" s="110"/>
      <c r="AK25" s="110"/>
      <c r="AL25" s="110"/>
      <c r="AM25" s="110"/>
      <c r="AN25" s="110"/>
      <c r="AO25" s="110"/>
      <c r="AP25" s="110"/>
      <c r="AQ25" s="110"/>
      <c r="AR25" s="110"/>
      <c r="AS25" s="110"/>
      <c r="AT25" s="110"/>
      <c r="AU25" s="110"/>
      <c r="AV25" s="110"/>
      <c r="AW25" s="110"/>
      <c r="AX25" s="110"/>
      <c r="AY25" s="110"/>
      <c r="AZ25" s="110"/>
      <c r="BA25" s="110"/>
      <c r="BB25" s="110"/>
      <c r="BC25" s="110"/>
      <c r="BD25" s="110"/>
      <c r="BE25" s="110"/>
      <c r="BF25" s="110"/>
      <c r="BG25" s="110"/>
      <c r="BH25" s="110"/>
      <c r="BI25" s="110"/>
      <c r="BJ25" s="110"/>
      <c r="BK25" s="110"/>
      <c r="BL25" s="110"/>
      <c r="BM25" s="110"/>
      <c r="BN25" s="110"/>
      <c r="BO25" s="110"/>
      <c r="BP25" s="110"/>
    </row>
    <row r="26" spans="1:68" ht="80" customHeight="1" x14ac:dyDescent="0.2">
      <c r="A26" s="35"/>
      <c r="B26" s="633" t="s">
        <v>275</v>
      </c>
      <c r="C26" s="633"/>
      <c r="D26" s="633"/>
      <c r="E26" s="633"/>
      <c r="F26" s="633"/>
      <c r="G26" s="633"/>
      <c r="H26" s="633"/>
      <c r="I26" s="633"/>
      <c r="J26" s="633"/>
      <c r="K26" s="633"/>
      <c r="L26" s="633"/>
      <c r="M26" s="633"/>
      <c r="N26" s="633"/>
      <c r="O26" s="633"/>
      <c r="P26" s="633"/>
      <c r="Q26" s="633"/>
      <c r="R26" s="633"/>
      <c r="S26" s="633"/>
      <c r="T26" s="633"/>
      <c r="U26" s="633"/>
      <c r="V26" s="633"/>
      <c r="W26" s="633"/>
      <c r="X26" s="188"/>
      <c r="Y26" s="630">
        <f>Summary!I91</f>
        <v>45523</v>
      </c>
      <c r="Z26" s="631"/>
      <c r="AA26" s="631"/>
      <c r="AB26" s="631"/>
      <c r="AC26" s="632"/>
      <c r="AD26" s="44"/>
      <c r="AE26" s="110"/>
      <c r="AF26" s="110"/>
      <c r="AG26" s="110"/>
      <c r="AH26" s="110"/>
      <c r="AI26" s="110"/>
      <c r="AJ26" s="110"/>
      <c r="AK26" s="110"/>
      <c r="AL26" s="110"/>
      <c r="AM26" s="110"/>
      <c r="AN26" s="110"/>
      <c r="AO26" s="110"/>
      <c r="AP26" s="110"/>
      <c r="AQ26" s="110"/>
      <c r="AR26" s="110"/>
      <c r="AS26" s="110"/>
      <c r="AT26" s="110"/>
      <c r="AU26" s="110"/>
      <c r="AV26" s="110"/>
      <c r="AW26" s="110"/>
      <c r="AX26" s="110"/>
      <c r="AY26" s="110"/>
      <c r="AZ26" s="110"/>
      <c r="BA26" s="110"/>
      <c r="BB26" s="110"/>
      <c r="BC26" s="110"/>
      <c r="BD26" s="110"/>
      <c r="BE26" s="110"/>
      <c r="BF26" s="110"/>
      <c r="BG26" s="110"/>
      <c r="BH26" s="110"/>
      <c r="BI26" s="110"/>
      <c r="BJ26" s="110"/>
      <c r="BK26" s="110"/>
      <c r="BL26" s="110"/>
      <c r="BM26" s="110"/>
      <c r="BN26" s="110"/>
      <c r="BO26" s="110"/>
      <c r="BP26" s="110"/>
    </row>
    <row r="27" spans="1:68" ht="18" customHeight="1" x14ac:dyDescent="0.2">
      <c r="A27" s="35"/>
      <c r="B27" s="596"/>
      <c r="C27" s="596"/>
      <c r="D27" s="596"/>
      <c r="E27" s="596"/>
      <c r="F27" s="596"/>
      <c r="G27" s="596"/>
      <c r="H27" s="596"/>
      <c r="I27" s="596"/>
      <c r="J27" s="596"/>
      <c r="K27" s="596"/>
      <c r="L27" s="596"/>
      <c r="M27" s="596"/>
      <c r="N27" s="596"/>
      <c r="O27" s="596"/>
      <c r="P27" s="596"/>
      <c r="Q27" s="596"/>
      <c r="R27" s="596"/>
      <c r="S27" s="596"/>
      <c r="T27" s="596"/>
      <c r="U27" s="596"/>
      <c r="V27" s="596"/>
      <c r="W27" s="596"/>
      <c r="X27" s="188"/>
      <c r="Y27" s="189"/>
      <c r="Z27" s="189"/>
      <c r="AA27" s="189"/>
      <c r="AB27" s="189"/>
      <c r="AC27" s="189"/>
      <c r="AD27" s="44"/>
      <c r="AE27" s="110"/>
      <c r="AF27" s="110"/>
      <c r="AG27" s="110"/>
      <c r="AH27" s="110"/>
      <c r="AI27" s="110"/>
      <c r="AJ27" s="110"/>
      <c r="AK27" s="110"/>
      <c r="AL27" s="110"/>
      <c r="AM27" s="110"/>
      <c r="AN27" s="110"/>
      <c r="AO27" s="110"/>
      <c r="AP27" s="110"/>
      <c r="AQ27" s="110"/>
      <c r="AR27" s="110"/>
      <c r="AS27" s="110"/>
      <c r="AT27" s="110"/>
      <c r="AU27" s="110"/>
      <c r="AV27" s="110"/>
      <c r="AW27" s="110"/>
      <c r="AX27" s="110"/>
      <c r="AY27" s="110"/>
      <c r="AZ27" s="110"/>
      <c r="BA27" s="110"/>
      <c r="BB27" s="110"/>
      <c r="BC27" s="110"/>
      <c r="BD27" s="110"/>
      <c r="BE27" s="110"/>
      <c r="BF27" s="110"/>
      <c r="BG27" s="110"/>
      <c r="BH27" s="110"/>
      <c r="BI27" s="110"/>
      <c r="BJ27" s="110"/>
      <c r="BK27" s="110"/>
      <c r="BL27" s="110"/>
      <c r="BM27" s="110"/>
      <c r="BN27" s="110"/>
      <c r="BO27" s="110"/>
      <c r="BP27" s="110"/>
    </row>
    <row r="28" spans="1:68" ht="103.5" customHeight="1" x14ac:dyDescent="0.2">
      <c r="A28" s="35"/>
      <c r="B28" s="645" t="s">
        <v>575</v>
      </c>
      <c r="C28" s="645"/>
      <c r="D28" s="645"/>
      <c r="E28" s="645"/>
      <c r="F28" s="645"/>
      <c r="G28" s="645"/>
      <c r="H28" s="645"/>
      <c r="I28" s="645"/>
      <c r="J28" s="645"/>
      <c r="K28" s="645"/>
      <c r="L28" s="645"/>
      <c r="M28" s="645"/>
      <c r="N28" s="645"/>
      <c r="O28" s="645"/>
      <c r="P28" s="645"/>
      <c r="Q28" s="645"/>
      <c r="R28" s="645"/>
      <c r="S28" s="645"/>
      <c r="T28" s="645"/>
      <c r="U28" s="645"/>
      <c r="V28" s="645"/>
      <c r="W28" s="645"/>
      <c r="X28" s="645"/>
      <c r="Y28" s="645"/>
      <c r="Z28" s="645"/>
      <c r="AA28" s="645"/>
      <c r="AB28" s="645"/>
      <c r="AC28" s="645"/>
      <c r="AD28" s="44"/>
      <c r="AE28" s="110"/>
      <c r="AF28" s="110"/>
      <c r="AG28" s="110"/>
      <c r="AH28" s="110"/>
      <c r="AI28" s="110"/>
      <c r="AJ28" s="110"/>
      <c r="AK28" s="110"/>
      <c r="AL28" s="110"/>
      <c r="AM28" s="110"/>
      <c r="AN28" s="110"/>
      <c r="AO28" s="110"/>
      <c r="AP28" s="110"/>
      <c r="AQ28" s="110"/>
      <c r="AR28" s="110"/>
      <c r="AS28" s="110"/>
      <c r="AT28" s="110"/>
      <c r="AU28" s="110"/>
      <c r="AV28" s="110"/>
      <c r="AW28" s="110"/>
      <c r="AX28" s="110"/>
      <c r="AY28" s="110"/>
      <c r="AZ28" s="110"/>
      <c r="BA28" s="110"/>
      <c r="BB28" s="110"/>
      <c r="BC28" s="110"/>
      <c r="BD28" s="110"/>
      <c r="BE28" s="110"/>
      <c r="BF28" s="110"/>
      <c r="BG28" s="110"/>
      <c r="BH28" s="110"/>
      <c r="BI28" s="110"/>
      <c r="BJ28" s="110"/>
      <c r="BK28" s="110"/>
      <c r="BL28" s="110"/>
      <c r="BM28" s="110"/>
      <c r="BN28" s="110"/>
      <c r="BO28" s="110"/>
      <c r="BP28" s="110"/>
    </row>
    <row r="29" spans="1:68" ht="5.5" customHeight="1" x14ac:dyDescent="0.2">
      <c r="A29" s="35"/>
      <c r="B29" s="28"/>
      <c r="C29" s="28"/>
      <c r="D29" s="28"/>
      <c r="E29" s="29"/>
      <c r="F29" s="29"/>
      <c r="G29" s="29"/>
      <c r="H29" s="29"/>
      <c r="I29" s="29"/>
      <c r="J29" s="29"/>
      <c r="K29" s="29"/>
      <c r="L29" s="29"/>
      <c r="M29" s="29"/>
      <c r="N29" s="29"/>
      <c r="O29" s="29"/>
      <c r="P29" s="29"/>
      <c r="Q29" s="29"/>
      <c r="R29" s="29"/>
      <c r="S29" s="29"/>
      <c r="T29" s="29"/>
      <c r="U29" s="29"/>
      <c r="V29" s="29"/>
      <c r="W29" s="29"/>
      <c r="X29" s="29"/>
      <c r="Y29" s="28"/>
      <c r="Z29" s="28"/>
      <c r="AA29" s="30"/>
      <c r="AB29" s="30"/>
      <c r="AC29" s="30"/>
      <c r="AD29" s="42"/>
      <c r="AE29" s="110"/>
      <c r="AF29" s="110"/>
      <c r="AG29" s="110"/>
      <c r="AH29" s="110"/>
      <c r="AI29" s="110"/>
      <c r="AJ29" s="110"/>
      <c r="AK29" s="110"/>
      <c r="AL29" s="110"/>
      <c r="AM29" s="110"/>
      <c r="AN29" s="110"/>
      <c r="AO29" s="110"/>
      <c r="AP29" s="110"/>
      <c r="AQ29" s="110"/>
      <c r="AR29" s="110"/>
      <c r="AS29" s="110"/>
      <c r="AT29" s="110"/>
      <c r="AU29" s="110"/>
      <c r="AV29" s="110"/>
      <c r="AW29" s="110"/>
      <c r="AX29" s="110"/>
      <c r="AY29" s="110"/>
      <c r="AZ29" s="110"/>
      <c r="BA29" s="110"/>
      <c r="BB29" s="110"/>
      <c r="BC29" s="110"/>
      <c r="BD29" s="110"/>
      <c r="BE29" s="110"/>
      <c r="BF29" s="110"/>
      <c r="BG29" s="110"/>
      <c r="BH29" s="110"/>
      <c r="BI29" s="110"/>
      <c r="BJ29" s="110"/>
      <c r="BK29" s="110"/>
      <c r="BL29" s="110"/>
      <c r="BM29" s="110"/>
      <c r="BN29" s="110"/>
      <c r="BO29" s="110"/>
      <c r="BP29" s="110"/>
    </row>
    <row r="30" spans="1:68" x14ac:dyDescent="0.2">
      <c r="A30" s="35"/>
      <c r="B30" s="571" t="s">
        <v>46</v>
      </c>
      <c r="C30" s="572"/>
      <c r="D30" s="572"/>
      <c r="E30" s="572"/>
      <c r="F30" s="572"/>
      <c r="G30" s="572"/>
      <c r="H30" s="572"/>
      <c r="I30" s="572"/>
      <c r="J30" s="572"/>
      <c r="K30" s="572"/>
      <c r="L30" s="572"/>
      <c r="M30" s="572"/>
      <c r="N30" s="572"/>
      <c r="O30" s="572"/>
      <c r="P30" s="572"/>
      <c r="Q30" s="572"/>
      <c r="R30" s="572"/>
      <c r="S30" s="572"/>
      <c r="T30" s="572"/>
      <c r="U30" s="572"/>
      <c r="V30" s="572"/>
      <c r="W30" s="572"/>
      <c r="X30" s="572"/>
      <c r="Y30" s="572"/>
      <c r="Z30" s="572"/>
      <c r="AA30" s="572"/>
      <c r="AB30" s="572"/>
      <c r="AC30" s="573"/>
      <c r="AD30" s="45"/>
      <c r="AE30" s="112"/>
      <c r="AF30" s="113"/>
      <c r="AG30" s="110"/>
      <c r="AH30" s="110"/>
      <c r="AI30" s="110"/>
      <c r="AJ30" s="110"/>
      <c r="AK30" s="110"/>
      <c r="AL30" s="110"/>
      <c r="AM30" s="110"/>
      <c r="AN30" s="110"/>
      <c r="AO30" s="110"/>
      <c r="AP30" s="110"/>
      <c r="AQ30" s="110"/>
      <c r="AR30" s="110"/>
      <c r="AS30" s="110"/>
      <c r="AT30" s="110"/>
      <c r="AU30" s="110"/>
      <c r="AV30" s="110"/>
      <c r="AW30" s="110"/>
      <c r="AX30" s="110"/>
      <c r="AY30" s="110"/>
      <c r="AZ30" s="110"/>
      <c r="BA30" s="110"/>
      <c r="BB30" s="110"/>
      <c r="BC30" s="110"/>
      <c r="BD30" s="110"/>
      <c r="BE30" s="110"/>
      <c r="BF30" s="110"/>
      <c r="BG30" s="110"/>
      <c r="BH30" s="110"/>
      <c r="BI30" s="110"/>
      <c r="BJ30" s="110"/>
      <c r="BK30" s="110"/>
      <c r="BL30" s="110"/>
      <c r="BM30" s="110"/>
      <c r="BN30" s="110"/>
      <c r="BO30" s="110"/>
      <c r="BP30" s="110"/>
    </row>
    <row r="31" spans="1:68" x14ac:dyDescent="0.2">
      <c r="A31" s="35"/>
      <c r="B31" s="6"/>
      <c r="C31" s="6"/>
      <c r="D31" s="6"/>
      <c r="E31" s="6"/>
      <c r="F31" s="6"/>
      <c r="G31" s="6"/>
      <c r="H31" s="6"/>
      <c r="I31" s="6"/>
      <c r="J31" s="6"/>
      <c r="K31" s="6"/>
      <c r="L31" s="6"/>
      <c r="M31" s="6"/>
      <c r="N31" s="6"/>
      <c r="O31" s="6"/>
      <c r="P31" s="6"/>
      <c r="Q31" s="6"/>
      <c r="R31" s="6"/>
      <c r="S31" s="6"/>
      <c r="T31" s="6"/>
      <c r="U31" s="6"/>
      <c r="V31" s="6"/>
      <c r="W31" s="6"/>
      <c r="X31" s="6"/>
      <c r="Y31" s="6"/>
      <c r="Z31" s="6"/>
      <c r="AA31" s="6"/>
      <c r="AB31" s="6"/>
      <c r="AC31" s="6"/>
      <c r="AD31" s="47"/>
      <c r="AE31" s="114"/>
      <c r="AF31" s="115"/>
      <c r="AG31" s="110"/>
      <c r="AH31" s="110"/>
      <c r="AI31" s="110"/>
      <c r="AJ31" s="110"/>
      <c r="AK31" s="110"/>
      <c r="AL31" s="110"/>
      <c r="AM31" s="110"/>
      <c r="AN31" s="110"/>
      <c r="AO31" s="110"/>
      <c r="AP31" s="110"/>
      <c r="AQ31" s="110"/>
      <c r="AR31" s="110"/>
      <c r="AS31" s="110"/>
      <c r="AT31" s="110"/>
      <c r="AU31" s="110"/>
      <c r="AV31" s="110"/>
      <c r="AW31" s="110"/>
      <c r="AX31" s="110"/>
      <c r="AY31" s="110"/>
      <c r="AZ31" s="110"/>
      <c r="BA31" s="110"/>
      <c r="BB31" s="110"/>
      <c r="BC31" s="110"/>
      <c r="BD31" s="110"/>
      <c r="BE31" s="110"/>
      <c r="BF31" s="110"/>
      <c r="BG31" s="110"/>
      <c r="BH31" s="110"/>
      <c r="BI31" s="110"/>
      <c r="BJ31" s="110"/>
      <c r="BK31" s="110"/>
      <c r="BL31" s="110"/>
      <c r="BM31" s="110"/>
      <c r="BN31" s="110"/>
      <c r="BO31" s="110"/>
      <c r="BP31" s="110"/>
    </row>
    <row r="32" spans="1:68" ht="50" customHeight="1" x14ac:dyDescent="0.2">
      <c r="A32" s="35"/>
      <c r="B32" s="603"/>
      <c r="C32" s="604"/>
      <c r="D32" s="604"/>
      <c r="E32" s="604"/>
      <c r="F32" s="604"/>
      <c r="G32" s="604"/>
      <c r="H32" s="604"/>
      <c r="I32" s="604"/>
      <c r="J32" s="604"/>
      <c r="K32" s="604"/>
      <c r="L32" s="604"/>
      <c r="M32" s="604"/>
      <c r="N32" s="604"/>
      <c r="O32" s="604"/>
      <c r="P32" s="604"/>
      <c r="Q32" s="604"/>
      <c r="R32" s="604"/>
      <c r="S32" s="604"/>
      <c r="T32" s="604"/>
      <c r="U32" s="604"/>
      <c r="V32" s="604"/>
      <c r="W32" s="604"/>
      <c r="X32" s="604"/>
      <c r="Y32" s="604"/>
      <c r="Z32" s="604"/>
      <c r="AA32" s="604"/>
      <c r="AB32" s="604"/>
      <c r="AC32" s="605"/>
      <c r="AD32" s="48"/>
      <c r="AE32" s="116"/>
      <c r="AF32" s="115"/>
      <c r="AG32" s="110"/>
      <c r="AH32" s="110"/>
      <c r="AI32" s="110"/>
      <c r="AJ32" s="110"/>
      <c r="AK32" s="110"/>
      <c r="AL32" s="110"/>
      <c r="AM32" s="110"/>
      <c r="AN32" s="110"/>
      <c r="AO32" s="110"/>
      <c r="AP32" s="110"/>
      <c r="AQ32" s="110"/>
      <c r="AR32" s="110"/>
      <c r="AS32" s="110"/>
      <c r="AT32" s="110"/>
      <c r="AU32" s="110"/>
      <c r="AV32" s="110"/>
      <c r="AW32" s="110"/>
      <c r="AX32" s="110"/>
      <c r="AY32" s="110"/>
      <c r="AZ32" s="110"/>
      <c r="BA32" s="110"/>
      <c r="BB32" s="110"/>
      <c r="BC32" s="110"/>
      <c r="BD32" s="110"/>
      <c r="BE32" s="110"/>
      <c r="BF32" s="110"/>
      <c r="BG32" s="110"/>
      <c r="BH32" s="110"/>
      <c r="BI32" s="110"/>
      <c r="BJ32" s="110"/>
      <c r="BK32" s="110"/>
      <c r="BL32" s="110"/>
      <c r="BM32" s="110"/>
      <c r="BN32" s="110"/>
      <c r="BO32" s="110"/>
      <c r="BP32" s="110"/>
    </row>
    <row r="33" spans="1:68" ht="20" customHeight="1" x14ac:dyDescent="0.2">
      <c r="A33" s="35"/>
      <c r="B33" s="31"/>
      <c r="C33" s="31"/>
      <c r="D33" s="31"/>
      <c r="E33" s="6"/>
      <c r="F33" s="6"/>
      <c r="G33" s="6"/>
      <c r="H33" s="6"/>
      <c r="I33" s="6"/>
      <c r="J33" s="6"/>
      <c r="K33" s="6"/>
      <c r="L33" s="6"/>
      <c r="M33" s="6"/>
      <c r="N33" s="6"/>
      <c r="O33" s="6"/>
      <c r="P33" s="6"/>
      <c r="Q33" s="6"/>
      <c r="R33" s="6"/>
      <c r="S33" s="6"/>
      <c r="T33" s="6"/>
      <c r="U33" s="6"/>
      <c r="V33" s="6"/>
      <c r="W33" s="6"/>
      <c r="X33" s="6"/>
      <c r="AB33" s="1"/>
      <c r="AC33" s="1"/>
      <c r="AD33" s="49"/>
      <c r="AE33" s="117"/>
      <c r="AF33" s="115"/>
      <c r="AG33" s="110"/>
      <c r="AH33" s="110"/>
      <c r="AI33" s="110"/>
      <c r="AJ33" s="110"/>
      <c r="AK33" s="110"/>
      <c r="AL33" s="110"/>
      <c r="AM33" s="110"/>
      <c r="AN33" s="110"/>
      <c r="AO33" s="110"/>
      <c r="AP33" s="110"/>
      <c r="AQ33" s="110"/>
      <c r="AR33" s="110"/>
      <c r="AS33" s="110"/>
      <c r="AT33" s="110"/>
      <c r="AU33" s="110"/>
      <c r="AV33" s="110"/>
      <c r="AW33" s="110"/>
      <c r="AX33" s="110"/>
      <c r="AY33" s="110"/>
      <c r="AZ33" s="110"/>
      <c r="BA33" s="110"/>
      <c r="BB33" s="110"/>
      <c r="BC33" s="110"/>
      <c r="BD33" s="110"/>
      <c r="BE33" s="110"/>
      <c r="BF33" s="110"/>
      <c r="BG33" s="110"/>
      <c r="BH33" s="110"/>
      <c r="BI33" s="110"/>
      <c r="BJ33" s="110"/>
      <c r="BK33" s="110"/>
      <c r="BL33" s="110"/>
      <c r="BM33" s="110"/>
      <c r="BN33" s="110"/>
      <c r="BO33" s="110"/>
      <c r="BP33" s="110"/>
    </row>
    <row r="34" spans="1:68" ht="68" customHeight="1" x14ac:dyDescent="0.2">
      <c r="A34" s="35"/>
      <c r="B34" s="642" t="s">
        <v>273</v>
      </c>
      <c r="C34" s="643"/>
      <c r="D34" s="643"/>
      <c r="E34" s="643"/>
      <c r="F34" s="643"/>
      <c r="G34" s="643"/>
      <c r="H34" s="643"/>
      <c r="I34" s="643"/>
      <c r="J34" s="643"/>
      <c r="K34" s="643"/>
      <c r="L34" s="643"/>
      <c r="M34" s="643"/>
      <c r="N34" s="643"/>
      <c r="O34" s="643"/>
      <c r="P34" s="643"/>
      <c r="Q34" s="643"/>
      <c r="R34" s="643"/>
      <c r="S34" s="643"/>
      <c r="T34" s="643"/>
      <c r="U34" s="643"/>
      <c r="V34" s="643"/>
      <c r="W34" s="643"/>
      <c r="X34" s="643"/>
      <c r="Y34" s="643"/>
      <c r="Z34" s="643"/>
      <c r="AA34" s="643"/>
      <c r="AB34" s="643"/>
      <c r="AC34" s="644"/>
      <c r="AD34" s="44"/>
      <c r="AE34" s="110"/>
      <c r="AF34" s="110"/>
      <c r="AG34" s="628"/>
      <c r="AH34" s="628"/>
      <c r="AI34" s="628"/>
      <c r="AJ34" s="110"/>
      <c r="AK34" s="110"/>
      <c r="AL34" s="110"/>
      <c r="AM34" s="110"/>
      <c r="AN34" s="110"/>
      <c r="AO34" s="110"/>
      <c r="AP34" s="110"/>
      <c r="AQ34" s="110"/>
      <c r="AR34" s="110"/>
      <c r="AS34" s="110"/>
      <c r="AT34" s="110"/>
      <c r="AU34" s="110"/>
      <c r="AV34" s="110"/>
      <c r="AW34" s="110"/>
      <c r="AX34" s="110"/>
      <c r="AY34" s="110"/>
      <c r="AZ34" s="110"/>
      <c r="BA34" s="110"/>
      <c r="BB34" s="110"/>
      <c r="BC34" s="110"/>
      <c r="BD34" s="110"/>
      <c r="BE34" s="110"/>
      <c r="BF34" s="110"/>
      <c r="BG34" s="110"/>
      <c r="BH34" s="110"/>
      <c r="BI34" s="110"/>
      <c r="BJ34" s="110"/>
      <c r="BK34" s="110"/>
      <c r="BL34" s="110"/>
      <c r="BM34" s="110"/>
      <c r="BN34" s="110"/>
      <c r="BO34" s="110"/>
      <c r="BP34" s="110"/>
    </row>
    <row r="35" spans="1:68" ht="17.5" customHeight="1" x14ac:dyDescent="0.2">
      <c r="A35" s="35"/>
      <c r="B35" s="163"/>
      <c r="C35" s="163"/>
      <c r="D35" s="163"/>
      <c r="E35" s="163"/>
      <c r="F35" s="163"/>
      <c r="G35" s="163"/>
      <c r="H35" s="163"/>
      <c r="I35" s="163"/>
      <c r="J35" s="163"/>
      <c r="K35" s="163"/>
      <c r="L35" s="163"/>
      <c r="M35" s="163"/>
      <c r="N35" s="163"/>
      <c r="O35" s="163"/>
      <c r="P35" s="163"/>
      <c r="Q35" s="163"/>
      <c r="R35" s="163"/>
      <c r="S35" s="163"/>
      <c r="T35" s="163"/>
      <c r="U35" s="163"/>
      <c r="V35" s="163"/>
      <c r="W35" s="163"/>
      <c r="X35" s="163"/>
      <c r="Y35" s="163"/>
      <c r="Z35" s="163"/>
      <c r="AA35" s="163"/>
      <c r="AB35" s="163"/>
      <c r="AC35" s="163"/>
      <c r="AD35" s="44"/>
      <c r="AE35" s="110"/>
      <c r="AF35" s="110"/>
      <c r="AG35" s="635"/>
      <c r="AH35" s="628"/>
      <c r="AI35" s="628"/>
      <c r="AJ35" s="110"/>
      <c r="AK35" s="110"/>
      <c r="AL35" s="110"/>
      <c r="AM35" s="110"/>
      <c r="AN35" s="110"/>
      <c r="AO35" s="110"/>
      <c r="AP35" s="110"/>
      <c r="AQ35" s="110"/>
      <c r="AR35" s="110"/>
      <c r="AS35" s="110"/>
      <c r="AT35" s="110"/>
      <c r="AU35" s="110"/>
      <c r="AV35" s="110"/>
      <c r="AW35" s="110"/>
      <c r="AX35" s="110"/>
      <c r="AY35" s="110"/>
      <c r="AZ35" s="110"/>
      <c r="BA35" s="110"/>
      <c r="BB35" s="110"/>
      <c r="BC35" s="110"/>
      <c r="BD35" s="110"/>
      <c r="BE35" s="110"/>
      <c r="BF35" s="110"/>
      <c r="BG35" s="110"/>
      <c r="BH35" s="110"/>
      <c r="BI35" s="110"/>
      <c r="BJ35" s="110"/>
      <c r="BK35" s="110"/>
      <c r="BL35" s="110"/>
      <c r="BM35" s="110"/>
      <c r="BN35" s="110"/>
      <c r="BO35" s="110"/>
      <c r="BP35" s="110"/>
    </row>
    <row r="36" spans="1:68" ht="20" customHeight="1" x14ac:dyDescent="0.2">
      <c r="A36" s="35"/>
      <c r="B36" s="597" t="s">
        <v>52</v>
      </c>
      <c r="C36" s="597"/>
      <c r="D36" s="597"/>
      <c r="E36" s="597"/>
      <c r="F36" s="597"/>
      <c r="G36" s="597"/>
      <c r="H36" s="597"/>
      <c r="I36" s="597"/>
      <c r="J36" s="597"/>
      <c r="K36" s="597"/>
      <c r="L36" s="597"/>
      <c r="M36" s="597"/>
      <c r="N36" s="597"/>
      <c r="O36" s="597"/>
      <c r="P36" s="597"/>
      <c r="Q36" s="597"/>
      <c r="R36" s="597"/>
      <c r="S36" s="597"/>
      <c r="T36" s="597"/>
      <c r="U36" s="597"/>
      <c r="V36" s="597"/>
      <c r="W36" s="597"/>
      <c r="X36" s="597"/>
      <c r="Y36" s="597"/>
      <c r="Z36" s="597"/>
      <c r="AA36" s="597"/>
      <c r="AB36" s="597"/>
      <c r="AC36" s="597"/>
      <c r="AD36" s="50"/>
      <c r="AE36" s="117"/>
      <c r="AF36" s="115"/>
      <c r="AG36" s="110"/>
      <c r="AH36" s="110"/>
      <c r="AI36" s="110"/>
      <c r="AJ36" s="110"/>
      <c r="AK36" s="110"/>
      <c r="AL36" s="110"/>
      <c r="AM36" s="110"/>
      <c r="AN36" s="110"/>
      <c r="AO36" s="110"/>
      <c r="AP36" s="110"/>
      <c r="AQ36" s="110"/>
      <c r="AR36" s="110"/>
      <c r="AS36" s="110"/>
      <c r="AT36" s="110"/>
      <c r="AU36" s="110"/>
      <c r="AV36" s="110"/>
      <c r="AW36" s="110"/>
      <c r="AX36" s="110"/>
      <c r="AY36" s="110"/>
      <c r="AZ36" s="110"/>
      <c r="BA36" s="110"/>
      <c r="BB36" s="110"/>
      <c r="BC36" s="110"/>
      <c r="BD36" s="110"/>
      <c r="BE36" s="110"/>
      <c r="BF36" s="110"/>
      <c r="BG36" s="110"/>
      <c r="BH36" s="110"/>
      <c r="BI36" s="110"/>
      <c r="BJ36" s="110"/>
      <c r="BK36" s="110"/>
      <c r="BL36" s="110"/>
      <c r="BM36" s="110"/>
      <c r="BN36" s="110"/>
      <c r="BO36" s="110"/>
      <c r="BP36" s="110"/>
    </row>
    <row r="37" spans="1:68" ht="20" customHeight="1" x14ac:dyDescent="0.2">
      <c r="A37" s="35"/>
      <c r="B37" s="597"/>
      <c r="C37" s="597"/>
      <c r="D37" s="597"/>
      <c r="E37" s="597"/>
      <c r="F37" s="597"/>
      <c r="G37" s="597"/>
      <c r="H37" s="597"/>
      <c r="I37" s="597"/>
      <c r="J37" s="597"/>
      <c r="K37" s="597"/>
      <c r="L37" s="597"/>
      <c r="M37" s="597"/>
      <c r="N37" s="597"/>
      <c r="O37" s="597"/>
      <c r="P37" s="597"/>
      <c r="Q37" s="597"/>
      <c r="R37" s="597"/>
      <c r="S37" s="597"/>
      <c r="T37" s="597"/>
      <c r="U37" s="597"/>
      <c r="V37" s="597"/>
      <c r="W37" s="597"/>
      <c r="X37" s="597"/>
      <c r="Y37" s="597"/>
      <c r="Z37" s="597"/>
      <c r="AA37" s="597"/>
      <c r="AB37" s="597"/>
      <c r="AC37" s="597"/>
      <c r="AD37" s="53"/>
      <c r="AE37" s="117"/>
      <c r="AF37" s="117"/>
      <c r="AG37" s="110"/>
      <c r="AH37" s="110"/>
      <c r="AI37" s="110"/>
      <c r="AJ37" s="110"/>
      <c r="AK37" s="110"/>
      <c r="AL37" s="110"/>
      <c r="AM37" s="110"/>
      <c r="AN37" s="110"/>
      <c r="AO37" s="110"/>
      <c r="AP37" s="110"/>
      <c r="AQ37" s="110"/>
      <c r="AR37" s="110"/>
      <c r="AS37" s="110"/>
      <c r="AT37" s="110"/>
      <c r="AU37" s="110"/>
      <c r="AV37" s="110"/>
      <c r="AW37" s="110"/>
      <c r="AX37" s="110"/>
      <c r="AY37" s="110"/>
      <c r="AZ37" s="110"/>
      <c r="BA37" s="110"/>
      <c r="BB37" s="110"/>
      <c r="BC37" s="110"/>
      <c r="BD37" s="110"/>
      <c r="BE37" s="110"/>
      <c r="BF37" s="110"/>
      <c r="BG37" s="110"/>
      <c r="BH37" s="110"/>
      <c r="BI37" s="110"/>
      <c r="BJ37" s="110"/>
      <c r="BK37" s="110"/>
      <c r="BL37" s="110"/>
      <c r="BM37" s="110"/>
      <c r="BN37" s="110"/>
      <c r="BO37" s="110"/>
      <c r="BP37" s="110"/>
    </row>
    <row r="38" spans="1:68" ht="20" customHeight="1" x14ac:dyDescent="0.2">
      <c r="A38" s="35"/>
      <c r="B38" s="597"/>
      <c r="C38" s="597"/>
      <c r="D38" s="597"/>
      <c r="E38" s="597"/>
      <c r="F38" s="597"/>
      <c r="G38" s="597"/>
      <c r="H38" s="597"/>
      <c r="I38" s="597"/>
      <c r="J38" s="597"/>
      <c r="K38" s="597"/>
      <c r="L38" s="597"/>
      <c r="M38" s="597"/>
      <c r="N38" s="597"/>
      <c r="O38" s="597"/>
      <c r="P38" s="597"/>
      <c r="Q38" s="597"/>
      <c r="R38" s="597"/>
      <c r="S38" s="597"/>
      <c r="T38" s="597"/>
      <c r="U38" s="597"/>
      <c r="V38" s="597"/>
      <c r="W38" s="597"/>
      <c r="X38" s="597"/>
      <c r="Y38" s="597"/>
      <c r="Z38" s="597"/>
      <c r="AA38" s="597"/>
      <c r="AB38" s="597"/>
      <c r="AC38" s="597"/>
      <c r="AD38" s="50"/>
      <c r="AE38" s="117"/>
      <c r="AF38" s="117"/>
      <c r="AG38" s="110"/>
      <c r="AH38" s="110"/>
      <c r="AI38" s="110"/>
      <c r="AJ38" s="110"/>
      <c r="AK38" s="110"/>
      <c r="AL38" s="110"/>
      <c r="AM38" s="110"/>
      <c r="AN38" s="110"/>
      <c r="AO38" s="110"/>
      <c r="AP38" s="110"/>
      <c r="AQ38" s="110"/>
      <c r="AR38" s="110"/>
      <c r="AS38" s="110"/>
      <c r="AT38" s="110"/>
      <c r="AU38" s="110"/>
      <c r="AV38" s="110"/>
      <c r="AW38" s="110"/>
      <c r="AX38" s="110"/>
      <c r="AY38" s="110"/>
      <c r="AZ38" s="110"/>
      <c r="BA38" s="110"/>
      <c r="BB38" s="110"/>
      <c r="BC38" s="110"/>
      <c r="BD38" s="110"/>
      <c r="BE38" s="110"/>
      <c r="BF38" s="110"/>
      <c r="BG38" s="110"/>
      <c r="BH38" s="110"/>
      <c r="BI38" s="110"/>
      <c r="BJ38" s="110"/>
      <c r="BK38" s="110"/>
      <c r="BL38" s="110"/>
      <c r="BM38" s="110"/>
      <c r="BN38" s="110"/>
      <c r="BO38" s="110"/>
      <c r="BP38" s="110"/>
    </row>
    <row r="39" spans="1:68" ht="7.5" customHeight="1" x14ac:dyDescent="0.2">
      <c r="A39" s="35"/>
      <c r="B39" s="164"/>
      <c r="C39" s="164"/>
      <c r="D39" s="164"/>
      <c r="E39" s="165"/>
      <c r="F39" s="165"/>
      <c r="G39" s="165"/>
      <c r="H39" s="165"/>
      <c r="I39" s="165"/>
      <c r="J39" s="165"/>
      <c r="K39" s="165"/>
      <c r="L39" s="165"/>
      <c r="M39" s="165"/>
      <c r="N39" s="165"/>
      <c r="O39" s="165"/>
      <c r="P39" s="165"/>
      <c r="Q39" s="165"/>
      <c r="R39" s="165"/>
      <c r="S39" s="165"/>
      <c r="T39" s="165"/>
      <c r="U39" s="165"/>
      <c r="V39" s="165"/>
      <c r="W39" s="165"/>
      <c r="X39" s="165"/>
      <c r="Y39" s="166"/>
      <c r="Z39" s="166"/>
      <c r="AA39" s="166"/>
      <c r="AB39" s="166"/>
      <c r="AC39" s="166"/>
      <c r="AD39" s="49"/>
      <c r="AE39" s="117"/>
      <c r="AF39" s="117"/>
      <c r="AG39" s="110"/>
      <c r="AH39" s="110"/>
      <c r="AI39" s="110"/>
      <c r="AJ39" s="110"/>
      <c r="AK39" s="110"/>
      <c r="AL39" s="110"/>
      <c r="AM39" s="110"/>
      <c r="AN39" s="110"/>
      <c r="AO39" s="110"/>
      <c r="AP39" s="110"/>
      <c r="AQ39" s="110"/>
      <c r="AR39" s="110"/>
      <c r="AS39" s="110"/>
      <c r="AT39" s="110"/>
      <c r="AU39" s="110"/>
      <c r="AV39" s="110"/>
      <c r="AW39" s="110"/>
      <c r="AX39" s="110"/>
      <c r="AY39" s="110"/>
      <c r="AZ39" s="110"/>
      <c r="BA39" s="110"/>
      <c r="BB39" s="110"/>
      <c r="BC39" s="110"/>
      <c r="BD39" s="110"/>
      <c r="BE39" s="110"/>
      <c r="BF39" s="110"/>
      <c r="BG39" s="110"/>
      <c r="BH39" s="110"/>
      <c r="BI39" s="110"/>
      <c r="BJ39" s="110"/>
      <c r="BK39" s="110"/>
      <c r="BL39" s="110"/>
      <c r="BM39" s="110"/>
      <c r="BN39" s="110"/>
      <c r="BO39" s="110"/>
      <c r="BP39" s="110"/>
    </row>
    <row r="40" spans="1:68" ht="5.5" customHeight="1" x14ac:dyDescent="0.2">
      <c r="A40" s="35"/>
      <c r="B40" s="164"/>
      <c r="C40" s="164"/>
      <c r="D40" s="164"/>
      <c r="E40" s="167"/>
      <c r="F40" s="167"/>
      <c r="G40" s="167"/>
      <c r="H40" s="167"/>
      <c r="I40" s="167"/>
      <c r="J40" s="167"/>
      <c r="K40" s="167"/>
      <c r="L40" s="167"/>
      <c r="M40" s="167"/>
      <c r="N40" s="167"/>
      <c r="O40" s="167"/>
      <c r="P40" s="167"/>
      <c r="Q40" s="167"/>
      <c r="R40" s="167"/>
      <c r="S40" s="167"/>
      <c r="T40" s="167"/>
      <c r="U40" s="167"/>
      <c r="V40" s="167"/>
      <c r="W40" s="167"/>
      <c r="X40" s="167"/>
      <c r="Y40" s="164"/>
      <c r="Z40" s="164"/>
      <c r="AA40" s="138"/>
      <c r="AB40" s="138"/>
      <c r="AC40" s="138"/>
      <c r="AD40" s="42"/>
      <c r="AE40" s="110"/>
      <c r="AF40" s="110"/>
      <c r="AG40" s="110"/>
      <c r="AH40" s="110"/>
      <c r="AI40" s="110"/>
      <c r="AJ40" s="110"/>
      <c r="AK40" s="110"/>
      <c r="AL40" s="110"/>
      <c r="AM40" s="110"/>
      <c r="AN40" s="110"/>
      <c r="AO40" s="110"/>
      <c r="AP40" s="110"/>
      <c r="AQ40" s="110"/>
      <c r="AR40" s="110"/>
      <c r="AS40" s="110"/>
      <c r="AT40" s="110"/>
      <c r="AU40" s="110"/>
      <c r="AV40" s="110"/>
      <c r="AW40" s="110"/>
      <c r="AX40" s="110"/>
      <c r="AY40" s="110"/>
      <c r="AZ40" s="110"/>
      <c r="BA40" s="110"/>
      <c r="BB40" s="110"/>
      <c r="BC40" s="110"/>
      <c r="BD40" s="110"/>
      <c r="BE40" s="110"/>
      <c r="BF40" s="110"/>
      <c r="BG40" s="110"/>
      <c r="BH40" s="110"/>
      <c r="BI40" s="110"/>
      <c r="BJ40" s="110"/>
      <c r="BK40" s="110"/>
      <c r="BL40" s="110"/>
      <c r="BM40" s="110"/>
      <c r="BN40" s="110"/>
      <c r="BO40" s="110"/>
      <c r="BP40" s="110"/>
    </row>
    <row r="41" spans="1:68" ht="32.5" customHeight="1" x14ac:dyDescent="0.2">
      <c r="A41" s="35"/>
      <c r="B41" s="653"/>
      <c r="C41" s="653"/>
      <c r="D41" s="653"/>
      <c r="E41" s="653"/>
      <c r="F41" s="371"/>
      <c r="G41" s="371"/>
      <c r="H41" s="371"/>
      <c r="I41" s="371"/>
      <c r="J41" s="371"/>
      <c r="K41" s="371"/>
      <c r="L41" s="371"/>
      <c r="M41" s="371"/>
      <c r="N41" s="371"/>
      <c r="O41" s="371"/>
      <c r="P41" s="371"/>
      <c r="Q41" s="598" t="s">
        <v>49</v>
      </c>
      <c r="R41" s="598"/>
      <c r="S41" s="598"/>
      <c r="T41" s="371"/>
      <c r="U41" s="598" t="s">
        <v>56</v>
      </c>
      <c r="V41" s="598"/>
      <c r="W41" s="598"/>
      <c r="X41" s="372"/>
      <c r="Y41" s="598" t="s">
        <v>51</v>
      </c>
      <c r="Z41" s="598"/>
      <c r="AA41" s="598"/>
      <c r="AB41" s="598"/>
      <c r="AC41" s="598"/>
      <c r="AD41" s="55"/>
      <c r="AE41" s="118"/>
      <c r="AF41" s="110"/>
      <c r="AG41" s="110"/>
      <c r="AH41" s="110"/>
      <c r="AI41" s="110"/>
      <c r="AJ41" s="110"/>
      <c r="AK41" s="110"/>
      <c r="AL41" s="110"/>
      <c r="AM41" s="110"/>
      <c r="AN41" s="110"/>
      <c r="AO41" s="110"/>
      <c r="AP41" s="110"/>
      <c r="AQ41" s="110"/>
      <c r="AR41" s="110"/>
      <c r="AS41" s="110"/>
      <c r="AT41" s="110"/>
      <c r="AU41" s="110"/>
      <c r="AV41" s="110"/>
      <c r="AW41" s="110"/>
      <c r="AX41" s="110"/>
      <c r="AY41" s="110"/>
      <c r="AZ41" s="110"/>
      <c r="BA41" s="110"/>
      <c r="BB41" s="110"/>
      <c r="BC41" s="110"/>
      <c r="BD41" s="110"/>
      <c r="BE41" s="110"/>
      <c r="BF41" s="110"/>
      <c r="BG41" s="110"/>
      <c r="BH41" s="110"/>
      <c r="BI41" s="110"/>
      <c r="BJ41" s="110"/>
      <c r="BK41" s="110"/>
      <c r="BL41" s="110"/>
      <c r="BM41" s="110"/>
      <c r="BN41" s="110"/>
      <c r="BO41" s="110"/>
      <c r="BP41" s="110"/>
    </row>
    <row r="42" spans="1:68" ht="27.5" customHeight="1" x14ac:dyDescent="0.2">
      <c r="A42" s="35"/>
      <c r="B42" s="600" t="s">
        <v>47</v>
      </c>
      <c r="C42" s="601"/>
      <c r="D42" s="601"/>
      <c r="E42" s="601"/>
      <c r="F42" s="601"/>
      <c r="G42" s="601"/>
      <c r="H42" s="601"/>
      <c r="I42" s="601"/>
      <c r="J42" s="601"/>
      <c r="K42" s="601"/>
      <c r="L42" s="601"/>
      <c r="M42" s="601"/>
      <c r="N42" s="601"/>
      <c r="O42" s="602"/>
      <c r="P42" s="373"/>
      <c r="Q42" s="599"/>
      <c r="R42" s="599"/>
      <c r="S42" s="599"/>
      <c r="T42" s="374"/>
      <c r="U42" s="599"/>
      <c r="V42" s="599"/>
      <c r="W42" s="599"/>
      <c r="X42" s="375"/>
      <c r="Y42" s="599"/>
      <c r="Z42" s="599"/>
      <c r="AA42" s="599"/>
      <c r="AB42" s="599"/>
      <c r="AC42" s="599"/>
      <c r="AD42" s="57"/>
      <c r="AE42" s="114"/>
      <c r="AF42" s="110"/>
      <c r="AG42" s="110"/>
      <c r="AH42" s="110"/>
      <c r="AI42" s="110"/>
      <c r="AJ42" s="110"/>
      <c r="AK42" s="110"/>
      <c r="AL42" s="110"/>
      <c r="AM42" s="110"/>
      <c r="AN42" s="110"/>
      <c r="AO42" s="110"/>
      <c r="AP42" s="110"/>
      <c r="AQ42" s="110"/>
      <c r="AR42" s="110"/>
      <c r="AS42" s="110"/>
      <c r="AT42" s="110"/>
      <c r="AU42" s="110"/>
      <c r="AV42" s="110"/>
      <c r="AW42" s="110"/>
      <c r="AX42" s="110"/>
      <c r="AY42" s="110"/>
      <c r="AZ42" s="110"/>
      <c r="BA42" s="110"/>
      <c r="BB42" s="110"/>
      <c r="BC42" s="110"/>
      <c r="BD42" s="110"/>
      <c r="BE42" s="110"/>
      <c r="BF42" s="110"/>
      <c r="BG42" s="110"/>
      <c r="BH42" s="110"/>
      <c r="BI42" s="110"/>
      <c r="BJ42" s="110"/>
      <c r="BK42" s="110"/>
      <c r="BL42" s="110"/>
      <c r="BM42" s="110"/>
      <c r="BN42" s="110"/>
      <c r="BO42" s="110"/>
      <c r="BP42" s="110"/>
    </row>
    <row r="43" spans="1:68" ht="54" customHeight="1" x14ac:dyDescent="0.2">
      <c r="A43" s="35"/>
      <c r="B43" s="639" t="s">
        <v>48</v>
      </c>
      <c r="C43" s="640"/>
      <c r="D43" s="640"/>
      <c r="E43" s="640"/>
      <c r="F43" s="640"/>
      <c r="G43" s="640"/>
      <c r="H43" s="640"/>
      <c r="I43" s="640"/>
      <c r="J43" s="640"/>
      <c r="K43" s="640"/>
      <c r="L43" s="640"/>
      <c r="M43" s="640"/>
      <c r="N43" s="640"/>
      <c r="O43" s="641"/>
      <c r="P43" s="376"/>
      <c r="Q43" s="636"/>
      <c r="R43" s="636"/>
      <c r="S43" s="636"/>
      <c r="T43" s="377"/>
      <c r="U43" s="637">
        <v>350</v>
      </c>
      <c r="V43" s="637"/>
      <c r="W43" s="637"/>
      <c r="X43" s="378"/>
      <c r="Y43" s="638">
        <f>U43*Q43</f>
        <v>0</v>
      </c>
      <c r="Z43" s="638"/>
      <c r="AA43" s="638"/>
      <c r="AB43" s="638"/>
      <c r="AC43" s="638"/>
      <c r="AD43" s="59"/>
      <c r="AE43" s="114"/>
      <c r="AF43" s="110"/>
      <c r="AG43" s="110"/>
      <c r="AH43" s="110"/>
      <c r="AI43" s="110"/>
      <c r="AJ43" s="110"/>
      <c r="AK43" s="110"/>
      <c r="AL43" s="110"/>
      <c r="AM43" s="110"/>
      <c r="AN43" s="110"/>
      <c r="AO43" s="110"/>
      <c r="AP43" s="110"/>
      <c r="AQ43" s="110"/>
      <c r="AR43" s="110"/>
      <c r="AS43" s="110"/>
      <c r="AT43" s="110"/>
      <c r="AU43" s="110"/>
      <c r="AV43" s="110"/>
      <c r="AW43" s="110"/>
      <c r="AX43" s="110"/>
      <c r="AY43" s="110"/>
      <c r="AZ43" s="110"/>
      <c r="BA43" s="110"/>
      <c r="BB43" s="110"/>
      <c r="BC43" s="110"/>
      <c r="BD43" s="110"/>
      <c r="BE43" s="110"/>
      <c r="BF43" s="110"/>
      <c r="BG43" s="110"/>
      <c r="BH43" s="110"/>
      <c r="BI43" s="110"/>
      <c r="BJ43" s="110"/>
      <c r="BK43" s="110"/>
      <c r="BL43" s="110"/>
      <c r="BM43" s="110"/>
      <c r="BN43" s="110"/>
      <c r="BO43" s="110"/>
      <c r="BP43" s="110"/>
    </row>
    <row r="44" spans="1:68" ht="5.5" customHeight="1" x14ac:dyDescent="0.2">
      <c r="A44" s="35"/>
      <c r="B44" s="164"/>
      <c r="C44" s="164"/>
      <c r="D44" s="164"/>
      <c r="E44" s="167"/>
      <c r="F44" s="167"/>
      <c r="G44" s="167"/>
      <c r="H44" s="167"/>
      <c r="I44" s="167"/>
      <c r="J44" s="167"/>
      <c r="K44" s="167"/>
      <c r="L44" s="167"/>
      <c r="M44" s="167"/>
      <c r="N44" s="167"/>
      <c r="O44" s="167"/>
      <c r="P44" s="167"/>
      <c r="Q44" s="167"/>
      <c r="R44" s="167"/>
      <c r="S44" s="167"/>
      <c r="T44" s="167"/>
      <c r="U44" s="167"/>
      <c r="V44" s="167"/>
      <c r="W44" s="167"/>
      <c r="X44" s="167"/>
      <c r="Y44" s="164"/>
      <c r="Z44" s="164"/>
      <c r="AA44" s="138"/>
      <c r="AB44" s="138"/>
      <c r="AC44" s="138"/>
      <c r="AD44" s="42"/>
      <c r="AE44" s="110"/>
      <c r="AF44" s="110"/>
      <c r="AG44" s="110"/>
      <c r="AH44" s="110"/>
      <c r="AI44" s="110"/>
      <c r="AJ44" s="110"/>
      <c r="AK44" s="110"/>
      <c r="AL44" s="110"/>
      <c r="AM44" s="110"/>
      <c r="AN44" s="110"/>
      <c r="AO44" s="110"/>
      <c r="AP44" s="110"/>
      <c r="AQ44" s="110"/>
      <c r="AR44" s="110"/>
      <c r="AS44" s="110"/>
      <c r="AT44" s="110"/>
      <c r="AU44" s="110"/>
      <c r="AV44" s="110"/>
      <c r="AW44" s="110"/>
      <c r="AX44" s="110"/>
      <c r="AY44" s="110"/>
      <c r="AZ44" s="110"/>
      <c r="BA44" s="110"/>
      <c r="BB44" s="110"/>
      <c r="BC44" s="110"/>
      <c r="BD44" s="110"/>
      <c r="BE44" s="110"/>
      <c r="BF44" s="110"/>
      <c r="BG44" s="110"/>
      <c r="BH44" s="110"/>
      <c r="BI44" s="110"/>
      <c r="BJ44" s="110"/>
      <c r="BK44" s="110"/>
      <c r="BL44" s="110"/>
      <c r="BM44" s="110"/>
      <c r="BN44" s="110"/>
      <c r="BO44" s="110"/>
      <c r="BP44" s="110"/>
    </row>
    <row r="45" spans="1:68" ht="28.25" customHeight="1" x14ac:dyDescent="0.2">
      <c r="A45" s="35"/>
      <c r="B45" s="136"/>
      <c r="C45" s="136"/>
      <c r="D45" s="136"/>
      <c r="E45" s="136"/>
      <c r="F45" s="136"/>
      <c r="G45" s="136"/>
      <c r="H45" s="136"/>
      <c r="I45" s="136"/>
      <c r="J45" s="136"/>
      <c r="K45" s="136"/>
      <c r="L45" s="136"/>
      <c r="M45" s="136"/>
      <c r="N45" s="136"/>
      <c r="O45" s="136"/>
      <c r="P45" s="136"/>
      <c r="Q45" s="136"/>
      <c r="R45" s="136"/>
      <c r="S45" s="136"/>
      <c r="T45" s="136"/>
      <c r="U45" s="136"/>
      <c r="V45" s="136"/>
      <c r="W45" s="132" t="s">
        <v>25</v>
      </c>
      <c r="X45" s="136"/>
      <c r="Y45" s="654">
        <f>SUM(Y43:Y43)</f>
        <v>0</v>
      </c>
      <c r="Z45" s="654"/>
      <c r="AA45" s="654"/>
      <c r="AB45" s="654"/>
      <c r="AC45" s="654"/>
      <c r="AD45" s="61"/>
      <c r="AE45" s="114"/>
      <c r="AF45" s="110"/>
      <c r="AG45" s="110"/>
      <c r="AH45" s="110"/>
      <c r="AI45" s="119"/>
      <c r="AJ45" s="119"/>
      <c r="AK45" s="119"/>
      <c r="AL45" s="110"/>
      <c r="AM45" s="110"/>
      <c r="AN45" s="110"/>
      <c r="AO45" s="110"/>
      <c r="AP45" s="110"/>
      <c r="AQ45" s="110"/>
      <c r="AR45" s="110"/>
      <c r="AS45" s="110"/>
      <c r="AT45" s="110"/>
      <c r="AU45" s="110"/>
      <c r="AV45" s="110"/>
      <c r="AW45" s="110"/>
      <c r="AX45" s="110"/>
      <c r="AY45" s="110"/>
      <c r="AZ45" s="110"/>
      <c r="BA45" s="110"/>
      <c r="BB45" s="110"/>
      <c r="BC45" s="110"/>
      <c r="BD45" s="110"/>
      <c r="BE45" s="110"/>
      <c r="BF45" s="110"/>
      <c r="BG45" s="110"/>
      <c r="BH45" s="110"/>
      <c r="BI45" s="110"/>
      <c r="BJ45" s="110"/>
      <c r="BK45" s="110"/>
      <c r="BL45" s="110"/>
      <c r="BM45" s="110"/>
      <c r="BN45" s="110"/>
      <c r="BO45" s="110"/>
      <c r="BP45" s="110"/>
    </row>
    <row r="46" spans="1:68" ht="28.25" customHeight="1" x14ac:dyDescent="0.2">
      <c r="A46" s="35"/>
      <c r="B46" s="652"/>
      <c r="C46" s="652"/>
      <c r="D46" s="652"/>
      <c r="E46" s="652"/>
      <c r="F46" s="170"/>
      <c r="G46" s="170"/>
      <c r="H46" s="170"/>
      <c r="I46" s="170"/>
      <c r="J46" s="170"/>
      <c r="K46" s="170"/>
      <c r="L46" s="170"/>
      <c r="M46" s="170"/>
      <c r="N46" s="170"/>
      <c r="O46" s="170"/>
      <c r="P46" s="170"/>
      <c r="Q46" s="170"/>
      <c r="R46" s="170"/>
      <c r="S46" s="170"/>
      <c r="T46" s="170"/>
      <c r="U46" s="170"/>
      <c r="V46" s="170"/>
      <c r="W46" s="135" t="s">
        <v>29</v>
      </c>
      <c r="X46" s="171"/>
      <c r="Y46" s="646">
        <f ca="1">Y45*AE46*Summary!$K$91</f>
        <v>0</v>
      </c>
      <c r="Z46" s="646"/>
      <c r="AA46" s="646"/>
      <c r="AB46" s="646"/>
      <c r="AC46" s="646"/>
      <c r="AD46" s="64"/>
      <c r="AE46" s="121">
        <f ca="1">IF(Y6&gt;Y26,1,0)</f>
        <v>0</v>
      </c>
      <c r="AF46" s="110"/>
      <c r="AG46" s="110"/>
      <c r="AH46" s="110"/>
      <c r="AI46" s="119"/>
      <c r="AJ46" s="119"/>
      <c r="AK46" s="119"/>
      <c r="AL46" s="110"/>
      <c r="AM46" s="110"/>
      <c r="AN46" s="110"/>
      <c r="AO46" s="110"/>
      <c r="AP46" s="110"/>
      <c r="AQ46" s="110"/>
      <c r="AR46" s="110"/>
      <c r="AS46" s="110"/>
      <c r="AT46" s="110"/>
      <c r="AU46" s="110"/>
      <c r="AV46" s="110"/>
      <c r="AW46" s="110"/>
      <c r="AX46" s="110"/>
      <c r="AY46" s="110"/>
      <c r="AZ46" s="110"/>
      <c r="BA46" s="110"/>
      <c r="BB46" s="110"/>
      <c r="BC46" s="110"/>
      <c r="BD46" s="110"/>
      <c r="BE46" s="110"/>
      <c r="BF46" s="110"/>
      <c r="BG46" s="110"/>
      <c r="BH46" s="110"/>
      <c r="BI46" s="110"/>
      <c r="BJ46" s="110"/>
      <c r="BK46" s="110"/>
      <c r="BL46" s="110"/>
      <c r="BM46" s="110"/>
      <c r="BN46" s="110"/>
      <c r="BO46" s="110"/>
      <c r="BP46" s="110"/>
    </row>
    <row r="47" spans="1:68" ht="5.5" customHeight="1" x14ac:dyDescent="0.2">
      <c r="A47" s="35"/>
      <c r="B47" s="153"/>
      <c r="C47" s="153"/>
      <c r="D47" s="153"/>
      <c r="E47" s="154"/>
      <c r="F47" s="154"/>
      <c r="G47" s="154"/>
      <c r="H47" s="154"/>
      <c r="I47" s="154"/>
      <c r="J47" s="154"/>
      <c r="K47" s="154"/>
      <c r="L47" s="154"/>
      <c r="M47" s="154"/>
      <c r="N47" s="154"/>
      <c r="O47" s="154"/>
      <c r="P47" s="154"/>
      <c r="Q47" s="154"/>
      <c r="R47" s="154"/>
      <c r="S47" s="154"/>
      <c r="T47" s="154"/>
      <c r="U47" s="154"/>
      <c r="V47" s="154"/>
      <c r="W47" s="138"/>
      <c r="X47" s="154"/>
      <c r="Y47" s="153"/>
      <c r="Z47" s="164"/>
      <c r="AA47" s="136"/>
      <c r="AB47" s="138"/>
      <c r="AC47" s="138"/>
      <c r="AD47" s="42"/>
      <c r="AE47" s="110"/>
      <c r="AF47" s="110"/>
      <c r="AG47" s="110"/>
      <c r="AH47" s="110"/>
      <c r="AI47" s="110"/>
      <c r="AJ47" s="110"/>
      <c r="AK47" s="110"/>
      <c r="AL47" s="110"/>
      <c r="AM47" s="110"/>
      <c r="AN47" s="110"/>
      <c r="AO47" s="110"/>
      <c r="AP47" s="110"/>
      <c r="AQ47" s="110"/>
      <c r="AR47" s="110"/>
      <c r="AS47" s="110"/>
      <c r="AT47" s="110"/>
      <c r="AU47" s="110"/>
      <c r="AV47" s="110"/>
      <c r="AW47" s="110"/>
      <c r="AX47" s="110"/>
      <c r="AY47" s="110"/>
      <c r="AZ47" s="110"/>
      <c r="BA47" s="110"/>
      <c r="BB47" s="110"/>
      <c r="BC47" s="110"/>
      <c r="BD47" s="110"/>
      <c r="BE47" s="110"/>
      <c r="BF47" s="110"/>
      <c r="BG47" s="110"/>
      <c r="BH47" s="110"/>
      <c r="BI47" s="110"/>
      <c r="BJ47" s="110"/>
      <c r="BK47" s="110"/>
      <c r="BL47" s="110"/>
      <c r="BM47" s="110"/>
      <c r="BN47" s="110"/>
      <c r="BO47" s="110"/>
      <c r="BP47" s="110"/>
    </row>
    <row r="48" spans="1:68" ht="28.25" customHeight="1" x14ac:dyDescent="0.2">
      <c r="A48" s="35"/>
      <c r="B48" s="172" t="s">
        <v>614</v>
      </c>
      <c r="C48" s="156"/>
      <c r="D48" s="156"/>
      <c r="E48" s="156"/>
      <c r="F48" s="173"/>
      <c r="G48" s="173"/>
      <c r="H48" s="173"/>
      <c r="I48" s="174"/>
      <c r="J48" s="174"/>
      <c r="K48" s="174"/>
      <c r="L48" s="174"/>
      <c r="M48" s="174"/>
      <c r="N48" s="174"/>
      <c r="O48" s="174"/>
      <c r="P48" s="174"/>
      <c r="Q48" s="174"/>
      <c r="R48" s="174"/>
      <c r="S48" s="174"/>
      <c r="T48" s="174"/>
      <c r="U48" s="174"/>
      <c r="V48" s="174"/>
      <c r="W48" s="139" t="s">
        <v>25</v>
      </c>
      <c r="X48" s="157"/>
      <c r="Y48" s="647">
        <f ca="1">Y45+Y46</f>
        <v>0</v>
      </c>
      <c r="Z48" s="647"/>
      <c r="AA48" s="647"/>
      <c r="AB48" s="647"/>
      <c r="AC48" s="647"/>
      <c r="AD48" s="67"/>
      <c r="AE48" s="114"/>
      <c r="AF48" s="110"/>
      <c r="AG48" s="110"/>
      <c r="AH48" s="110"/>
      <c r="AI48" s="119"/>
      <c r="AJ48" s="119"/>
      <c r="AK48" s="119"/>
      <c r="AL48" s="110"/>
      <c r="AM48" s="110"/>
      <c r="AN48" s="110"/>
      <c r="AO48" s="110"/>
      <c r="AP48" s="110"/>
      <c r="AQ48" s="110"/>
      <c r="AR48" s="110"/>
      <c r="AS48" s="110"/>
      <c r="AT48" s="110"/>
      <c r="AU48" s="110"/>
      <c r="AV48" s="110"/>
      <c r="AW48" s="110"/>
      <c r="AX48" s="110"/>
      <c r="AY48" s="110"/>
      <c r="AZ48" s="110"/>
      <c r="BA48" s="110"/>
      <c r="BB48" s="110"/>
      <c r="BC48" s="110"/>
      <c r="BD48" s="110"/>
      <c r="BE48" s="110"/>
      <c r="BF48" s="110"/>
      <c r="BG48" s="110"/>
      <c r="BH48" s="110"/>
      <c r="BI48" s="110"/>
      <c r="BJ48" s="110"/>
      <c r="BK48" s="110"/>
      <c r="BL48" s="110"/>
      <c r="BM48" s="110"/>
      <c r="BN48" s="110"/>
      <c r="BO48" s="110"/>
      <c r="BP48" s="110"/>
    </row>
    <row r="49" spans="1:68" ht="28.25" customHeight="1" thickBot="1" x14ac:dyDescent="0.25">
      <c r="A49" s="35"/>
      <c r="B49" s="158" t="s">
        <v>576</v>
      </c>
      <c r="C49" s="158"/>
      <c r="D49" s="136"/>
      <c r="E49" s="136"/>
      <c r="F49" s="136"/>
      <c r="G49" s="136"/>
      <c r="H49" s="136"/>
      <c r="I49" s="136"/>
      <c r="J49" s="136"/>
      <c r="K49" s="136"/>
      <c r="L49" s="136"/>
      <c r="M49" s="136"/>
      <c r="N49" s="136"/>
      <c r="O49" s="136"/>
      <c r="P49" s="136"/>
      <c r="Q49" s="136"/>
      <c r="R49" s="136"/>
      <c r="S49" s="136"/>
      <c r="T49" s="136"/>
      <c r="U49" s="136"/>
      <c r="V49" s="136"/>
      <c r="W49" s="142" t="s">
        <v>26</v>
      </c>
      <c r="X49" s="136"/>
      <c r="Y49" s="648">
        <f ca="1">Y48*15%</f>
        <v>0</v>
      </c>
      <c r="Z49" s="648"/>
      <c r="AA49" s="648"/>
      <c r="AB49" s="648"/>
      <c r="AC49" s="648"/>
      <c r="AD49" s="69"/>
      <c r="AE49" s="114"/>
      <c r="AF49" s="110"/>
      <c r="AG49" s="110"/>
      <c r="AH49" s="110"/>
      <c r="AI49" s="119"/>
      <c r="AJ49" s="119"/>
      <c r="AK49" s="119"/>
      <c r="AL49" s="110"/>
      <c r="AM49" s="110"/>
      <c r="AN49" s="110"/>
      <c r="AO49" s="110"/>
      <c r="AP49" s="110"/>
      <c r="AQ49" s="110"/>
      <c r="AR49" s="110"/>
      <c r="AS49" s="110"/>
      <c r="AT49" s="110"/>
      <c r="AU49" s="110"/>
      <c r="AV49" s="110"/>
      <c r="AW49" s="110"/>
      <c r="AX49" s="110"/>
      <c r="AY49" s="110"/>
      <c r="AZ49" s="110"/>
      <c r="BA49" s="110"/>
      <c r="BB49" s="110"/>
      <c r="BC49" s="110"/>
      <c r="BD49" s="110"/>
      <c r="BE49" s="110"/>
      <c r="BF49" s="110"/>
      <c r="BG49" s="110"/>
      <c r="BH49" s="110"/>
      <c r="BI49" s="110"/>
      <c r="BJ49" s="110"/>
      <c r="BK49" s="110"/>
      <c r="BL49" s="110"/>
      <c r="BM49" s="110"/>
      <c r="BN49" s="110"/>
      <c r="BO49" s="110"/>
      <c r="BP49" s="110"/>
    </row>
    <row r="50" spans="1:68" ht="28.25" customHeight="1" thickBot="1" x14ac:dyDescent="0.25">
      <c r="A50" s="35"/>
      <c r="B50" s="158" t="s">
        <v>611</v>
      </c>
      <c r="C50" s="158"/>
      <c r="D50" s="136"/>
      <c r="E50" s="136"/>
      <c r="F50" s="136"/>
      <c r="G50" s="136"/>
      <c r="H50" s="136"/>
      <c r="I50" s="136"/>
      <c r="J50" s="136"/>
      <c r="K50" s="136"/>
      <c r="L50" s="136"/>
      <c r="M50" s="136"/>
      <c r="N50" s="136"/>
      <c r="O50" s="136"/>
      <c r="P50" s="136"/>
      <c r="Q50" s="650" t="s">
        <v>499</v>
      </c>
      <c r="R50" s="651"/>
      <c r="S50" s="651"/>
      <c r="T50" s="136"/>
      <c r="U50" s="136"/>
      <c r="V50" s="136"/>
      <c r="W50" s="132" t="s">
        <v>27</v>
      </c>
      <c r="X50" s="136"/>
      <c r="Y50" s="649">
        <f ca="1">Y49+Y48</f>
        <v>0</v>
      </c>
      <c r="Z50" s="649"/>
      <c r="AA50" s="649"/>
      <c r="AB50" s="649"/>
      <c r="AC50" s="649"/>
      <c r="AD50" s="61"/>
      <c r="AE50" s="114"/>
      <c r="AF50" s="110"/>
      <c r="AG50" s="110"/>
      <c r="AH50" s="110"/>
      <c r="AI50" s="119"/>
      <c r="AJ50" s="119"/>
      <c r="AK50" s="119"/>
      <c r="AL50" s="110"/>
      <c r="AM50" s="110"/>
      <c r="AN50" s="110"/>
      <c r="AO50" s="110"/>
      <c r="AP50" s="110"/>
      <c r="AQ50" s="110"/>
      <c r="AR50" s="110"/>
      <c r="AS50" s="110"/>
      <c r="AT50" s="110"/>
      <c r="AU50" s="110"/>
      <c r="AV50" s="110"/>
      <c r="AW50" s="110"/>
      <c r="AX50" s="110"/>
      <c r="AY50" s="110"/>
      <c r="AZ50" s="110"/>
      <c r="BA50" s="110"/>
      <c r="BB50" s="110"/>
      <c r="BC50" s="110"/>
      <c r="BD50" s="110"/>
      <c r="BE50" s="110"/>
      <c r="BF50" s="110"/>
      <c r="BG50" s="110"/>
      <c r="BH50" s="110"/>
      <c r="BI50" s="110"/>
      <c r="BJ50" s="110"/>
      <c r="BK50" s="110"/>
      <c r="BL50" s="110"/>
      <c r="BM50" s="110"/>
      <c r="BN50" s="110"/>
      <c r="BO50" s="110"/>
      <c r="BP50" s="110"/>
    </row>
    <row r="51" spans="1:68" ht="7.25" customHeight="1" thickTop="1" thickBot="1" x14ac:dyDescent="0.25">
      <c r="A51" s="70"/>
      <c r="B51" s="565"/>
      <c r="C51" s="565"/>
      <c r="D51" s="565"/>
      <c r="E51" s="565"/>
      <c r="F51" s="565"/>
      <c r="G51" s="565"/>
      <c r="H51" s="565"/>
      <c r="I51" s="565"/>
      <c r="J51" s="565"/>
      <c r="K51" s="565"/>
      <c r="L51" s="565"/>
      <c r="M51" s="565"/>
      <c r="N51" s="565"/>
      <c r="O51" s="565"/>
      <c r="P51" s="565"/>
      <c r="Q51" s="565"/>
      <c r="R51" s="565"/>
      <c r="S51" s="565"/>
      <c r="T51" s="565"/>
      <c r="U51" s="565"/>
      <c r="V51" s="565"/>
      <c r="W51" s="565"/>
      <c r="X51" s="565"/>
      <c r="Y51" s="565"/>
      <c r="Z51" s="565"/>
      <c r="AA51" s="565"/>
      <c r="AB51" s="565"/>
      <c r="AC51" s="565"/>
      <c r="AD51" s="71"/>
      <c r="AE51" s="110"/>
      <c r="AF51" s="110"/>
      <c r="AG51" s="110"/>
      <c r="AH51" s="110"/>
      <c r="AI51" s="110"/>
      <c r="AJ51" s="110"/>
      <c r="AK51" s="110"/>
      <c r="AL51" s="110"/>
      <c r="AM51" s="110"/>
      <c r="AN51" s="110"/>
      <c r="AO51" s="110"/>
      <c r="AP51" s="110"/>
      <c r="AQ51" s="110"/>
      <c r="AR51" s="110"/>
      <c r="AS51" s="110"/>
      <c r="AT51" s="110"/>
      <c r="AU51" s="110"/>
      <c r="AV51" s="110"/>
      <c r="AW51" s="110"/>
      <c r="AX51" s="110"/>
      <c r="AY51" s="110"/>
      <c r="AZ51" s="110"/>
      <c r="BA51" s="110"/>
      <c r="BB51" s="110"/>
      <c r="BC51" s="110"/>
      <c r="BD51" s="110"/>
      <c r="BE51" s="110"/>
      <c r="BF51" s="110"/>
      <c r="BG51" s="110"/>
      <c r="BH51" s="110"/>
      <c r="BI51" s="110"/>
      <c r="BJ51" s="110"/>
      <c r="BK51" s="110"/>
      <c r="BL51" s="110"/>
      <c r="BM51" s="110"/>
      <c r="BN51" s="110"/>
      <c r="BO51" s="110"/>
      <c r="BP51" s="110"/>
    </row>
    <row r="52" spans="1:68" x14ac:dyDescent="0.2">
      <c r="A52" s="110"/>
      <c r="B52" s="110"/>
      <c r="C52" s="110"/>
      <c r="D52" s="110"/>
      <c r="E52" s="110"/>
      <c r="F52" s="110"/>
      <c r="G52" s="110"/>
      <c r="H52" s="110"/>
      <c r="I52" s="110"/>
      <c r="J52" s="110"/>
      <c r="K52" s="110"/>
      <c r="L52" s="110"/>
      <c r="M52" s="110"/>
      <c r="N52" s="110"/>
      <c r="O52" s="110"/>
      <c r="P52" s="110"/>
      <c r="Q52" s="110"/>
      <c r="R52" s="110"/>
      <c r="S52" s="110"/>
      <c r="T52" s="110"/>
      <c r="U52" s="110"/>
      <c r="V52" s="110"/>
      <c r="W52" s="110"/>
      <c r="X52" s="110"/>
      <c r="Y52" s="110"/>
      <c r="Z52" s="110"/>
      <c r="AA52" s="110"/>
      <c r="AB52" s="110"/>
      <c r="AC52" s="110"/>
      <c r="AD52" s="110"/>
      <c r="AE52" s="110"/>
      <c r="AF52" s="110"/>
      <c r="AG52" s="110"/>
      <c r="AH52" s="110"/>
      <c r="AI52" s="110"/>
      <c r="AJ52" s="110"/>
      <c r="AK52" s="110"/>
      <c r="AL52" s="110"/>
      <c r="AM52" s="110"/>
      <c r="AN52" s="110"/>
      <c r="AO52" s="110"/>
      <c r="AP52" s="110"/>
      <c r="AQ52" s="110"/>
      <c r="AR52" s="110"/>
      <c r="AS52" s="110"/>
      <c r="AT52" s="110"/>
      <c r="AU52" s="110"/>
      <c r="AV52" s="110"/>
      <c r="AW52" s="110"/>
      <c r="AX52" s="110"/>
      <c r="AY52" s="110"/>
      <c r="AZ52" s="110"/>
      <c r="BA52" s="110"/>
      <c r="BB52" s="110"/>
      <c r="BC52" s="110"/>
      <c r="BD52" s="110"/>
      <c r="BE52" s="110"/>
      <c r="BF52" s="110"/>
      <c r="BG52" s="110"/>
      <c r="BH52" s="110"/>
      <c r="BI52" s="110"/>
      <c r="BJ52" s="110"/>
      <c r="BK52" s="110"/>
      <c r="BL52" s="110"/>
      <c r="BM52" s="110"/>
      <c r="BN52" s="110"/>
      <c r="BO52" s="110"/>
      <c r="BP52" s="110"/>
    </row>
    <row r="53" spans="1:68" x14ac:dyDescent="0.2">
      <c r="A53" s="110"/>
      <c r="B53" s="110"/>
      <c r="C53" s="110"/>
      <c r="D53" s="110"/>
      <c r="E53" s="111"/>
      <c r="F53" s="111"/>
      <c r="G53" s="111"/>
      <c r="H53" s="111"/>
      <c r="I53" s="111"/>
      <c r="J53" s="111"/>
      <c r="K53" s="111"/>
      <c r="L53" s="111"/>
      <c r="M53" s="111"/>
      <c r="N53" s="111"/>
      <c r="O53" s="111"/>
      <c r="P53" s="111"/>
      <c r="Q53" s="111"/>
      <c r="R53" s="111"/>
      <c r="S53" s="111"/>
      <c r="T53" s="111"/>
      <c r="U53" s="111"/>
      <c r="V53" s="111"/>
      <c r="W53" s="111"/>
      <c r="X53" s="110"/>
      <c r="Y53" s="110"/>
      <c r="Z53" s="110"/>
      <c r="AA53" s="110"/>
      <c r="AB53" s="110"/>
      <c r="AC53" s="110"/>
      <c r="AD53" s="110"/>
      <c r="AE53" s="110"/>
      <c r="AF53" s="110"/>
      <c r="AG53" s="110"/>
      <c r="AH53" s="110"/>
      <c r="AI53" s="110"/>
      <c r="AJ53" s="110"/>
      <c r="AK53" s="110"/>
      <c r="AL53" s="110"/>
      <c r="AM53" s="110"/>
      <c r="AN53" s="110"/>
      <c r="AO53" s="110"/>
      <c r="AP53" s="110"/>
      <c r="AQ53" s="110"/>
      <c r="AR53" s="110"/>
      <c r="AS53" s="110"/>
      <c r="AT53" s="110"/>
      <c r="AU53" s="110"/>
      <c r="AV53" s="110"/>
      <c r="AW53" s="110"/>
      <c r="AX53" s="110"/>
      <c r="AY53" s="110"/>
      <c r="AZ53" s="110"/>
      <c r="BA53" s="110"/>
      <c r="BB53" s="110"/>
      <c r="BC53" s="110"/>
      <c r="BD53" s="110"/>
      <c r="BE53" s="110"/>
      <c r="BF53" s="110"/>
      <c r="BG53" s="110"/>
      <c r="BH53" s="110"/>
      <c r="BI53" s="110"/>
      <c r="BJ53" s="110"/>
      <c r="BK53" s="110"/>
      <c r="BL53" s="110"/>
      <c r="BM53" s="110"/>
      <c r="BN53" s="110"/>
      <c r="BO53" s="110"/>
      <c r="BP53" s="110"/>
    </row>
    <row r="54" spans="1:68" x14ac:dyDescent="0.2">
      <c r="A54" s="110"/>
      <c r="B54" s="110"/>
      <c r="C54" s="110"/>
      <c r="D54" s="110"/>
      <c r="E54" s="110"/>
      <c r="F54" s="110"/>
      <c r="G54" s="110"/>
      <c r="H54" s="110"/>
      <c r="I54" s="110"/>
      <c r="J54" s="110"/>
      <c r="K54" s="110"/>
      <c r="L54" s="110"/>
      <c r="M54" s="110"/>
      <c r="N54" s="110"/>
      <c r="O54" s="110"/>
      <c r="P54" s="110"/>
      <c r="Q54" s="110"/>
      <c r="R54" s="110"/>
      <c r="S54" s="110"/>
      <c r="T54" s="110"/>
      <c r="U54" s="110"/>
      <c r="V54" s="110"/>
      <c r="W54" s="110"/>
      <c r="X54" s="110"/>
      <c r="Y54" s="110"/>
      <c r="Z54" s="110"/>
      <c r="AA54" s="110"/>
      <c r="AB54" s="110"/>
      <c r="AC54" s="110"/>
      <c r="AD54" s="110"/>
      <c r="AE54" s="110"/>
      <c r="AF54" s="110"/>
      <c r="AG54" s="110"/>
      <c r="AH54" s="110"/>
      <c r="AI54" s="110"/>
      <c r="AJ54" s="110"/>
      <c r="AK54" s="110"/>
      <c r="AL54" s="110"/>
      <c r="AM54" s="110"/>
      <c r="AN54" s="110"/>
      <c r="AO54" s="110"/>
      <c r="AP54" s="110"/>
      <c r="AQ54" s="110"/>
      <c r="AR54" s="110"/>
      <c r="AS54" s="110"/>
      <c r="AT54" s="110"/>
      <c r="AU54" s="110"/>
      <c r="AV54" s="110"/>
      <c r="AW54" s="110"/>
      <c r="AX54" s="110"/>
      <c r="AY54" s="110"/>
      <c r="AZ54" s="110"/>
      <c r="BA54" s="110"/>
      <c r="BB54" s="110"/>
      <c r="BC54" s="110"/>
      <c r="BD54" s="110"/>
      <c r="BE54" s="110"/>
      <c r="BF54" s="110"/>
      <c r="BG54" s="110"/>
      <c r="BH54" s="110"/>
      <c r="BI54" s="110"/>
      <c r="BJ54" s="110"/>
      <c r="BK54" s="110"/>
      <c r="BL54" s="110"/>
      <c r="BM54" s="110"/>
      <c r="BN54" s="110"/>
      <c r="BO54" s="110"/>
      <c r="BP54" s="110"/>
    </row>
    <row r="55" spans="1:68" x14ac:dyDescent="0.2">
      <c r="A55" s="110"/>
      <c r="B55" s="110"/>
      <c r="C55" s="110"/>
      <c r="D55" s="110"/>
      <c r="E55" s="110"/>
      <c r="F55" s="110"/>
      <c r="G55" s="110"/>
      <c r="H55" s="110"/>
      <c r="I55" s="110"/>
      <c r="J55" s="110"/>
      <c r="K55" s="110"/>
      <c r="L55" s="110"/>
      <c r="M55" s="110"/>
      <c r="N55" s="110"/>
      <c r="O55" s="110"/>
      <c r="P55" s="110"/>
      <c r="Q55" s="110"/>
      <c r="R55" s="110"/>
      <c r="S55" s="110"/>
      <c r="T55" s="110"/>
      <c r="U55" s="110"/>
      <c r="V55" s="110"/>
      <c r="W55" s="110"/>
      <c r="X55" s="110"/>
      <c r="Y55" s="110"/>
      <c r="Z55" s="110"/>
      <c r="AA55" s="110"/>
      <c r="AB55" s="110"/>
      <c r="AC55" s="110"/>
      <c r="AD55" s="110"/>
      <c r="AE55" s="110"/>
      <c r="AF55" s="110"/>
      <c r="AG55" s="110"/>
      <c r="AH55" s="110"/>
      <c r="AI55" s="110"/>
      <c r="AJ55" s="110"/>
      <c r="AK55" s="110"/>
      <c r="AL55" s="110"/>
      <c r="AM55" s="110"/>
      <c r="AN55" s="110"/>
      <c r="AO55" s="110"/>
      <c r="AP55" s="110"/>
      <c r="AQ55" s="110"/>
      <c r="AR55" s="110"/>
      <c r="AS55" s="110"/>
      <c r="AT55" s="110"/>
      <c r="AU55" s="110"/>
      <c r="AV55" s="110"/>
      <c r="AW55" s="110"/>
      <c r="AX55" s="110"/>
      <c r="AY55" s="110"/>
      <c r="AZ55" s="110"/>
      <c r="BA55" s="110"/>
      <c r="BB55" s="110"/>
      <c r="BC55" s="110"/>
      <c r="BD55" s="110"/>
      <c r="BE55" s="110"/>
      <c r="BF55" s="110"/>
      <c r="BG55" s="110"/>
      <c r="BH55" s="110"/>
      <c r="BI55" s="110"/>
      <c r="BJ55" s="110"/>
      <c r="BK55" s="110"/>
      <c r="BL55" s="110"/>
      <c r="BM55" s="110"/>
      <c r="BN55" s="110"/>
      <c r="BO55" s="110"/>
      <c r="BP55" s="110"/>
    </row>
    <row r="56" spans="1:68" x14ac:dyDescent="0.2">
      <c r="A56" s="110"/>
      <c r="B56" s="110"/>
      <c r="C56" s="110"/>
      <c r="D56" s="110"/>
      <c r="E56" s="110"/>
      <c r="F56" s="110"/>
      <c r="G56" s="110"/>
      <c r="H56" s="110"/>
      <c r="I56" s="110"/>
      <c r="J56" s="110"/>
      <c r="K56" s="110"/>
      <c r="L56" s="110"/>
      <c r="M56" s="110"/>
      <c r="N56" s="110"/>
      <c r="O56" s="110"/>
      <c r="P56" s="110"/>
      <c r="Q56" s="110"/>
      <c r="R56" s="110"/>
      <c r="S56" s="110"/>
      <c r="T56" s="110"/>
      <c r="U56" s="110"/>
      <c r="V56" s="110"/>
      <c r="W56" s="110"/>
      <c r="X56" s="110"/>
      <c r="Y56" s="110"/>
      <c r="Z56" s="110"/>
      <c r="AA56" s="110"/>
      <c r="AB56" s="110"/>
      <c r="AC56" s="110"/>
      <c r="AD56" s="110"/>
      <c r="AE56" s="110"/>
      <c r="AF56" s="110"/>
      <c r="AG56" s="110"/>
      <c r="AH56" s="110"/>
      <c r="AI56" s="110"/>
      <c r="AJ56" s="110"/>
      <c r="AK56" s="110"/>
      <c r="AL56" s="110"/>
      <c r="AM56" s="110"/>
      <c r="AN56" s="110"/>
      <c r="AO56" s="110"/>
      <c r="AP56" s="110"/>
      <c r="AQ56" s="110"/>
      <c r="AR56" s="110"/>
      <c r="AS56" s="110"/>
      <c r="AT56" s="110"/>
      <c r="AU56" s="110"/>
      <c r="AV56" s="110"/>
      <c r="AW56" s="110"/>
      <c r="AX56" s="110"/>
      <c r="AY56" s="110"/>
      <c r="AZ56" s="110"/>
      <c r="BA56" s="110"/>
      <c r="BB56" s="110"/>
      <c r="BC56" s="110"/>
      <c r="BD56" s="110"/>
      <c r="BE56" s="110"/>
      <c r="BF56" s="110"/>
      <c r="BG56" s="110"/>
      <c r="BH56" s="110"/>
      <c r="BI56" s="110"/>
      <c r="BJ56" s="110"/>
      <c r="BK56" s="110"/>
      <c r="BL56" s="110"/>
      <c r="BM56" s="110"/>
      <c r="BN56" s="110"/>
      <c r="BO56" s="110"/>
      <c r="BP56" s="110"/>
    </row>
    <row r="57" spans="1:68" x14ac:dyDescent="0.2">
      <c r="A57" s="110"/>
      <c r="B57" s="110"/>
      <c r="C57" s="110"/>
      <c r="D57" s="110"/>
      <c r="E57" s="110"/>
      <c r="F57" s="110"/>
      <c r="G57" s="110"/>
      <c r="H57" s="110"/>
      <c r="I57" s="110"/>
      <c r="J57" s="110"/>
      <c r="K57" s="110"/>
      <c r="L57" s="110"/>
      <c r="M57" s="110"/>
      <c r="N57" s="110"/>
      <c r="O57" s="110"/>
      <c r="P57" s="110"/>
      <c r="Q57" s="110"/>
      <c r="R57" s="110"/>
      <c r="S57" s="110"/>
      <c r="T57" s="110"/>
      <c r="U57" s="110"/>
      <c r="V57" s="110"/>
      <c r="W57" s="110"/>
      <c r="X57" s="110"/>
      <c r="Y57" s="110"/>
      <c r="Z57" s="110"/>
      <c r="AA57" s="110"/>
      <c r="AB57" s="110"/>
      <c r="AC57" s="110"/>
      <c r="AD57" s="110"/>
      <c r="AE57" s="110"/>
      <c r="AF57" s="110"/>
      <c r="AG57" s="110"/>
      <c r="AH57" s="110"/>
      <c r="AI57" s="110"/>
      <c r="AJ57" s="110"/>
      <c r="AK57" s="110"/>
      <c r="AL57" s="110"/>
      <c r="AM57" s="110"/>
      <c r="AN57" s="110"/>
      <c r="AO57" s="110"/>
      <c r="AP57" s="110"/>
      <c r="AQ57" s="110"/>
      <c r="AR57" s="110"/>
      <c r="AS57" s="110"/>
      <c r="AT57" s="110"/>
      <c r="AU57" s="110"/>
      <c r="AV57" s="110"/>
      <c r="AW57" s="110"/>
      <c r="AX57" s="110"/>
      <c r="AY57" s="110"/>
      <c r="AZ57" s="110"/>
      <c r="BA57" s="110"/>
      <c r="BB57" s="110"/>
      <c r="BC57" s="110"/>
      <c r="BD57" s="110"/>
      <c r="BE57" s="110"/>
      <c r="BF57" s="110"/>
      <c r="BG57" s="110"/>
      <c r="BH57" s="110"/>
      <c r="BI57" s="110"/>
      <c r="BJ57" s="110"/>
      <c r="BK57" s="110"/>
      <c r="BL57" s="110"/>
      <c r="BM57" s="110"/>
      <c r="BN57" s="110"/>
      <c r="BO57" s="110"/>
      <c r="BP57" s="110"/>
    </row>
    <row r="58" spans="1:68" x14ac:dyDescent="0.2">
      <c r="A58" s="110"/>
      <c r="B58" s="110"/>
      <c r="C58" s="110"/>
      <c r="D58" s="110"/>
      <c r="E58" s="110"/>
      <c r="F58" s="110"/>
      <c r="G58" s="110"/>
      <c r="H58" s="110"/>
      <c r="I58" s="110"/>
      <c r="J58" s="110"/>
      <c r="K58" s="110"/>
      <c r="L58" s="110"/>
      <c r="M58" s="110"/>
      <c r="N58" s="110"/>
      <c r="O58" s="110"/>
      <c r="P58" s="110"/>
      <c r="Q58" s="110"/>
      <c r="R58" s="110"/>
      <c r="S58" s="110"/>
      <c r="T58" s="110"/>
      <c r="U58" s="110"/>
      <c r="V58" s="110"/>
      <c r="W58" s="110"/>
      <c r="X58" s="110"/>
      <c r="Y58" s="110"/>
      <c r="Z58" s="110"/>
      <c r="AA58" s="110"/>
      <c r="AB58" s="110"/>
      <c r="AC58" s="110"/>
      <c r="AD58" s="110"/>
      <c r="AE58" s="110"/>
      <c r="AF58" s="110"/>
      <c r="AG58" s="110"/>
      <c r="AH58" s="110"/>
      <c r="AI58" s="110"/>
      <c r="AJ58" s="110"/>
      <c r="AK58" s="110"/>
      <c r="AL58" s="110"/>
      <c r="AM58" s="110"/>
      <c r="AN58" s="110"/>
      <c r="AO58" s="110"/>
      <c r="AP58" s="110"/>
      <c r="AQ58" s="110"/>
      <c r="AR58" s="110"/>
      <c r="AS58" s="110"/>
      <c r="AT58" s="110"/>
      <c r="AU58" s="110"/>
      <c r="AV58" s="110"/>
      <c r="AW58" s="110"/>
      <c r="AX58" s="110"/>
      <c r="AY58" s="110"/>
      <c r="AZ58" s="110"/>
      <c r="BA58" s="110"/>
      <c r="BB58" s="110"/>
      <c r="BC58" s="110"/>
      <c r="BD58" s="110"/>
      <c r="BE58" s="110"/>
      <c r="BF58" s="110"/>
      <c r="BG58" s="110"/>
      <c r="BH58" s="110"/>
      <c r="BI58" s="110"/>
      <c r="BJ58" s="110"/>
      <c r="BK58" s="110"/>
      <c r="BL58" s="110"/>
      <c r="BM58" s="110"/>
      <c r="BN58" s="110"/>
      <c r="BO58" s="110"/>
      <c r="BP58" s="110"/>
    </row>
    <row r="59" spans="1:68" x14ac:dyDescent="0.2">
      <c r="A59" s="110"/>
      <c r="B59" s="110"/>
      <c r="C59" s="110"/>
      <c r="D59" s="110"/>
      <c r="E59" s="110"/>
      <c r="F59" s="110"/>
      <c r="G59" s="110"/>
      <c r="H59" s="110"/>
      <c r="I59" s="110"/>
      <c r="J59" s="110"/>
      <c r="K59" s="110"/>
      <c r="L59" s="110"/>
      <c r="M59" s="110"/>
      <c r="N59" s="110"/>
      <c r="O59" s="110"/>
      <c r="P59" s="110"/>
      <c r="Q59" s="110"/>
      <c r="R59" s="110"/>
      <c r="S59" s="110"/>
      <c r="T59" s="110"/>
      <c r="U59" s="110"/>
      <c r="V59" s="110"/>
      <c r="W59" s="110"/>
      <c r="X59" s="110"/>
      <c r="Y59" s="110" t="s">
        <v>45</v>
      </c>
      <c r="Z59" s="110"/>
      <c r="AA59" s="110"/>
      <c r="AB59" s="110"/>
      <c r="AC59" s="110"/>
      <c r="AD59" s="110"/>
      <c r="AE59" s="110"/>
      <c r="AF59" s="110"/>
      <c r="AG59" s="110"/>
      <c r="AH59" s="110"/>
      <c r="AI59" s="110"/>
      <c r="AJ59" s="110"/>
      <c r="AK59" s="110"/>
      <c r="AL59" s="110"/>
      <c r="AM59" s="110"/>
      <c r="AN59" s="110"/>
      <c r="AO59" s="110"/>
      <c r="AP59" s="110"/>
      <c r="AQ59" s="110"/>
      <c r="AR59" s="110"/>
      <c r="AS59" s="110"/>
      <c r="AT59" s="110"/>
      <c r="AU59" s="110"/>
      <c r="AV59" s="110"/>
      <c r="AW59" s="110"/>
      <c r="AX59" s="110"/>
      <c r="AY59" s="110"/>
      <c r="AZ59" s="110"/>
      <c r="BA59" s="110"/>
      <c r="BB59" s="110"/>
      <c r="BC59" s="110"/>
      <c r="BD59" s="110"/>
      <c r="BE59" s="110"/>
      <c r="BF59" s="110"/>
      <c r="BG59" s="110"/>
      <c r="BH59" s="110"/>
      <c r="BI59" s="110"/>
      <c r="BJ59" s="110"/>
      <c r="BK59" s="110"/>
      <c r="BL59" s="110"/>
      <c r="BM59" s="110"/>
      <c r="BN59" s="110"/>
      <c r="BO59" s="110"/>
      <c r="BP59" s="110"/>
    </row>
    <row r="60" spans="1:68" x14ac:dyDescent="0.2">
      <c r="A60" s="110"/>
      <c r="B60" s="110"/>
      <c r="C60" s="110"/>
      <c r="D60" s="110"/>
      <c r="E60" s="110"/>
      <c r="F60" s="110"/>
      <c r="G60" s="110"/>
      <c r="H60" s="110"/>
      <c r="I60" s="110"/>
      <c r="J60" s="110"/>
      <c r="K60" s="110"/>
      <c r="L60" s="110"/>
      <c r="M60" s="110"/>
      <c r="N60" s="110"/>
      <c r="O60" s="110"/>
      <c r="P60" s="110"/>
      <c r="Q60" s="110"/>
      <c r="R60" s="110"/>
      <c r="S60" s="110"/>
      <c r="T60" s="110"/>
      <c r="U60" s="110"/>
      <c r="V60" s="110"/>
      <c r="W60" s="110"/>
      <c r="X60" s="110"/>
      <c r="Y60" s="110"/>
      <c r="Z60" s="110"/>
      <c r="AA60" s="110"/>
      <c r="AB60" s="110"/>
      <c r="AC60" s="110"/>
      <c r="AD60" s="110"/>
      <c r="AE60" s="110"/>
      <c r="AF60" s="110"/>
      <c r="AG60" s="110"/>
      <c r="AH60" s="110"/>
      <c r="AI60" s="110"/>
      <c r="AJ60" s="110"/>
      <c r="AK60" s="110"/>
      <c r="AL60" s="110"/>
      <c r="AM60" s="110"/>
      <c r="AN60" s="110"/>
      <c r="AO60" s="110"/>
      <c r="AP60" s="110"/>
      <c r="AQ60" s="110"/>
      <c r="AR60" s="110"/>
      <c r="AS60" s="110"/>
      <c r="AT60" s="110"/>
      <c r="AU60" s="110"/>
      <c r="AV60" s="110"/>
      <c r="AW60" s="110"/>
      <c r="AX60" s="110"/>
      <c r="AY60" s="110"/>
      <c r="AZ60" s="110"/>
      <c r="BA60" s="110"/>
      <c r="BB60" s="110"/>
      <c r="BC60" s="110"/>
      <c r="BD60" s="110"/>
      <c r="BE60" s="110"/>
      <c r="BF60" s="110"/>
      <c r="BG60" s="110"/>
      <c r="BH60" s="110"/>
      <c r="BI60" s="110"/>
      <c r="BJ60" s="110"/>
      <c r="BK60" s="110"/>
      <c r="BL60" s="110"/>
      <c r="BM60" s="110"/>
      <c r="BN60" s="110"/>
      <c r="BO60" s="110"/>
      <c r="BP60" s="110"/>
    </row>
    <row r="61" spans="1:68" x14ac:dyDescent="0.2">
      <c r="A61" s="110"/>
      <c r="B61" s="110"/>
      <c r="C61" s="110"/>
      <c r="D61" s="110"/>
      <c r="E61" s="110"/>
      <c r="F61" s="110"/>
      <c r="G61" s="110"/>
      <c r="H61" s="110"/>
      <c r="I61" s="110"/>
      <c r="J61" s="110"/>
      <c r="K61" s="110"/>
      <c r="L61" s="110"/>
      <c r="M61" s="110"/>
      <c r="N61" s="110"/>
      <c r="O61" s="110"/>
      <c r="P61" s="110"/>
      <c r="Q61" s="110"/>
      <c r="R61" s="110"/>
      <c r="S61" s="110"/>
      <c r="T61" s="110"/>
      <c r="U61" s="110"/>
      <c r="V61" s="110"/>
      <c r="W61" s="110"/>
      <c r="X61" s="110"/>
      <c r="Y61" s="110"/>
      <c r="Z61" s="110"/>
      <c r="AA61" s="110"/>
      <c r="AB61" s="110"/>
      <c r="AC61" s="110"/>
      <c r="AD61" s="110"/>
      <c r="AE61" s="110"/>
      <c r="AF61" s="110"/>
      <c r="AG61" s="110"/>
      <c r="AH61" s="110"/>
      <c r="AI61" s="110"/>
      <c r="AJ61" s="110"/>
      <c r="AK61" s="110"/>
      <c r="AL61" s="110"/>
      <c r="AM61" s="110"/>
      <c r="AN61" s="110"/>
      <c r="AO61" s="110"/>
      <c r="AP61" s="110"/>
      <c r="AQ61" s="110"/>
      <c r="AR61" s="110"/>
      <c r="AS61" s="110"/>
      <c r="AT61" s="110"/>
      <c r="AU61" s="110"/>
      <c r="AV61" s="110"/>
      <c r="AW61" s="110"/>
      <c r="AX61" s="110"/>
      <c r="AY61" s="110"/>
      <c r="AZ61" s="110"/>
      <c r="BA61" s="110"/>
      <c r="BB61" s="110"/>
      <c r="BC61" s="110"/>
      <c r="BD61" s="110"/>
      <c r="BE61" s="110"/>
      <c r="BF61" s="110"/>
      <c r="BG61" s="110"/>
      <c r="BH61" s="110"/>
      <c r="BI61" s="110"/>
      <c r="BJ61" s="110"/>
      <c r="BK61" s="110"/>
      <c r="BL61" s="110"/>
      <c r="BM61" s="110"/>
      <c r="BN61" s="110"/>
      <c r="BO61" s="110"/>
      <c r="BP61" s="110"/>
    </row>
    <row r="62" spans="1:68" x14ac:dyDescent="0.2">
      <c r="A62" s="110"/>
      <c r="B62" s="110"/>
      <c r="C62" s="110"/>
      <c r="D62" s="110"/>
      <c r="E62" s="110"/>
      <c r="F62" s="110"/>
      <c r="G62" s="110"/>
      <c r="H62" s="110"/>
      <c r="I62" s="110"/>
      <c r="J62" s="110"/>
      <c r="K62" s="110"/>
      <c r="L62" s="110"/>
      <c r="M62" s="110"/>
      <c r="N62" s="110"/>
      <c r="O62" s="110"/>
      <c r="P62" s="110"/>
      <c r="Q62" s="110"/>
      <c r="R62" s="110"/>
      <c r="S62" s="110"/>
      <c r="T62" s="110"/>
      <c r="U62" s="110"/>
      <c r="V62" s="110"/>
      <c r="W62" s="110"/>
      <c r="X62" s="110"/>
      <c r="Y62" s="110"/>
      <c r="Z62" s="110"/>
      <c r="AA62" s="110"/>
      <c r="AB62" s="110"/>
      <c r="AC62" s="110"/>
      <c r="AD62" s="110"/>
      <c r="AE62" s="110"/>
      <c r="AF62" s="110"/>
      <c r="AG62" s="110"/>
      <c r="AH62" s="110"/>
      <c r="AI62" s="110"/>
      <c r="AJ62" s="110"/>
      <c r="AK62" s="110"/>
      <c r="AL62" s="110"/>
      <c r="AM62" s="110"/>
      <c r="AN62" s="110"/>
      <c r="AO62" s="110"/>
      <c r="AP62" s="110"/>
      <c r="AQ62" s="110"/>
      <c r="AR62" s="110"/>
      <c r="AS62" s="110"/>
      <c r="AT62" s="110"/>
      <c r="AU62" s="110"/>
      <c r="AV62" s="110"/>
      <c r="AW62" s="110"/>
      <c r="AX62" s="110"/>
      <c r="AY62" s="110"/>
      <c r="AZ62" s="110"/>
      <c r="BA62" s="110"/>
      <c r="BB62" s="110"/>
      <c r="BC62" s="110"/>
      <c r="BD62" s="110"/>
      <c r="BE62" s="110"/>
      <c r="BF62" s="110"/>
      <c r="BG62" s="110"/>
      <c r="BH62" s="110"/>
      <c r="BI62" s="110"/>
      <c r="BJ62" s="110"/>
      <c r="BK62" s="110"/>
      <c r="BL62" s="110"/>
      <c r="BM62" s="110"/>
      <c r="BN62" s="110"/>
      <c r="BO62" s="110"/>
      <c r="BP62" s="110"/>
    </row>
    <row r="63" spans="1:68" x14ac:dyDescent="0.2">
      <c r="A63" s="110"/>
      <c r="B63" s="110"/>
      <c r="C63" s="110"/>
      <c r="D63" s="110"/>
      <c r="E63" s="110"/>
      <c r="F63" s="110"/>
      <c r="G63" s="110"/>
      <c r="H63" s="110"/>
      <c r="I63" s="110"/>
      <c r="J63" s="110"/>
      <c r="K63" s="110"/>
      <c r="L63" s="110"/>
      <c r="M63" s="110"/>
      <c r="N63" s="110"/>
      <c r="O63" s="110"/>
      <c r="P63" s="110"/>
      <c r="Q63" s="110"/>
      <c r="R63" s="110"/>
      <c r="S63" s="110"/>
      <c r="T63" s="110"/>
      <c r="U63" s="110"/>
      <c r="V63" s="110"/>
      <c r="W63" s="110"/>
      <c r="X63" s="110"/>
      <c r="Y63" s="110"/>
      <c r="Z63" s="110"/>
      <c r="AA63" s="110"/>
      <c r="AB63" s="110"/>
      <c r="AC63" s="110"/>
      <c r="AD63" s="110"/>
      <c r="AE63" s="110"/>
      <c r="AF63" s="110"/>
      <c r="AG63" s="110"/>
      <c r="AH63" s="110"/>
      <c r="AI63" s="110"/>
      <c r="AJ63" s="110"/>
      <c r="AK63" s="110"/>
      <c r="AL63" s="110"/>
      <c r="AM63" s="110"/>
      <c r="AN63" s="110"/>
      <c r="AO63" s="110"/>
      <c r="AP63" s="110"/>
      <c r="AQ63" s="110"/>
      <c r="AR63" s="110"/>
      <c r="AS63" s="110"/>
      <c r="AT63" s="110"/>
      <c r="AU63" s="110"/>
      <c r="AV63" s="110"/>
      <c r="AW63" s="110"/>
      <c r="AX63" s="110"/>
      <c r="AY63" s="110"/>
      <c r="AZ63" s="110"/>
      <c r="BA63" s="110"/>
      <c r="BB63" s="110"/>
      <c r="BC63" s="110"/>
      <c r="BD63" s="110"/>
      <c r="BE63" s="110"/>
      <c r="BF63" s="110"/>
      <c r="BG63" s="110"/>
      <c r="BH63" s="110"/>
      <c r="BI63" s="110"/>
      <c r="BJ63" s="110"/>
      <c r="BK63" s="110"/>
      <c r="BL63" s="110"/>
      <c r="BM63" s="110"/>
      <c r="BN63" s="110"/>
      <c r="BO63" s="110"/>
      <c r="BP63" s="110"/>
    </row>
    <row r="64" spans="1:68" x14ac:dyDescent="0.2">
      <c r="A64" s="110"/>
      <c r="B64" s="110"/>
      <c r="C64" s="110"/>
      <c r="D64" s="110"/>
      <c r="E64" s="110"/>
      <c r="F64" s="110"/>
      <c r="G64" s="110"/>
      <c r="H64" s="110"/>
      <c r="I64" s="110"/>
      <c r="J64" s="110"/>
      <c r="K64" s="110"/>
      <c r="L64" s="110"/>
      <c r="M64" s="110"/>
      <c r="N64" s="110"/>
      <c r="O64" s="110"/>
      <c r="P64" s="110"/>
      <c r="Q64" s="110"/>
      <c r="R64" s="110"/>
      <c r="S64" s="110"/>
      <c r="T64" s="110"/>
      <c r="U64" s="110"/>
      <c r="V64" s="110"/>
      <c r="W64" s="110"/>
      <c r="X64" s="110"/>
      <c r="Y64" s="110"/>
      <c r="Z64" s="110"/>
      <c r="AA64" s="110"/>
      <c r="AB64" s="110"/>
      <c r="AC64" s="110"/>
      <c r="AD64" s="110"/>
      <c r="AE64" s="110"/>
      <c r="AF64" s="110"/>
      <c r="AG64" s="110"/>
      <c r="AH64" s="110"/>
      <c r="AI64" s="110"/>
      <c r="AJ64" s="110"/>
      <c r="AK64" s="110"/>
      <c r="AL64" s="110"/>
      <c r="AM64" s="110"/>
      <c r="AN64" s="110"/>
      <c r="AO64" s="110"/>
      <c r="AP64" s="110"/>
      <c r="AQ64" s="110"/>
      <c r="AR64" s="110"/>
      <c r="AS64" s="110"/>
      <c r="AT64" s="110"/>
      <c r="AU64" s="110"/>
      <c r="AV64" s="110"/>
      <c r="AW64" s="110"/>
      <c r="AX64" s="110"/>
      <c r="AY64" s="110"/>
      <c r="AZ64" s="110"/>
      <c r="BA64" s="110"/>
      <c r="BB64" s="110"/>
      <c r="BC64" s="110"/>
      <c r="BD64" s="110"/>
      <c r="BE64" s="110"/>
      <c r="BF64" s="110"/>
      <c r="BG64" s="110"/>
      <c r="BH64" s="110"/>
      <c r="BI64" s="110"/>
      <c r="BJ64" s="110"/>
      <c r="BK64" s="110"/>
      <c r="BL64" s="110"/>
      <c r="BM64" s="110"/>
      <c r="BN64" s="110"/>
      <c r="BO64" s="110"/>
      <c r="BP64" s="110"/>
    </row>
    <row r="65" spans="1:68" x14ac:dyDescent="0.2">
      <c r="A65" s="110"/>
      <c r="B65" s="110"/>
      <c r="C65" s="110"/>
      <c r="D65" s="110"/>
      <c r="E65" s="110"/>
      <c r="F65" s="110"/>
      <c r="G65" s="110"/>
      <c r="H65" s="110"/>
      <c r="I65" s="110"/>
      <c r="J65" s="110"/>
      <c r="K65" s="110"/>
      <c r="L65" s="110"/>
      <c r="M65" s="110"/>
      <c r="N65" s="110"/>
      <c r="O65" s="110"/>
      <c r="P65" s="110"/>
      <c r="Q65" s="110"/>
      <c r="R65" s="110"/>
      <c r="S65" s="110"/>
      <c r="T65" s="110"/>
      <c r="U65" s="110"/>
      <c r="V65" s="110"/>
      <c r="W65" s="110"/>
      <c r="X65" s="110"/>
      <c r="Y65" s="110"/>
      <c r="Z65" s="110"/>
      <c r="AA65" s="110"/>
      <c r="AB65" s="110"/>
      <c r="AC65" s="110"/>
      <c r="AD65" s="110"/>
      <c r="AE65" s="110"/>
      <c r="AF65" s="110"/>
      <c r="AG65" s="110"/>
      <c r="AH65" s="110"/>
      <c r="AI65" s="110"/>
      <c r="AJ65" s="110"/>
      <c r="AK65" s="110"/>
      <c r="AL65" s="110"/>
      <c r="AM65" s="110"/>
      <c r="AN65" s="110"/>
      <c r="AO65" s="110"/>
      <c r="AP65" s="110"/>
      <c r="AQ65" s="110"/>
      <c r="AR65" s="110"/>
      <c r="AS65" s="110"/>
      <c r="AT65" s="110"/>
      <c r="AU65" s="110"/>
      <c r="AV65" s="110"/>
      <c r="AW65" s="110"/>
      <c r="AX65" s="110"/>
      <c r="AY65" s="110"/>
      <c r="AZ65" s="110"/>
      <c r="BA65" s="110"/>
      <c r="BB65" s="110"/>
      <c r="BC65" s="110"/>
      <c r="BD65" s="110"/>
      <c r="BE65" s="110"/>
      <c r="BF65" s="110"/>
      <c r="BG65" s="110"/>
      <c r="BH65" s="110"/>
      <c r="BI65" s="110"/>
      <c r="BJ65" s="110"/>
      <c r="BK65" s="110"/>
      <c r="BL65" s="110"/>
      <c r="BM65" s="110"/>
      <c r="BN65" s="110"/>
      <c r="BO65" s="110"/>
      <c r="BP65" s="110"/>
    </row>
    <row r="66" spans="1:68" x14ac:dyDescent="0.2">
      <c r="A66" s="110"/>
      <c r="B66" s="110"/>
      <c r="C66" s="110"/>
      <c r="D66" s="110"/>
      <c r="E66" s="110"/>
      <c r="F66" s="110"/>
      <c r="G66" s="110"/>
      <c r="H66" s="110"/>
      <c r="I66" s="110"/>
      <c r="J66" s="110"/>
      <c r="K66" s="110"/>
      <c r="L66" s="110"/>
      <c r="M66" s="110"/>
      <c r="N66" s="110"/>
      <c r="O66" s="110"/>
      <c r="P66" s="110"/>
      <c r="Q66" s="110"/>
      <c r="R66" s="110"/>
      <c r="S66" s="110"/>
      <c r="T66" s="110"/>
      <c r="U66" s="110"/>
      <c r="V66" s="110"/>
      <c r="W66" s="110"/>
      <c r="X66" s="110"/>
      <c r="Y66" s="110"/>
      <c r="Z66" s="110"/>
      <c r="AA66" s="110"/>
      <c r="AB66" s="110"/>
      <c r="AC66" s="110"/>
      <c r="AD66" s="110"/>
      <c r="AE66" s="110"/>
      <c r="AF66" s="110"/>
      <c r="AG66" s="110"/>
      <c r="AH66" s="110"/>
      <c r="AI66" s="110"/>
      <c r="AJ66" s="110"/>
      <c r="AK66" s="110"/>
      <c r="AL66" s="110"/>
      <c r="AM66" s="110"/>
      <c r="AN66" s="110"/>
      <c r="AO66" s="110"/>
      <c r="AP66" s="110"/>
      <c r="AQ66" s="110"/>
      <c r="AR66" s="110"/>
      <c r="AS66" s="110"/>
      <c r="AT66" s="110"/>
      <c r="AU66" s="110"/>
      <c r="AV66" s="110"/>
      <c r="AW66" s="110"/>
      <c r="AX66" s="110"/>
      <c r="AY66" s="110"/>
      <c r="AZ66" s="110"/>
      <c r="BA66" s="110"/>
      <c r="BB66" s="110"/>
      <c r="BC66" s="110"/>
      <c r="BD66" s="110"/>
      <c r="BE66" s="110"/>
      <c r="BF66" s="110"/>
      <c r="BG66" s="110"/>
      <c r="BH66" s="110"/>
      <c r="BI66" s="110"/>
      <c r="BJ66" s="110"/>
      <c r="BK66" s="110"/>
      <c r="BL66" s="110"/>
      <c r="BM66" s="110"/>
      <c r="BN66" s="110"/>
      <c r="BO66" s="110"/>
      <c r="BP66" s="110"/>
    </row>
    <row r="67" spans="1:68" x14ac:dyDescent="0.2">
      <c r="A67" s="110"/>
      <c r="B67" s="110"/>
      <c r="C67" s="110"/>
      <c r="D67" s="110"/>
      <c r="E67" s="110"/>
      <c r="F67" s="110"/>
      <c r="G67" s="110"/>
      <c r="H67" s="110"/>
      <c r="I67" s="110"/>
      <c r="J67" s="110"/>
      <c r="K67" s="110"/>
      <c r="L67" s="110"/>
      <c r="M67" s="110"/>
      <c r="N67" s="110"/>
      <c r="O67" s="110"/>
      <c r="P67" s="110"/>
      <c r="Q67" s="110"/>
      <c r="R67" s="110"/>
      <c r="S67" s="110"/>
      <c r="T67" s="110"/>
      <c r="U67" s="110"/>
      <c r="V67" s="110"/>
      <c r="W67" s="110"/>
      <c r="X67" s="110"/>
      <c r="Y67" s="110"/>
      <c r="Z67" s="110"/>
      <c r="AA67" s="110"/>
      <c r="AB67" s="110"/>
      <c r="AC67" s="110"/>
      <c r="AD67" s="110"/>
      <c r="AE67" s="110"/>
      <c r="AF67" s="110"/>
      <c r="AG67" s="110"/>
      <c r="AH67" s="110"/>
      <c r="AI67" s="110"/>
      <c r="AJ67" s="110"/>
      <c r="AK67" s="110"/>
      <c r="AL67" s="110"/>
      <c r="AM67" s="110"/>
      <c r="AN67" s="110"/>
      <c r="AO67" s="110"/>
      <c r="AP67" s="110"/>
      <c r="AQ67" s="110"/>
      <c r="AR67" s="110"/>
      <c r="AS67" s="110"/>
      <c r="AT67" s="110"/>
      <c r="AU67" s="110"/>
      <c r="AV67" s="110"/>
      <c r="AW67" s="110"/>
      <c r="AX67" s="110"/>
      <c r="AY67" s="110"/>
      <c r="AZ67" s="110"/>
      <c r="BA67" s="110"/>
      <c r="BB67" s="110"/>
      <c r="BC67" s="110"/>
      <c r="BD67" s="110"/>
      <c r="BE67" s="110"/>
      <c r="BF67" s="110"/>
      <c r="BG67" s="110"/>
      <c r="BH67" s="110"/>
      <c r="BI67" s="110"/>
      <c r="BJ67" s="110"/>
      <c r="BK67" s="110"/>
      <c r="BL67" s="110"/>
      <c r="BM67" s="110"/>
      <c r="BN67" s="110"/>
      <c r="BO67" s="110"/>
      <c r="BP67" s="110"/>
    </row>
    <row r="68" spans="1:68" x14ac:dyDescent="0.2">
      <c r="A68" s="110"/>
      <c r="B68" s="110"/>
      <c r="C68" s="110"/>
      <c r="D68" s="110"/>
      <c r="E68" s="110"/>
      <c r="F68" s="110"/>
      <c r="G68" s="110"/>
      <c r="H68" s="110"/>
      <c r="I68" s="110"/>
      <c r="J68" s="110"/>
      <c r="K68" s="110"/>
      <c r="L68" s="110"/>
      <c r="M68" s="110"/>
      <c r="N68" s="110"/>
      <c r="O68" s="110"/>
      <c r="P68" s="110"/>
      <c r="Q68" s="110"/>
      <c r="R68" s="110"/>
      <c r="S68" s="110"/>
      <c r="T68" s="110"/>
      <c r="U68" s="110"/>
      <c r="V68" s="110"/>
      <c r="W68" s="110"/>
      <c r="X68" s="110"/>
      <c r="Y68" s="110"/>
      <c r="Z68" s="110"/>
      <c r="AA68" s="110"/>
      <c r="AB68" s="110"/>
      <c r="AC68" s="110"/>
      <c r="AD68" s="110"/>
      <c r="AE68" s="110"/>
      <c r="AF68" s="110"/>
      <c r="AG68" s="110"/>
      <c r="AH68" s="110"/>
      <c r="AI68" s="110"/>
      <c r="AJ68" s="110"/>
      <c r="AK68" s="110"/>
      <c r="AL68" s="110"/>
      <c r="AM68" s="110"/>
      <c r="AN68" s="110"/>
      <c r="AO68" s="110"/>
      <c r="AP68" s="110"/>
      <c r="AQ68" s="110"/>
      <c r="AR68" s="110"/>
      <c r="AS68" s="110"/>
      <c r="AT68" s="110"/>
      <c r="AU68" s="110"/>
      <c r="AV68" s="110"/>
      <c r="AW68" s="110"/>
      <c r="AX68" s="110"/>
      <c r="AY68" s="110"/>
      <c r="AZ68" s="110"/>
      <c r="BA68" s="110"/>
      <c r="BB68" s="110"/>
      <c r="BC68" s="110"/>
      <c r="BD68" s="110"/>
      <c r="BE68" s="110"/>
      <c r="BF68" s="110"/>
      <c r="BG68" s="110"/>
      <c r="BH68" s="110"/>
      <c r="BI68" s="110"/>
      <c r="BJ68" s="110"/>
      <c r="BK68" s="110"/>
      <c r="BL68" s="110"/>
      <c r="BM68" s="110"/>
      <c r="BN68" s="110"/>
      <c r="BO68" s="110"/>
      <c r="BP68" s="110"/>
    </row>
    <row r="69" spans="1:68" x14ac:dyDescent="0.2">
      <c r="A69" s="110"/>
      <c r="B69" s="110"/>
      <c r="C69" s="110"/>
      <c r="D69" s="110"/>
      <c r="E69" s="110"/>
      <c r="F69" s="110"/>
      <c r="G69" s="110"/>
      <c r="H69" s="110"/>
      <c r="I69" s="110"/>
      <c r="J69" s="110"/>
      <c r="K69" s="110"/>
      <c r="L69" s="110"/>
      <c r="M69" s="110"/>
      <c r="N69" s="110"/>
      <c r="O69" s="110"/>
      <c r="P69" s="110"/>
      <c r="Q69" s="110"/>
      <c r="R69" s="110"/>
      <c r="S69" s="110"/>
      <c r="T69" s="110"/>
      <c r="U69" s="110"/>
      <c r="V69" s="110"/>
      <c r="W69" s="110"/>
      <c r="X69" s="110"/>
      <c r="Y69" s="110"/>
      <c r="Z69" s="110"/>
      <c r="AA69" s="110"/>
      <c r="AB69" s="110"/>
      <c r="AC69" s="110"/>
      <c r="AD69" s="110"/>
      <c r="AE69" s="110"/>
      <c r="AF69" s="110"/>
      <c r="AG69" s="110"/>
      <c r="AH69" s="110"/>
      <c r="AI69" s="110"/>
      <c r="AJ69" s="110"/>
      <c r="AK69" s="110"/>
      <c r="AL69" s="110"/>
      <c r="AM69" s="110"/>
      <c r="AN69" s="110"/>
      <c r="AO69" s="110"/>
      <c r="AP69" s="110"/>
      <c r="AQ69" s="110"/>
      <c r="AR69" s="110"/>
      <c r="AS69" s="110"/>
      <c r="AT69" s="110"/>
      <c r="AU69" s="110"/>
      <c r="AV69" s="110"/>
      <c r="AW69" s="110"/>
      <c r="AX69" s="110"/>
      <c r="AY69" s="110"/>
      <c r="AZ69" s="110"/>
      <c r="BA69" s="110"/>
      <c r="BB69" s="110"/>
      <c r="BC69" s="110"/>
      <c r="BD69" s="110"/>
      <c r="BE69" s="110"/>
      <c r="BF69" s="110"/>
      <c r="BG69" s="110"/>
      <c r="BH69" s="110"/>
      <c r="BI69" s="110"/>
      <c r="BJ69" s="110"/>
      <c r="BK69" s="110"/>
      <c r="BL69" s="110"/>
      <c r="BM69" s="110"/>
      <c r="BN69" s="110"/>
      <c r="BO69" s="110"/>
      <c r="BP69" s="110"/>
    </row>
    <row r="70" spans="1:68" x14ac:dyDescent="0.2">
      <c r="A70" s="110"/>
      <c r="B70" s="110"/>
      <c r="C70" s="110"/>
      <c r="D70" s="110"/>
      <c r="E70" s="110"/>
      <c r="F70" s="110"/>
      <c r="G70" s="110"/>
      <c r="H70" s="110"/>
      <c r="I70" s="110"/>
      <c r="J70" s="110"/>
      <c r="K70" s="110"/>
      <c r="L70" s="110"/>
      <c r="M70" s="110"/>
      <c r="N70" s="110"/>
      <c r="O70" s="110"/>
      <c r="P70" s="110"/>
      <c r="Q70" s="110"/>
      <c r="R70" s="110"/>
      <c r="S70" s="110"/>
      <c r="T70" s="110"/>
      <c r="U70" s="110"/>
      <c r="V70" s="110"/>
      <c r="W70" s="110"/>
      <c r="X70" s="110"/>
      <c r="Y70" s="110"/>
      <c r="Z70" s="110"/>
      <c r="AA70" s="110"/>
      <c r="AB70" s="110"/>
      <c r="AC70" s="110"/>
      <c r="AD70" s="110"/>
      <c r="AE70" s="110"/>
      <c r="AF70" s="110"/>
      <c r="AG70" s="110"/>
      <c r="AH70" s="110"/>
      <c r="AI70" s="110"/>
      <c r="AJ70" s="110"/>
      <c r="AK70" s="110"/>
      <c r="AL70" s="110"/>
      <c r="AM70" s="110"/>
      <c r="AN70" s="110"/>
      <c r="AO70" s="110"/>
      <c r="AP70" s="110"/>
      <c r="AQ70" s="110"/>
      <c r="AR70" s="110"/>
      <c r="AS70" s="110"/>
      <c r="AT70" s="110"/>
      <c r="AU70" s="110"/>
      <c r="AV70" s="110"/>
      <c r="AW70" s="110"/>
      <c r="AX70" s="110"/>
      <c r="AY70" s="110"/>
      <c r="AZ70" s="110"/>
      <c r="BA70" s="110"/>
      <c r="BB70" s="110"/>
      <c r="BC70" s="110"/>
      <c r="BD70" s="110"/>
      <c r="BE70" s="110"/>
      <c r="BF70" s="110"/>
      <c r="BG70" s="110"/>
      <c r="BH70" s="110"/>
      <c r="BI70" s="110"/>
      <c r="BJ70" s="110"/>
      <c r="BK70" s="110"/>
      <c r="BL70" s="110"/>
      <c r="BM70" s="110"/>
      <c r="BN70" s="110"/>
      <c r="BO70" s="110"/>
      <c r="BP70" s="110"/>
    </row>
    <row r="71" spans="1:68" x14ac:dyDescent="0.2">
      <c r="A71" s="110"/>
      <c r="B71" s="110"/>
      <c r="C71" s="110"/>
      <c r="D71" s="110"/>
      <c r="E71" s="110"/>
      <c r="F71" s="110"/>
      <c r="G71" s="110"/>
      <c r="H71" s="110"/>
      <c r="I71" s="110"/>
      <c r="J71" s="110"/>
      <c r="K71" s="110"/>
      <c r="L71" s="110"/>
      <c r="M71" s="110"/>
      <c r="N71" s="110"/>
      <c r="O71" s="110"/>
      <c r="P71" s="110"/>
      <c r="Q71" s="110"/>
      <c r="R71" s="110"/>
      <c r="S71" s="110"/>
      <c r="T71" s="110"/>
      <c r="U71" s="110"/>
      <c r="V71" s="110"/>
      <c r="W71" s="110"/>
      <c r="X71" s="110"/>
      <c r="Y71" s="110"/>
      <c r="Z71" s="110"/>
      <c r="AA71" s="110"/>
      <c r="AB71" s="110"/>
      <c r="AC71" s="110"/>
      <c r="AD71" s="110"/>
      <c r="AE71" s="110"/>
      <c r="AF71" s="110"/>
      <c r="AG71" s="110"/>
      <c r="AH71" s="110"/>
      <c r="AI71" s="110"/>
      <c r="AJ71" s="110"/>
      <c r="AK71" s="110"/>
      <c r="AL71" s="110"/>
      <c r="AM71" s="110"/>
      <c r="AN71" s="110"/>
      <c r="AO71" s="110"/>
      <c r="AP71" s="110"/>
      <c r="AQ71" s="110"/>
      <c r="AR71" s="110"/>
      <c r="AS71" s="110"/>
      <c r="AT71" s="110"/>
      <c r="AU71" s="110"/>
      <c r="AV71" s="110"/>
      <c r="AW71" s="110"/>
      <c r="AX71" s="110"/>
      <c r="AY71" s="110"/>
      <c r="AZ71" s="110"/>
      <c r="BA71" s="110"/>
      <c r="BB71" s="110"/>
      <c r="BC71" s="110"/>
      <c r="BD71" s="110"/>
      <c r="BE71" s="110"/>
      <c r="BF71" s="110"/>
      <c r="BG71" s="110"/>
      <c r="BH71" s="110"/>
      <c r="BI71" s="110"/>
      <c r="BJ71" s="110"/>
      <c r="BK71" s="110"/>
      <c r="BL71" s="110"/>
      <c r="BM71" s="110"/>
      <c r="BN71" s="110"/>
      <c r="BO71" s="110"/>
      <c r="BP71" s="110"/>
    </row>
    <row r="72" spans="1:68" x14ac:dyDescent="0.2">
      <c r="A72" s="110"/>
      <c r="B72" s="110"/>
      <c r="C72" s="110"/>
      <c r="D72" s="110"/>
      <c r="E72" s="110"/>
      <c r="F72" s="110"/>
      <c r="G72" s="110"/>
      <c r="H72" s="110"/>
      <c r="I72" s="110"/>
      <c r="J72" s="110"/>
      <c r="K72" s="110"/>
      <c r="L72" s="110"/>
      <c r="M72" s="110"/>
      <c r="N72" s="110"/>
      <c r="O72" s="110"/>
      <c r="P72" s="110"/>
      <c r="Q72" s="110"/>
      <c r="R72" s="110"/>
      <c r="S72" s="110"/>
      <c r="T72" s="110"/>
      <c r="U72" s="110"/>
      <c r="V72" s="110"/>
      <c r="W72" s="110"/>
      <c r="X72" s="110"/>
      <c r="Y72" s="110"/>
      <c r="Z72" s="110"/>
      <c r="AA72" s="110"/>
      <c r="AB72" s="110"/>
      <c r="AC72" s="110"/>
      <c r="AD72" s="110"/>
      <c r="AE72" s="110"/>
      <c r="AF72" s="110"/>
      <c r="AG72" s="110"/>
      <c r="AH72" s="110"/>
      <c r="AI72" s="110"/>
      <c r="AJ72" s="110"/>
      <c r="AK72" s="110"/>
      <c r="AL72" s="110"/>
      <c r="AM72" s="110"/>
      <c r="AN72" s="110"/>
      <c r="AO72" s="110"/>
      <c r="AP72" s="110"/>
      <c r="AQ72" s="110"/>
      <c r="AR72" s="110"/>
      <c r="AS72" s="110"/>
      <c r="AT72" s="110"/>
      <c r="AU72" s="110"/>
      <c r="AV72" s="110"/>
      <c r="AW72" s="110"/>
      <c r="AX72" s="110"/>
      <c r="AY72" s="110"/>
      <c r="AZ72" s="110"/>
      <c r="BA72" s="110"/>
      <c r="BB72" s="110"/>
      <c r="BC72" s="110"/>
      <c r="BD72" s="110"/>
      <c r="BE72" s="110"/>
      <c r="BF72" s="110"/>
      <c r="BG72" s="110"/>
      <c r="BH72" s="110"/>
      <c r="BI72" s="110"/>
      <c r="BJ72" s="110"/>
      <c r="BK72" s="110"/>
      <c r="BL72" s="110"/>
      <c r="BM72" s="110"/>
      <c r="BN72" s="110"/>
      <c r="BO72" s="110"/>
      <c r="BP72" s="110"/>
    </row>
    <row r="73" spans="1:68" x14ac:dyDescent="0.2">
      <c r="A73" s="110"/>
      <c r="B73" s="110"/>
      <c r="C73" s="110"/>
      <c r="D73" s="110"/>
      <c r="E73" s="110"/>
      <c r="F73" s="110"/>
      <c r="G73" s="110"/>
      <c r="H73" s="110"/>
      <c r="I73" s="110"/>
      <c r="J73" s="110"/>
      <c r="K73" s="110"/>
      <c r="L73" s="110"/>
      <c r="M73" s="110"/>
      <c r="N73" s="110"/>
      <c r="O73" s="110"/>
      <c r="P73" s="110"/>
      <c r="Q73" s="110"/>
      <c r="R73" s="110"/>
      <c r="S73" s="110"/>
      <c r="T73" s="110"/>
      <c r="U73" s="110"/>
      <c r="V73" s="110"/>
      <c r="W73" s="110"/>
      <c r="X73" s="110"/>
      <c r="Y73" s="110"/>
      <c r="Z73" s="110"/>
      <c r="AA73" s="110"/>
      <c r="AB73" s="110"/>
      <c r="AC73" s="110"/>
      <c r="AD73" s="110"/>
      <c r="AE73" s="110"/>
      <c r="AF73" s="110"/>
      <c r="AG73" s="110"/>
      <c r="AH73" s="110"/>
      <c r="AI73" s="110"/>
      <c r="AJ73" s="110"/>
      <c r="AK73" s="110"/>
      <c r="AL73" s="110"/>
      <c r="AM73" s="110"/>
      <c r="AN73" s="110"/>
      <c r="AO73" s="110"/>
      <c r="AP73" s="110"/>
      <c r="AQ73" s="110"/>
      <c r="AR73" s="110"/>
      <c r="AS73" s="110"/>
      <c r="AT73" s="110"/>
      <c r="AU73" s="110"/>
      <c r="AV73" s="110"/>
      <c r="AW73" s="110"/>
      <c r="AX73" s="110"/>
      <c r="AY73" s="110"/>
      <c r="AZ73" s="110"/>
      <c r="BA73" s="110"/>
      <c r="BB73" s="110"/>
      <c r="BC73" s="110"/>
      <c r="BD73" s="110"/>
      <c r="BE73" s="110"/>
      <c r="BF73" s="110"/>
      <c r="BG73" s="110"/>
      <c r="BH73" s="110"/>
      <c r="BI73" s="110"/>
      <c r="BJ73" s="110"/>
      <c r="BK73" s="110"/>
      <c r="BL73" s="110"/>
      <c r="BM73" s="110"/>
      <c r="BN73" s="110"/>
      <c r="BO73" s="110"/>
      <c r="BP73" s="110"/>
    </row>
    <row r="74" spans="1:68" x14ac:dyDescent="0.2">
      <c r="A74" s="110"/>
      <c r="B74" s="110"/>
      <c r="C74" s="110"/>
      <c r="D74" s="110"/>
      <c r="E74" s="110"/>
      <c r="F74" s="110"/>
      <c r="G74" s="110"/>
      <c r="H74" s="110"/>
      <c r="I74" s="110"/>
      <c r="J74" s="110"/>
      <c r="K74" s="110"/>
      <c r="L74" s="110"/>
      <c r="M74" s="110"/>
      <c r="N74" s="110"/>
      <c r="O74" s="110"/>
      <c r="P74" s="110"/>
      <c r="Q74" s="110"/>
      <c r="R74" s="110"/>
      <c r="S74" s="110"/>
      <c r="T74" s="110"/>
      <c r="U74" s="110"/>
      <c r="V74" s="110"/>
      <c r="W74" s="110"/>
      <c r="X74" s="110"/>
      <c r="Y74" s="110"/>
      <c r="Z74" s="110"/>
      <c r="AA74" s="110"/>
      <c r="AB74" s="110"/>
      <c r="AC74" s="110"/>
      <c r="AD74" s="110"/>
      <c r="AE74" s="110"/>
      <c r="AF74" s="110"/>
      <c r="AG74" s="110"/>
      <c r="AH74" s="110"/>
      <c r="AI74" s="110"/>
      <c r="AJ74" s="110"/>
      <c r="AK74" s="110"/>
      <c r="AL74" s="110"/>
      <c r="AM74" s="110"/>
      <c r="AN74" s="110"/>
      <c r="AO74" s="110"/>
      <c r="AP74" s="110"/>
      <c r="AQ74" s="110"/>
      <c r="AR74" s="110"/>
      <c r="AS74" s="110"/>
      <c r="AT74" s="110"/>
      <c r="AU74" s="110"/>
      <c r="AV74" s="110"/>
      <c r="AW74" s="110"/>
      <c r="AX74" s="110"/>
      <c r="AY74" s="110"/>
      <c r="AZ74" s="110"/>
      <c r="BA74" s="110"/>
      <c r="BB74" s="110"/>
      <c r="BC74" s="110"/>
      <c r="BD74" s="110"/>
      <c r="BE74" s="110"/>
      <c r="BF74" s="110"/>
      <c r="BG74" s="110"/>
      <c r="BH74" s="110"/>
      <c r="BI74" s="110"/>
      <c r="BJ74" s="110"/>
      <c r="BK74" s="110"/>
      <c r="BL74" s="110"/>
      <c r="BM74" s="110"/>
      <c r="BN74" s="110"/>
      <c r="BO74" s="110"/>
      <c r="BP74" s="110"/>
    </row>
    <row r="75" spans="1:68" x14ac:dyDescent="0.2">
      <c r="A75" s="110"/>
      <c r="B75" s="110"/>
      <c r="C75" s="110"/>
      <c r="D75" s="110"/>
      <c r="E75" s="110"/>
      <c r="F75" s="110"/>
      <c r="G75" s="110"/>
      <c r="H75" s="110"/>
      <c r="I75" s="110"/>
      <c r="J75" s="110"/>
      <c r="K75" s="110"/>
      <c r="L75" s="110"/>
      <c r="M75" s="110"/>
      <c r="N75" s="110"/>
      <c r="O75" s="110"/>
      <c r="P75" s="110"/>
      <c r="Q75" s="110"/>
      <c r="R75" s="110"/>
      <c r="S75" s="110"/>
      <c r="T75" s="110"/>
      <c r="U75" s="110"/>
      <c r="V75" s="110"/>
      <c r="W75" s="110"/>
      <c r="X75" s="110"/>
      <c r="Y75" s="110"/>
      <c r="Z75" s="110"/>
      <c r="AA75" s="110"/>
      <c r="AB75" s="110"/>
      <c r="AC75" s="110"/>
      <c r="AD75" s="110"/>
      <c r="AE75" s="110"/>
      <c r="AF75" s="110"/>
      <c r="AG75" s="110"/>
      <c r="AH75" s="110"/>
      <c r="AI75" s="110"/>
      <c r="AJ75" s="110"/>
      <c r="AK75" s="110"/>
      <c r="AL75" s="110"/>
      <c r="AM75" s="110"/>
      <c r="AN75" s="110"/>
      <c r="AO75" s="110"/>
      <c r="AP75" s="110"/>
      <c r="AQ75" s="110"/>
      <c r="AR75" s="110"/>
      <c r="AS75" s="110"/>
      <c r="AT75" s="110"/>
      <c r="AU75" s="110"/>
      <c r="AV75" s="110"/>
      <c r="AW75" s="110"/>
      <c r="AX75" s="110"/>
      <c r="AY75" s="110"/>
      <c r="AZ75" s="110"/>
      <c r="BA75" s="110"/>
      <c r="BB75" s="110"/>
      <c r="BC75" s="110"/>
      <c r="BD75" s="110"/>
      <c r="BE75" s="110"/>
      <c r="BF75" s="110"/>
      <c r="BG75" s="110"/>
      <c r="BH75" s="110"/>
      <c r="BI75" s="110"/>
      <c r="BJ75" s="110"/>
      <c r="BK75" s="110"/>
      <c r="BL75" s="110"/>
      <c r="BM75" s="110"/>
      <c r="BN75" s="110"/>
      <c r="BO75" s="110"/>
      <c r="BP75" s="110"/>
    </row>
    <row r="76" spans="1:68" x14ac:dyDescent="0.2">
      <c r="A76" s="110"/>
      <c r="B76" s="110"/>
      <c r="C76" s="110"/>
      <c r="D76" s="110"/>
      <c r="E76" s="110"/>
      <c r="F76" s="110"/>
      <c r="G76" s="110"/>
      <c r="H76" s="110"/>
      <c r="I76" s="110"/>
      <c r="J76" s="110"/>
      <c r="K76" s="110"/>
      <c r="L76" s="110"/>
      <c r="M76" s="110"/>
      <c r="N76" s="110"/>
      <c r="O76" s="110"/>
      <c r="P76" s="110"/>
      <c r="Q76" s="110"/>
      <c r="R76" s="110"/>
      <c r="S76" s="110"/>
      <c r="T76" s="110"/>
      <c r="U76" s="110"/>
      <c r="V76" s="110"/>
      <c r="W76" s="110"/>
      <c r="X76" s="110"/>
      <c r="Y76" s="110"/>
      <c r="Z76" s="110"/>
      <c r="AA76" s="110"/>
      <c r="AB76" s="110"/>
      <c r="AC76" s="110"/>
      <c r="AD76" s="110"/>
      <c r="AE76" s="110"/>
      <c r="AF76" s="110"/>
      <c r="AG76" s="110"/>
      <c r="AH76" s="110"/>
      <c r="AI76" s="110"/>
      <c r="AJ76" s="110"/>
      <c r="AK76" s="110"/>
      <c r="AL76" s="110"/>
      <c r="AM76" s="110"/>
      <c r="AN76" s="110"/>
      <c r="AO76" s="110"/>
      <c r="AP76" s="110"/>
      <c r="AQ76" s="110"/>
      <c r="AR76" s="110"/>
      <c r="AS76" s="110"/>
      <c r="AT76" s="110"/>
      <c r="AU76" s="110"/>
      <c r="AV76" s="110"/>
      <c r="AW76" s="110"/>
      <c r="AX76" s="110"/>
      <c r="AY76" s="110"/>
      <c r="AZ76" s="110"/>
      <c r="BA76" s="110"/>
      <c r="BB76" s="110"/>
      <c r="BC76" s="110"/>
      <c r="BD76" s="110"/>
      <c r="BE76" s="110"/>
      <c r="BF76" s="110"/>
      <c r="BG76" s="110"/>
      <c r="BH76" s="110"/>
      <c r="BI76" s="110"/>
      <c r="BJ76" s="110"/>
      <c r="BK76" s="110"/>
      <c r="BL76" s="110"/>
      <c r="BM76" s="110"/>
      <c r="BN76" s="110"/>
      <c r="BO76" s="110"/>
      <c r="BP76" s="110"/>
    </row>
    <row r="77" spans="1:68" x14ac:dyDescent="0.2">
      <c r="A77" s="110"/>
      <c r="B77" s="110"/>
      <c r="C77" s="110"/>
      <c r="D77" s="110"/>
      <c r="E77" s="110"/>
      <c r="F77" s="110"/>
      <c r="G77" s="110"/>
      <c r="H77" s="110"/>
      <c r="I77" s="110"/>
      <c r="J77" s="110"/>
      <c r="K77" s="110"/>
      <c r="L77" s="110"/>
      <c r="M77" s="110"/>
      <c r="N77" s="110"/>
      <c r="O77" s="110"/>
      <c r="P77" s="110"/>
      <c r="Q77" s="110"/>
      <c r="R77" s="110"/>
      <c r="S77" s="110"/>
      <c r="T77" s="110"/>
      <c r="U77" s="110"/>
      <c r="V77" s="110"/>
      <c r="W77" s="110"/>
      <c r="X77" s="110"/>
      <c r="Y77" s="110"/>
      <c r="Z77" s="110"/>
      <c r="AA77" s="110"/>
      <c r="AB77" s="110"/>
      <c r="AC77" s="110"/>
      <c r="AD77" s="110"/>
      <c r="AE77" s="110"/>
      <c r="AF77" s="110"/>
      <c r="AG77" s="110"/>
      <c r="AH77" s="110"/>
      <c r="AI77" s="110"/>
      <c r="AJ77" s="110"/>
      <c r="AK77" s="110"/>
      <c r="AL77" s="110"/>
      <c r="AM77" s="110"/>
      <c r="AN77" s="110"/>
      <c r="AO77" s="110"/>
      <c r="AP77" s="110"/>
      <c r="AQ77" s="110"/>
      <c r="AR77" s="110"/>
      <c r="AS77" s="110"/>
      <c r="AT77" s="110"/>
      <c r="AU77" s="110"/>
      <c r="AV77" s="110"/>
      <c r="AW77" s="110"/>
      <c r="AX77" s="110"/>
      <c r="AY77" s="110"/>
      <c r="AZ77" s="110"/>
      <c r="BA77" s="110"/>
      <c r="BB77" s="110"/>
      <c r="BC77" s="110"/>
      <c r="BD77" s="110"/>
      <c r="BE77" s="110"/>
      <c r="BF77" s="110"/>
      <c r="BG77" s="110"/>
      <c r="BH77" s="110"/>
      <c r="BI77" s="110"/>
      <c r="BJ77" s="110"/>
      <c r="BK77" s="110"/>
      <c r="BL77" s="110"/>
      <c r="BM77" s="110"/>
      <c r="BN77" s="110"/>
      <c r="BO77" s="110"/>
      <c r="BP77" s="110"/>
    </row>
    <row r="78" spans="1:68" x14ac:dyDescent="0.2">
      <c r="A78" s="110"/>
      <c r="B78" s="110"/>
      <c r="C78" s="110"/>
      <c r="D78" s="110"/>
      <c r="E78" s="110"/>
      <c r="F78" s="110"/>
      <c r="G78" s="110"/>
      <c r="H78" s="110"/>
      <c r="I78" s="110"/>
      <c r="J78" s="110"/>
      <c r="K78" s="110"/>
      <c r="L78" s="110"/>
      <c r="M78" s="110"/>
      <c r="N78" s="110"/>
      <c r="O78" s="110"/>
      <c r="P78" s="110"/>
      <c r="Q78" s="110"/>
      <c r="R78" s="110"/>
      <c r="S78" s="110"/>
      <c r="T78" s="110"/>
      <c r="U78" s="110"/>
      <c r="V78" s="110"/>
      <c r="W78" s="110"/>
      <c r="X78" s="110"/>
      <c r="Y78" s="110"/>
      <c r="Z78" s="110"/>
      <c r="AA78" s="110"/>
      <c r="AB78" s="110"/>
      <c r="AC78" s="110"/>
      <c r="AD78" s="110"/>
      <c r="AE78" s="110"/>
      <c r="AF78" s="110"/>
      <c r="AG78" s="110"/>
      <c r="AH78" s="110"/>
      <c r="AI78" s="110"/>
      <c r="AJ78" s="110"/>
      <c r="AK78" s="110"/>
      <c r="AL78" s="110"/>
      <c r="AM78" s="110"/>
      <c r="AN78" s="110"/>
      <c r="AO78" s="110"/>
      <c r="AP78" s="110"/>
      <c r="AQ78" s="110"/>
      <c r="AR78" s="110"/>
      <c r="AS78" s="110"/>
      <c r="AT78" s="110"/>
      <c r="AU78" s="110"/>
      <c r="AV78" s="110"/>
      <c r="AW78" s="110"/>
      <c r="AX78" s="110"/>
      <c r="AY78" s="110"/>
      <c r="AZ78" s="110"/>
      <c r="BA78" s="110"/>
      <c r="BB78" s="110"/>
      <c r="BC78" s="110"/>
      <c r="BD78" s="110"/>
      <c r="BE78" s="110"/>
      <c r="BF78" s="110"/>
      <c r="BG78" s="110"/>
      <c r="BH78" s="110"/>
      <c r="BI78" s="110"/>
      <c r="BJ78" s="110"/>
      <c r="BK78" s="110"/>
      <c r="BL78" s="110"/>
      <c r="BM78" s="110"/>
      <c r="BN78" s="110"/>
      <c r="BO78" s="110"/>
      <c r="BP78" s="110"/>
    </row>
    <row r="79" spans="1:68" x14ac:dyDescent="0.2">
      <c r="A79" s="110"/>
      <c r="B79" s="110"/>
      <c r="C79" s="110"/>
      <c r="D79" s="110"/>
      <c r="E79" s="110"/>
      <c r="F79" s="110"/>
      <c r="G79" s="110"/>
      <c r="H79" s="110"/>
      <c r="I79" s="110"/>
      <c r="J79" s="110"/>
      <c r="K79" s="110"/>
      <c r="L79" s="110"/>
      <c r="M79" s="110"/>
      <c r="N79" s="110"/>
      <c r="O79" s="110"/>
      <c r="P79" s="110"/>
      <c r="Q79" s="110"/>
      <c r="R79" s="110"/>
      <c r="S79" s="110"/>
      <c r="T79" s="110"/>
      <c r="U79" s="110"/>
      <c r="V79" s="110"/>
      <c r="W79" s="110"/>
      <c r="X79" s="110"/>
      <c r="Y79" s="110"/>
      <c r="Z79" s="110"/>
      <c r="AA79" s="110"/>
      <c r="AB79" s="110"/>
      <c r="AC79" s="110"/>
      <c r="AD79" s="110"/>
      <c r="AE79" s="110"/>
      <c r="AF79" s="110"/>
      <c r="AG79" s="110"/>
      <c r="AH79" s="110"/>
      <c r="AI79" s="110"/>
      <c r="AJ79" s="110"/>
      <c r="AK79" s="110"/>
      <c r="AL79" s="110"/>
      <c r="AM79" s="110"/>
      <c r="AN79" s="110"/>
      <c r="AO79" s="110"/>
      <c r="AP79" s="110"/>
      <c r="AQ79" s="110"/>
      <c r="AR79" s="110"/>
      <c r="AS79" s="110"/>
      <c r="AT79" s="110"/>
      <c r="AU79" s="110"/>
      <c r="AV79" s="110"/>
      <c r="AW79" s="110"/>
      <c r="AX79" s="110"/>
      <c r="AY79" s="110"/>
      <c r="AZ79" s="110"/>
      <c r="BA79" s="110"/>
      <c r="BB79" s="110"/>
      <c r="BC79" s="110"/>
      <c r="BD79" s="110"/>
      <c r="BE79" s="110"/>
      <c r="BF79" s="110"/>
      <c r="BG79" s="110"/>
      <c r="BH79" s="110"/>
      <c r="BI79" s="110"/>
      <c r="BJ79" s="110"/>
      <c r="BK79" s="110"/>
      <c r="BL79" s="110"/>
      <c r="BM79" s="110"/>
      <c r="BN79" s="110"/>
      <c r="BO79" s="110"/>
      <c r="BP79" s="110"/>
    </row>
    <row r="80" spans="1:68" x14ac:dyDescent="0.2">
      <c r="A80" s="110"/>
      <c r="B80" s="110"/>
      <c r="C80" s="110"/>
      <c r="D80" s="110"/>
      <c r="E80" s="110"/>
      <c r="F80" s="110"/>
      <c r="G80" s="110"/>
      <c r="H80" s="110"/>
      <c r="I80" s="110"/>
      <c r="J80" s="110"/>
      <c r="K80" s="110"/>
      <c r="L80" s="110"/>
      <c r="M80" s="110"/>
      <c r="N80" s="110"/>
      <c r="O80" s="110"/>
      <c r="P80" s="110"/>
      <c r="Q80" s="110"/>
      <c r="R80" s="110"/>
      <c r="S80" s="110"/>
      <c r="T80" s="110"/>
      <c r="U80" s="110"/>
      <c r="V80" s="110"/>
      <c r="W80" s="110"/>
      <c r="X80" s="110"/>
      <c r="Y80" s="110"/>
      <c r="Z80" s="110"/>
      <c r="AA80" s="110"/>
      <c r="AB80" s="110"/>
      <c r="AC80" s="110"/>
      <c r="AD80" s="110"/>
      <c r="AE80" s="110"/>
      <c r="AF80" s="110"/>
      <c r="AG80" s="110"/>
      <c r="AH80" s="110"/>
      <c r="AI80" s="110"/>
      <c r="AJ80" s="110"/>
      <c r="AK80" s="110"/>
      <c r="AL80" s="110"/>
      <c r="AM80" s="110"/>
      <c r="AN80" s="110"/>
      <c r="AO80" s="110"/>
      <c r="AP80" s="110"/>
      <c r="AQ80" s="110"/>
      <c r="AR80" s="110"/>
      <c r="AS80" s="110"/>
      <c r="AT80" s="110"/>
      <c r="AU80" s="110"/>
      <c r="AV80" s="110"/>
      <c r="AW80" s="110"/>
      <c r="AX80" s="110"/>
      <c r="AY80" s="110"/>
      <c r="AZ80" s="110"/>
      <c r="BA80" s="110"/>
      <c r="BB80" s="110"/>
      <c r="BC80" s="110"/>
      <c r="BD80" s="110"/>
      <c r="BE80" s="110"/>
      <c r="BF80" s="110"/>
      <c r="BG80" s="110"/>
      <c r="BH80" s="110"/>
      <c r="BI80" s="110"/>
      <c r="BJ80" s="110"/>
      <c r="BK80" s="110"/>
      <c r="BL80" s="110"/>
      <c r="BM80" s="110"/>
      <c r="BN80" s="110"/>
      <c r="BO80" s="110"/>
      <c r="BP80" s="110"/>
    </row>
    <row r="81" spans="1:68" x14ac:dyDescent="0.2">
      <c r="A81" s="110"/>
      <c r="B81" s="110"/>
      <c r="C81" s="110"/>
      <c r="D81" s="110"/>
      <c r="E81" s="110"/>
      <c r="F81" s="110"/>
      <c r="G81" s="110"/>
      <c r="H81" s="110"/>
      <c r="I81" s="110"/>
      <c r="J81" s="110"/>
      <c r="K81" s="110"/>
      <c r="L81" s="110"/>
      <c r="M81" s="110"/>
      <c r="N81" s="110"/>
      <c r="O81" s="110"/>
      <c r="P81" s="110"/>
      <c r="Q81" s="110"/>
      <c r="R81" s="110"/>
      <c r="S81" s="110"/>
      <c r="T81" s="110"/>
      <c r="U81" s="110"/>
      <c r="V81" s="110"/>
      <c r="W81" s="110"/>
      <c r="X81" s="110"/>
      <c r="Y81" s="110"/>
      <c r="Z81" s="110"/>
      <c r="AA81" s="110"/>
      <c r="AB81" s="110"/>
      <c r="AC81" s="110"/>
      <c r="AD81" s="110"/>
      <c r="AE81" s="110"/>
      <c r="AF81" s="110"/>
      <c r="AG81" s="110"/>
      <c r="AH81" s="110"/>
      <c r="AI81" s="110"/>
      <c r="AJ81" s="110"/>
      <c r="AK81" s="110"/>
      <c r="AL81" s="110"/>
      <c r="AM81" s="110"/>
      <c r="AN81" s="110"/>
      <c r="AO81" s="110"/>
      <c r="AP81" s="110"/>
      <c r="AQ81" s="110"/>
      <c r="AR81" s="110"/>
      <c r="AS81" s="110"/>
      <c r="AT81" s="110"/>
      <c r="AU81" s="110"/>
      <c r="AV81" s="110"/>
      <c r="AW81" s="110"/>
      <c r="AX81" s="110"/>
      <c r="AY81" s="110"/>
      <c r="AZ81" s="110"/>
      <c r="BA81" s="110"/>
      <c r="BB81" s="110"/>
      <c r="BC81" s="110"/>
      <c r="BD81" s="110"/>
      <c r="BE81" s="110"/>
      <c r="BF81" s="110"/>
      <c r="BG81" s="110"/>
      <c r="BH81" s="110"/>
      <c r="BI81" s="110"/>
      <c r="BJ81" s="110"/>
      <c r="BK81" s="110"/>
      <c r="BL81" s="110"/>
      <c r="BM81" s="110"/>
      <c r="BN81" s="110"/>
      <c r="BO81" s="110"/>
      <c r="BP81" s="110"/>
    </row>
    <row r="82" spans="1:68" x14ac:dyDescent="0.2">
      <c r="A82" s="110"/>
      <c r="B82" s="110"/>
      <c r="C82" s="110"/>
      <c r="D82" s="110"/>
      <c r="E82" s="110"/>
      <c r="F82" s="110"/>
      <c r="G82" s="110"/>
      <c r="H82" s="110"/>
      <c r="I82" s="110"/>
      <c r="J82" s="110"/>
      <c r="K82" s="110"/>
      <c r="L82" s="110"/>
      <c r="M82" s="110"/>
      <c r="N82" s="110"/>
      <c r="O82" s="110"/>
      <c r="P82" s="110"/>
      <c r="Q82" s="110"/>
      <c r="R82" s="110"/>
      <c r="S82" s="110"/>
      <c r="T82" s="110"/>
      <c r="U82" s="110"/>
      <c r="V82" s="110"/>
      <c r="W82" s="110"/>
      <c r="X82" s="110"/>
      <c r="Y82" s="110"/>
      <c r="Z82" s="110"/>
      <c r="AA82" s="110"/>
      <c r="AB82" s="110"/>
      <c r="AC82" s="110"/>
      <c r="AD82" s="110"/>
      <c r="AE82" s="110"/>
      <c r="AF82" s="110"/>
      <c r="AG82" s="110"/>
      <c r="AH82" s="110"/>
      <c r="AI82" s="110"/>
      <c r="AJ82" s="110"/>
      <c r="AK82" s="110"/>
      <c r="AL82" s="110"/>
      <c r="AM82" s="110"/>
      <c r="AN82" s="110"/>
      <c r="AO82" s="110"/>
      <c r="AP82" s="110"/>
      <c r="AQ82" s="110"/>
      <c r="AR82" s="110"/>
      <c r="AS82" s="110"/>
      <c r="AT82" s="110"/>
      <c r="AU82" s="110"/>
      <c r="AV82" s="110"/>
      <c r="AW82" s="110"/>
      <c r="AX82" s="110"/>
      <c r="AY82" s="110"/>
      <c r="AZ82" s="110"/>
      <c r="BA82" s="110"/>
      <c r="BB82" s="110"/>
      <c r="BC82" s="110"/>
      <c r="BD82" s="110"/>
      <c r="BE82" s="110"/>
      <c r="BF82" s="110"/>
      <c r="BG82" s="110"/>
      <c r="BH82" s="110"/>
      <c r="BI82" s="110"/>
      <c r="BJ82" s="110"/>
      <c r="BK82" s="110"/>
      <c r="BL82" s="110"/>
      <c r="BM82" s="110"/>
      <c r="BN82" s="110"/>
      <c r="BO82" s="110"/>
      <c r="BP82" s="110"/>
    </row>
    <row r="83" spans="1:68" x14ac:dyDescent="0.2">
      <c r="A83" s="110"/>
      <c r="B83" s="110"/>
      <c r="C83" s="110"/>
      <c r="D83" s="110"/>
      <c r="E83" s="110"/>
      <c r="F83" s="110"/>
      <c r="G83" s="110"/>
      <c r="H83" s="110"/>
      <c r="I83" s="110"/>
      <c r="J83" s="110"/>
      <c r="K83" s="110"/>
      <c r="L83" s="110"/>
      <c r="M83" s="110"/>
      <c r="N83" s="110"/>
      <c r="O83" s="110"/>
      <c r="P83" s="110"/>
      <c r="Q83" s="110"/>
      <c r="R83" s="110"/>
      <c r="S83" s="110"/>
      <c r="T83" s="110"/>
      <c r="U83" s="110"/>
      <c r="V83" s="110"/>
      <c r="W83" s="110"/>
      <c r="X83" s="110"/>
      <c r="Y83" s="110"/>
      <c r="Z83" s="110"/>
      <c r="AA83" s="110"/>
      <c r="AB83" s="110"/>
      <c r="AC83" s="110"/>
      <c r="AD83" s="110"/>
      <c r="AE83" s="110"/>
      <c r="AF83" s="110"/>
      <c r="AG83" s="110"/>
      <c r="AH83" s="110"/>
      <c r="AI83" s="110"/>
      <c r="AJ83" s="110"/>
      <c r="AK83" s="110"/>
      <c r="AL83" s="110"/>
      <c r="AM83" s="110"/>
      <c r="AN83" s="110"/>
      <c r="AO83" s="110"/>
      <c r="AP83" s="110"/>
      <c r="AQ83" s="110"/>
      <c r="AR83" s="110"/>
      <c r="AS83" s="110"/>
      <c r="AT83" s="110"/>
      <c r="AU83" s="110"/>
      <c r="AV83" s="110"/>
      <c r="AW83" s="110"/>
      <c r="AX83" s="110"/>
      <c r="AY83" s="110"/>
      <c r="AZ83" s="110"/>
      <c r="BA83" s="110"/>
      <c r="BB83" s="110"/>
      <c r="BC83" s="110"/>
      <c r="BD83" s="110"/>
      <c r="BE83" s="110"/>
      <c r="BF83" s="110"/>
      <c r="BG83" s="110"/>
      <c r="BH83" s="110"/>
      <c r="BI83" s="110"/>
      <c r="BJ83" s="110"/>
      <c r="BK83" s="110"/>
      <c r="BL83" s="110"/>
      <c r="BM83" s="110"/>
      <c r="BN83" s="110"/>
      <c r="BO83" s="110"/>
      <c r="BP83" s="110"/>
    </row>
    <row r="84" spans="1:68" x14ac:dyDescent="0.2">
      <c r="A84" s="110"/>
      <c r="B84" s="110"/>
      <c r="C84" s="110"/>
      <c r="D84" s="110"/>
      <c r="E84" s="110"/>
      <c r="F84" s="110"/>
      <c r="G84" s="110"/>
      <c r="H84" s="110"/>
      <c r="I84" s="110"/>
      <c r="J84" s="110"/>
      <c r="K84" s="110"/>
      <c r="L84" s="110"/>
      <c r="M84" s="110"/>
      <c r="N84" s="110"/>
      <c r="O84" s="110"/>
      <c r="P84" s="110"/>
      <c r="Q84" s="110"/>
      <c r="R84" s="110"/>
      <c r="S84" s="110"/>
      <c r="T84" s="110"/>
      <c r="U84" s="110"/>
      <c r="V84" s="110"/>
      <c r="W84" s="110"/>
      <c r="X84" s="110"/>
      <c r="Y84" s="110"/>
      <c r="Z84" s="110"/>
      <c r="AA84" s="110"/>
      <c r="AB84" s="110"/>
      <c r="AC84" s="110"/>
      <c r="AD84" s="110"/>
      <c r="AE84" s="110"/>
      <c r="AF84" s="110"/>
      <c r="AG84" s="110"/>
      <c r="AH84" s="110"/>
      <c r="AI84" s="110"/>
      <c r="AJ84" s="110"/>
      <c r="AK84" s="110"/>
      <c r="AL84" s="110"/>
      <c r="AM84" s="110"/>
      <c r="AN84" s="110"/>
      <c r="AO84" s="110"/>
      <c r="AP84" s="110"/>
      <c r="AQ84" s="110"/>
      <c r="AR84" s="110"/>
      <c r="AS84" s="110"/>
      <c r="AT84" s="110"/>
      <c r="AU84" s="110"/>
      <c r="AV84" s="110"/>
      <c r="AW84" s="110"/>
      <c r="AX84" s="110"/>
      <c r="AY84" s="110"/>
      <c r="AZ84" s="110"/>
      <c r="BA84" s="110"/>
      <c r="BB84" s="110"/>
      <c r="BC84" s="110"/>
      <c r="BD84" s="110"/>
      <c r="BE84" s="110"/>
      <c r="BF84" s="110"/>
      <c r="BG84" s="110"/>
      <c r="BH84" s="110"/>
      <c r="BI84" s="110"/>
      <c r="BJ84" s="110"/>
      <c r="BK84" s="110"/>
      <c r="BL84" s="110"/>
      <c r="BM84" s="110"/>
      <c r="BN84" s="110"/>
      <c r="BO84" s="110"/>
      <c r="BP84" s="110"/>
    </row>
    <row r="85" spans="1:68" x14ac:dyDescent="0.2">
      <c r="A85" s="110"/>
      <c r="B85" s="110"/>
      <c r="C85" s="110"/>
      <c r="D85" s="110"/>
      <c r="E85" s="110"/>
      <c r="F85" s="110"/>
      <c r="G85" s="110"/>
      <c r="H85" s="110"/>
      <c r="I85" s="110"/>
      <c r="J85" s="110"/>
      <c r="K85" s="110"/>
      <c r="L85" s="110"/>
      <c r="M85" s="110"/>
      <c r="N85" s="110"/>
      <c r="O85" s="110"/>
      <c r="P85" s="110"/>
      <c r="Q85" s="110"/>
      <c r="R85" s="110"/>
      <c r="S85" s="110"/>
      <c r="T85" s="110"/>
      <c r="U85" s="110"/>
      <c r="V85" s="110"/>
      <c r="W85" s="110"/>
      <c r="X85" s="110"/>
      <c r="Y85" s="110"/>
      <c r="Z85" s="110"/>
      <c r="AA85" s="110"/>
      <c r="AB85" s="110"/>
      <c r="AC85" s="110"/>
      <c r="AD85" s="110"/>
      <c r="AE85" s="110"/>
      <c r="AF85" s="110"/>
      <c r="AG85" s="110"/>
      <c r="AH85" s="110"/>
      <c r="AI85" s="110"/>
      <c r="AJ85" s="110"/>
      <c r="AK85" s="110"/>
      <c r="AL85" s="110"/>
      <c r="AM85" s="110"/>
      <c r="AN85" s="110"/>
      <c r="AO85" s="110"/>
      <c r="AP85" s="110"/>
      <c r="AQ85" s="110"/>
      <c r="AR85" s="110"/>
      <c r="AS85" s="110"/>
      <c r="AT85" s="110"/>
      <c r="AU85" s="110"/>
      <c r="AV85" s="110"/>
      <c r="AW85" s="110"/>
      <c r="AX85" s="110"/>
      <c r="AY85" s="110"/>
      <c r="AZ85" s="110"/>
      <c r="BA85" s="110"/>
      <c r="BB85" s="110"/>
      <c r="BC85" s="110"/>
      <c r="BD85" s="110"/>
      <c r="BE85" s="110"/>
      <c r="BF85" s="110"/>
      <c r="BG85" s="110"/>
      <c r="BH85" s="110"/>
      <c r="BI85" s="110"/>
      <c r="BJ85" s="110"/>
      <c r="BK85" s="110"/>
      <c r="BL85" s="110"/>
      <c r="BM85" s="110"/>
      <c r="BN85" s="110"/>
      <c r="BO85" s="110"/>
      <c r="BP85" s="110"/>
    </row>
    <row r="86" spans="1:68" x14ac:dyDescent="0.2">
      <c r="A86" s="110"/>
      <c r="B86" s="110"/>
      <c r="C86" s="110"/>
      <c r="D86" s="110"/>
      <c r="E86" s="110"/>
      <c r="F86" s="110"/>
      <c r="G86" s="110"/>
      <c r="H86" s="110"/>
      <c r="I86" s="110"/>
      <c r="J86" s="110"/>
      <c r="K86" s="110"/>
      <c r="L86" s="110"/>
      <c r="M86" s="110"/>
      <c r="N86" s="110"/>
      <c r="O86" s="110"/>
      <c r="P86" s="110"/>
      <c r="Q86" s="110"/>
      <c r="R86" s="110"/>
      <c r="S86" s="110"/>
      <c r="T86" s="110"/>
      <c r="U86" s="110"/>
      <c r="V86" s="110"/>
      <c r="W86" s="110"/>
      <c r="X86" s="110"/>
      <c r="Y86" s="110"/>
      <c r="Z86" s="110"/>
      <c r="AA86" s="110"/>
      <c r="AB86" s="110"/>
      <c r="AC86" s="110"/>
      <c r="AD86" s="110"/>
      <c r="AE86" s="110"/>
      <c r="AF86" s="110"/>
      <c r="AG86" s="110"/>
      <c r="AH86" s="110"/>
      <c r="AI86" s="110"/>
      <c r="AJ86" s="110"/>
      <c r="AK86" s="110"/>
      <c r="AL86" s="110"/>
      <c r="AM86" s="110"/>
      <c r="AN86" s="110"/>
      <c r="AO86" s="110"/>
      <c r="AP86" s="110"/>
      <c r="AQ86" s="110"/>
      <c r="AR86" s="110"/>
      <c r="AS86" s="110"/>
      <c r="AT86" s="110"/>
      <c r="AU86" s="110"/>
      <c r="AV86" s="110"/>
      <c r="AW86" s="110"/>
      <c r="AX86" s="110"/>
      <c r="AY86" s="110"/>
      <c r="AZ86" s="110"/>
      <c r="BA86" s="110"/>
      <c r="BB86" s="110"/>
      <c r="BC86" s="110"/>
      <c r="BD86" s="110"/>
      <c r="BE86" s="110"/>
      <c r="BF86" s="110"/>
      <c r="BG86" s="110"/>
      <c r="BH86" s="110"/>
      <c r="BI86" s="110"/>
      <c r="BJ86" s="110"/>
      <c r="BK86" s="110"/>
      <c r="BL86" s="110"/>
      <c r="BM86" s="110"/>
      <c r="BN86" s="110"/>
      <c r="BO86" s="110"/>
      <c r="BP86" s="110"/>
    </row>
    <row r="87" spans="1:68" x14ac:dyDescent="0.2">
      <c r="A87" s="110"/>
      <c r="B87" s="110"/>
      <c r="C87" s="110"/>
      <c r="D87" s="110"/>
      <c r="E87" s="110"/>
      <c r="F87" s="110"/>
      <c r="G87" s="110"/>
      <c r="H87" s="110"/>
      <c r="I87" s="110"/>
      <c r="J87" s="110"/>
      <c r="K87" s="110"/>
      <c r="L87" s="110"/>
      <c r="M87" s="110"/>
      <c r="N87" s="110"/>
      <c r="O87" s="110"/>
      <c r="P87" s="110"/>
      <c r="Q87" s="110"/>
      <c r="R87" s="110"/>
      <c r="S87" s="110"/>
      <c r="T87" s="110"/>
      <c r="U87" s="110"/>
      <c r="V87" s="110"/>
      <c r="W87" s="110"/>
      <c r="X87" s="110"/>
      <c r="Y87" s="110"/>
      <c r="Z87" s="110"/>
      <c r="AA87" s="110"/>
      <c r="AB87" s="110"/>
      <c r="AC87" s="110"/>
      <c r="AD87" s="110"/>
      <c r="AE87" s="110"/>
      <c r="AF87" s="110"/>
      <c r="AG87" s="110"/>
      <c r="AH87" s="110"/>
      <c r="AI87" s="110"/>
      <c r="AJ87" s="110"/>
      <c r="AK87" s="110"/>
      <c r="AL87" s="110"/>
      <c r="AM87" s="110"/>
      <c r="AN87" s="110"/>
      <c r="AO87" s="110"/>
      <c r="AP87" s="110"/>
      <c r="AQ87" s="110"/>
      <c r="AR87" s="110"/>
      <c r="AS87" s="110"/>
      <c r="AT87" s="110"/>
      <c r="AU87" s="110"/>
      <c r="AV87" s="110"/>
      <c r="AW87" s="110"/>
      <c r="AX87" s="110"/>
      <c r="AY87" s="110"/>
      <c r="AZ87" s="110"/>
      <c r="BA87" s="110"/>
      <c r="BB87" s="110"/>
      <c r="BC87" s="110"/>
      <c r="BD87" s="110"/>
      <c r="BE87" s="110"/>
      <c r="BF87" s="110"/>
      <c r="BG87" s="110"/>
      <c r="BH87" s="110"/>
      <c r="BI87" s="110"/>
      <c r="BJ87" s="110"/>
      <c r="BK87" s="110"/>
      <c r="BL87" s="110"/>
      <c r="BM87" s="110"/>
      <c r="BN87" s="110"/>
      <c r="BO87" s="110"/>
      <c r="BP87" s="110"/>
    </row>
    <row r="88" spans="1:68" x14ac:dyDescent="0.2">
      <c r="A88" s="110"/>
      <c r="B88" s="110"/>
      <c r="C88" s="110"/>
      <c r="D88" s="110"/>
      <c r="E88" s="110"/>
      <c r="F88" s="110"/>
      <c r="G88" s="110"/>
      <c r="H88" s="110"/>
      <c r="I88" s="110"/>
      <c r="J88" s="110"/>
      <c r="K88" s="110"/>
      <c r="L88" s="110"/>
      <c r="M88" s="110"/>
      <c r="N88" s="110"/>
      <c r="O88" s="110"/>
      <c r="P88" s="110"/>
      <c r="Q88" s="110"/>
      <c r="R88" s="110"/>
      <c r="S88" s="110"/>
      <c r="T88" s="110"/>
      <c r="U88" s="110"/>
      <c r="V88" s="110"/>
      <c r="W88" s="110"/>
      <c r="X88" s="110"/>
      <c r="Y88" s="110"/>
      <c r="Z88" s="110"/>
      <c r="AA88" s="110"/>
      <c r="AB88" s="110"/>
      <c r="AC88" s="110"/>
      <c r="AD88" s="110"/>
      <c r="AE88" s="110"/>
      <c r="AF88" s="110"/>
      <c r="AG88" s="110"/>
      <c r="AH88" s="110"/>
      <c r="AI88" s="110"/>
      <c r="AJ88" s="110"/>
      <c r="AK88" s="110"/>
      <c r="AL88" s="110"/>
      <c r="AM88" s="110"/>
      <c r="AN88" s="110"/>
      <c r="AO88" s="110"/>
      <c r="AP88" s="110"/>
      <c r="AQ88" s="110"/>
      <c r="AR88" s="110"/>
      <c r="AS88" s="110"/>
      <c r="AT88" s="110"/>
      <c r="AU88" s="110"/>
      <c r="AV88" s="110"/>
      <c r="AW88" s="110"/>
      <c r="AX88" s="110"/>
      <c r="AY88" s="110"/>
      <c r="AZ88" s="110"/>
      <c r="BA88" s="110"/>
      <c r="BB88" s="110"/>
      <c r="BC88" s="110"/>
      <c r="BD88" s="110"/>
      <c r="BE88" s="110"/>
      <c r="BF88" s="110"/>
      <c r="BG88" s="110"/>
      <c r="BH88" s="110"/>
      <c r="BI88" s="110"/>
      <c r="BJ88" s="110"/>
      <c r="BK88" s="110"/>
      <c r="BL88" s="110"/>
      <c r="BM88" s="110"/>
      <c r="BN88" s="110"/>
      <c r="BO88" s="110"/>
      <c r="BP88" s="110"/>
    </row>
    <row r="89" spans="1:68" x14ac:dyDescent="0.2">
      <c r="A89" s="110"/>
      <c r="B89" s="110"/>
      <c r="C89" s="110"/>
      <c r="D89" s="110"/>
      <c r="E89" s="110"/>
      <c r="F89" s="110"/>
      <c r="G89" s="110"/>
      <c r="H89" s="110"/>
      <c r="I89" s="110"/>
      <c r="J89" s="110"/>
      <c r="K89" s="110"/>
      <c r="L89" s="110"/>
      <c r="M89" s="110"/>
      <c r="N89" s="110"/>
      <c r="O89" s="110"/>
      <c r="P89" s="110"/>
      <c r="Q89" s="110"/>
      <c r="R89" s="110"/>
      <c r="S89" s="110"/>
      <c r="T89" s="110"/>
      <c r="U89" s="110"/>
      <c r="V89" s="110"/>
      <c r="W89" s="110"/>
      <c r="X89" s="110"/>
      <c r="Y89" s="110"/>
      <c r="Z89" s="110"/>
      <c r="AA89" s="110"/>
      <c r="AB89" s="110"/>
      <c r="AC89" s="110"/>
      <c r="AD89" s="110"/>
      <c r="AE89" s="110"/>
      <c r="AF89" s="110"/>
      <c r="AG89" s="110"/>
      <c r="AH89" s="110"/>
      <c r="AI89" s="110"/>
      <c r="AJ89" s="110"/>
      <c r="AK89" s="110"/>
      <c r="AL89" s="110"/>
      <c r="AM89" s="110"/>
      <c r="AN89" s="110"/>
      <c r="AO89" s="110"/>
      <c r="AP89" s="110"/>
      <c r="AQ89" s="110"/>
      <c r="AR89" s="110"/>
      <c r="AS89" s="110"/>
      <c r="AT89" s="110"/>
      <c r="AU89" s="110"/>
      <c r="AV89" s="110"/>
      <c r="AW89" s="110"/>
      <c r="AX89" s="110"/>
      <c r="AY89" s="110"/>
      <c r="AZ89" s="110"/>
      <c r="BA89" s="110"/>
      <c r="BB89" s="110"/>
      <c r="BC89" s="110"/>
      <c r="BD89" s="110"/>
      <c r="BE89" s="110"/>
      <c r="BF89" s="110"/>
      <c r="BG89" s="110"/>
      <c r="BH89" s="110"/>
      <c r="BI89" s="110"/>
      <c r="BJ89" s="110"/>
      <c r="BK89" s="110"/>
      <c r="BL89" s="110"/>
      <c r="BM89" s="110"/>
      <c r="BN89" s="110"/>
      <c r="BO89" s="110"/>
      <c r="BP89" s="110"/>
    </row>
    <row r="90" spans="1:68" x14ac:dyDescent="0.2">
      <c r="A90" s="110"/>
      <c r="B90" s="110"/>
      <c r="C90" s="110"/>
      <c r="D90" s="110"/>
      <c r="E90" s="110"/>
      <c r="F90" s="110"/>
      <c r="G90" s="110"/>
      <c r="H90" s="110"/>
      <c r="I90" s="110"/>
      <c r="J90" s="110"/>
      <c r="K90" s="110"/>
      <c r="L90" s="110"/>
      <c r="M90" s="110"/>
      <c r="N90" s="110"/>
      <c r="O90" s="110"/>
      <c r="P90" s="110"/>
      <c r="Q90" s="110"/>
      <c r="R90" s="110"/>
      <c r="S90" s="110"/>
      <c r="T90" s="110"/>
      <c r="U90" s="110"/>
      <c r="V90" s="110"/>
      <c r="W90" s="110"/>
      <c r="X90" s="110"/>
      <c r="Y90" s="110"/>
      <c r="Z90" s="110"/>
      <c r="AA90" s="110"/>
      <c r="AB90" s="110"/>
      <c r="AC90" s="110"/>
      <c r="AD90" s="110"/>
      <c r="AE90" s="110"/>
      <c r="AF90" s="110"/>
      <c r="AG90" s="110"/>
      <c r="AH90" s="110"/>
      <c r="AI90" s="110"/>
      <c r="AJ90" s="110"/>
      <c r="AK90" s="110"/>
      <c r="AL90" s="110"/>
      <c r="AM90" s="110"/>
      <c r="AN90" s="110"/>
      <c r="AO90" s="110"/>
      <c r="AP90" s="110"/>
      <c r="AQ90" s="110"/>
      <c r="AR90" s="110"/>
      <c r="AS90" s="110"/>
      <c r="AT90" s="110"/>
      <c r="AU90" s="110"/>
      <c r="AV90" s="110"/>
      <c r="AW90" s="110"/>
      <c r="AX90" s="110"/>
      <c r="AY90" s="110"/>
      <c r="AZ90" s="110"/>
      <c r="BA90" s="110"/>
      <c r="BB90" s="110"/>
      <c r="BC90" s="110"/>
      <c r="BD90" s="110"/>
      <c r="BE90" s="110"/>
      <c r="BF90" s="110"/>
      <c r="BG90" s="110"/>
      <c r="BH90" s="110"/>
      <c r="BI90" s="110"/>
      <c r="BJ90" s="110"/>
      <c r="BK90" s="110"/>
      <c r="BL90" s="110"/>
      <c r="BM90" s="110"/>
      <c r="BN90" s="110"/>
      <c r="BO90" s="110"/>
      <c r="BP90" s="110"/>
    </row>
    <row r="91" spans="1:68" x14ac:dyDescent="0.2">
      <c r="A91" s="110"/>
      <c r="B91" s="110"/>
      <c r="C91" s="110"/>
      <c r="D91" s="110"/>
      <c r="E91" s="110"/>
      <c r="F91" s="110"/>
      <c r="G91" s="110"/>
      <c r="H91" s="110"/>
      <c r="I91" s="110"/>
      <c r="J91" s="110"/>
      <c r="K91" s="110"/>
      <c r="L91" s="110"/>
      <c r="M91" s="110"/>
      <c r="N91" s="110"/>
      <c r="O91" s="110"/>
      <c r="P91" s="110"/>
      <c r="Q91" s="110"/>
      <c r="R91" s="110"/>
      <c r="S91" s="110"/>
      <c r="T91" s="110"/>
      <c r="U91" s="110"/>
      <c r="V91" s="110"/>
      <c r="W91" s="110"/>
      <c r="X91" s="110"/>
      <c r="Y91" s="110"/>
      <c r="Z91" s="110"/>
      <c r="AA91" s="110"/>
      <c r="AB91" s="110"/>
      <c r="AC91" s="110"/>
      <c r="AD91" s="110"/>
      <c r="AE91" s="110"/>
      <c r="AF91" s="110"/>
      <c r="AG91" s="110"/>
      <c r="AH91" s="110"/>
      <c r="AI91" s="110"/>
      <c r="AJ91" s="110"/>
      <c r="AK91" s="110"/>
      <c r="AL91" s="110"/>
      <c r="AM91" s="110"/>
      <c r="AN91" s="110"/>
      <c r="AO91" s="110"/>
      <c r="AP91" s="110"/>
      <c r="AQ91" s="110"/>
      <c r="AR91" s="110"/>
      <c r="AS91" s="110"/>
      <c r="AT91" s="110"/>
      <c r="AU91" s="110"/>
      <c r="AV91" s="110"/>
      <c r="AW91" s="110"/>
      <c r="AX91" s="110"/>
      <c r="AY91" s="110"/>
      <c r="AZ91" s="110"/>
      <c r="BA91" s="110"/>
      <c r="BB91" s="110"/>
      <c r="BC91" s="110"/>
      <c r="BD91" s="110"/>
      <c r="BE91" s="110"/>
      <c r="BF91" s="110"/>
      <c r="BG91" s="110"/>
      <c r="BH91" s="110"/>
      <c r="BI91" s="110"/>
      <c r="BJ91" s="110"/>
      <c r="BK91" s="110"/>
      <c r="BL91" s="110"/>
      <c r="BM91" s="110"/>
      <c r="BN91" s="110"/>
      <c r="BO91" s="110"/>
      <c r="BP91" s="110"/>
    </row>
    <row r="92" spans="1:68" x14ac:dyDescent="0.2">
      <c r="A92" s="110"/>
      <c r="B92" s="110"/>
      <c r="C92" s="110"/>
      <c r="D92" s="110"/>
      <c r="E92" s="110"/>
      <c r="F92" s="110"/>
      <c r="G92" s="110"/>
      <c r="H92" s="110"/>
      <c r="I92" s="110"/>
      <c r="J92" s="110"/>
      <c r="K92" s="110"/>
      <c r="L92" s="110"/>
      <c r="M92" s="110"/>
      <c r="N92" s="110"/>
      <c r="O92" s="110"/>
      <c r="P92" s="110"/>
      <c r="Q92" s="110"/>
      <c r="R92" s="110"/>
      <c r="S92" s="110"/>
      <c r="T92" s="110"/>
      <c r="U92" s="110"/>
      <c r="V92" s="110"/>
      <c r="W92" s="110"/>
      <c r="X92" s="110"/>
      <c r="Y92" s="110"/>
      <c r="Z92" s="110"/>
      <c r="AA92" s="110"/>
      <c r="AB92" s="110"/>
      <c r="AC92" s="110"/>
      <c r="AD92" s="110"/>
      <c r="AE92" s="110"/>
      <c r="AF92" s="110"/>
      <c r="AG92" s="110"/>
      <c r="AH92" s="110"/>
      <c r="AI92" s="110"/>
      <c r="AJ92" s="110"/>
      <c r="AK92" s="110"/>
      <c r="AL92" s="110"/>
      <c r="AM92" s="110"/>
      <c r="AN92" s="110"/>
      <c r="AO92" s="110"/>
      <c r="AP92" s="110"/>
      <c r="AQ92" s="110"/>
      <c r="AR92" s="110"/>
      <c r="AS92" s="110"/>
      <c r="AT92" s="110"/>
      <c r="AU92" s="110"/>
      <c r="AV92" s="110"/>
      <c r="AW92" s="110"/>
      <c r="AX92" s="110"/>
      <c r="AY92" s="110"/>
      <c r="AZ92" s="110"/>
      <c r="BA92" s="110"/>
      <c r="BB92" s="110"/>
      <c r="BC92" s="110"/>
      <c r="BD92" s="110"/>
      <c r="BE92" s="110"/>
      <c r="BF92" s="110"/>
      <c r="BG92" s="110"/>
      <c r="BH92" s="110"/>
      <c r="BI92" s="110"/>
      <c r="BJ92" s="110"/>
      <c r="BK92" s="110"/>
      <c r="BL92" s="110"/>
      <c r="BM92" s="110"/>
      <c r="BN92" s="110"/>
      <c r="BO92" s="110"/>
      <c r="BP92" s="110"/>
    </row>
    <row r="93" spans="1:68" x14ac:dyDescent="0.2">
      <c r="A93" s="110"/>
      <c r="B93" s="110"/>
      <c r="C93" s="110"/>
      <c r="D93" s="110"/>
      <c r="E93" s="110"/>
      <c r="F93" s="110"/>
      <c r="G93" s="110"/>
      <c r="H93" s="110"/>
      <c r="I93" s="110"/>
      <c r="J93" s="110"/>
      <c r="K93" s="110"/>
      <c r="L93" s="110"/>
      <c r="M93" s="110"/>
      <c r="N93" s="110"/>
      <c r="O93" s="110"/>
      <c r="P93" s="110"/>
      <c r="Q93" s="110"/>
      <c r="R93" s="110"/>
      <c r="S93" s="110"/>
      <c r="T93" s="110"/>
      <c r="U93" s="110"/>
      <c r="V93" s="110"/>
      <c r="W93" s="110"/>
      <c r="X93" s="110"/>
      <c r="Y93" s="110"/>
      <c r="Z93" s="110"/>
      <c r="AA93" s="110"/>
      <c r="AB93" s="110"/>
      <c r="AC93" s="110"/>
      <c r="AD93" s="110"/>
      <c r="AE93" s="110"/>
      <c r="AF93" s="110"/>
      <c r="AG93" s="110"/>
      <c r="AH93" s="110"/>
      <c r="AI93" s="110"/>
      <c r="AJ93" s="110"/>
      <c r="AK93" s="110"/>
      <c r="AL93" s="110"/>
      <c r="AM93" s="110"/>
      <c r="AN93" s="110"/>
      <c r="AO93" s="110"/>
      <c r="AP93" s="110"/>
      <c r="AQ93" s="110"/>
      <c r="AR93" s="110"/>
      <c r="AS93" s="110"/>
      <c r="AT93" s="110"/>
      <c r="AU93" s="110"/>
      <c r="AV93" s="110"/>
      <c r="AW93" s="110"/>
      <c r="AX93" s="110"/>
      <c r="AY93" s="110"/>
      <c r="AZ93" s="110"/>
      <c r="BA93" s="110"/>
      <c r="BB93" s="110"/>
      <c r="BC93" s="110"/>
      <c r="BD93" s="110"/>
      <c r="BE93" s="110"/>
      <c r="BF93" s="110"/>
      <c r="BG93" s="110"/>
      <c r="BH93" s="110"/>
      <c r="BI93" s="110"/>
      <c r="BJ93" s="110"/>
      <c r="BK93" s="110"/>
      <c r="BL93" s="110"/>
      <c r="BM93" s="110"/>
      <c r="BN93" s="110"/>
      <c r="BO93" s="110"/>
      <c r="BP93" s="110"/>
    </row>
    <row r="94" spans="1:68" x14ac:dyDescent="0.2">
      <c r="A94" s="110"/>
      <c r="B94" s="110"/>
      <c r="C94" s="110"/>
      <c r="D94" s="110"/>
      <c r="E94" s="110"/>
      <c r="F94" s="110"/>
      <c r="G94" s="110"/>
      <c r="H94" s="110"/>
      <c r="I94" s="110"/>
      <c r="J94" s="110"/>
      <c r="K94" s="110"/>
      <c r="L94" s="110"/>
      <c r="M94" s="110"/>
      <c r="N94" s="110"/>
      <c r="O94" s="110"/>
      <c r="P94" s="110"/>
      <c r="Q94" s="110"/>
      <c r="R94" s="110"/>
      <c r="S94" s="110"/>
      <c r="T94" s="110"/>
      <c r="U94" s="110"/>
      <c r="V94" s="110"/>
      <c r="W94" s="110"/>
      <c r="X94" s="110"/>
      <c r="Y94" s="110"/>
      <c r="Z94" s="110"/>
      <c r="AA94" s="110"/>
      <c r="AB94" s="110"/>
      <c r="AC94" s="110"/>
      <c r="AD94" s="110"/>
      <c r="AE94" s="110"/>
      <c r="AF94" s="110"/>
      <c r="AG94" s="110"/>
      <c r="AH94" s="110"/>
      <c r="AI94" s="110"/>
      <c r="AJ94" s="110"/>
      <c r="AK94" s="110"/>
      <c r="AL94" s="110"/>
      <c r="AM94" s="110"/>
      <c r="AN94" s="110"/>
      <c r="AO94" s="110"/>
      <c r="AP94" s="110"/>
      <c r="AQ94" s="110"/>
      <c r="AR94" s="110"/>
      <c r="AS94" s="110"/>
      <c r="AT94" s="110"/>
      <c r="AU94" s="110"/>
      <c r="AV94" s="110"/>
      <c r="AW94" s="110"/>
      <c r="AX94" s="110"/>
      <c r="AY94" s="110"/>
      <c r="AZ94" s="110"/>
      <c r="BA94" s="110"/>
      <c r="BB94" s="110"/>
      <c r="BC94" s="110"/>
      <c r="BD94" s="110"/>
      <c r="BE94" s="110"/>
      <c r="BF94" s="110"/>
      <c r="BG94" s="110"/>
      <c r="BH94" s="110"/>
      <c r="BI94" s="110"/>
      <c r="BJ94" s="110"/>
      <c r="BK94" s="110"/>
      <c r="BL94" s="110"/>
      <c r="BM94" s="110"/>
      <c r="BN94" s="110"/>
      <c r="BO94" s="110"/>
      <c r="BP94" s="110"/>
    </row>
    <row r="95" spans="1:68" x14ac:dyDescent="0.2">
      <c r="A95" s="110"/>
      <c r="B95" s="110"/>
      <c r="C95" s="110"/>
      <c r="D95" s="110"/>
      <c r="E95" s="110"/>
      <c r="F95" s="110"/>
      <c r="G95" s="110"/>
      <c r="H95" s="110"/>
      <c r="I95" s="110"/>
      <c r="J95" s="110"/>
      <c r="K95" s="110"/>
      <c r="L95" s="110"/>
      <c r="M95" s="110"/>
      <c r="N95" s="110"/>
      <c r="O95" s="110"/>
      <c r="P95" s="110"/>
      <c r="Q95" s="110"/>
      <c r="R95" s="110"/>
      <c r="S95" s="110"/>
      <c r="T95" s="110"/>
      <c r="U95" s="110"/>
      <c r="V95" s="110"/>
      <c r="W95" s="110"/>
      <c r="X95" s="110"/>
      <c r="Y95" s="110"/>
      <c r="Z95" s="110"/>
      <c r="AA95" s="110"/>
      <c r="AB95" s="110"/>
      <c r="AC95" s="110"/>
      <c r="AD95" s="110"/>
      <c r="AE95" s="110"/>
      <c r="AF95" s="110"/>
      <c r="AG95" s="110"/>
      <c r="AH95" s="110"/>
      <c r="AI95" s="110"/>
      <c r="AJ95" s="110"/>
      <c r="AK95" s="110"/>
      <c r="AL95" s="110"/>
      <c r="AM95" s="110"/>
      <c r="AN95" s="110"/>
      <c r="AO95" s="110"/>
      <c r="AP95" s="110"/>
      <c r="AQ95" s="110"/>
      <c r="AR95" s="110"/>
      <c r="AS95" s="110"/>
      <c r="AT95" s="110"/>
      <c r="AU95" s="110"/>
      <c r="AV95" s="110"/>
      <c r="AW95" s="110"/>
      <c r="AX95" s="110"/>
      <c r="AY95" s="110"/>
      <c r="AZ95" s="110"/>
      <c r="BA95" s="110"/>
      <c r="BB95" s="110"/>
      <c r="BC95" s="110"/>
      <c r="BD95" s="110"/>
      <c r="BE95" s="110"/>
      <c r="BF95" s="110"/>
      <c r="BG95" s="110"/>
      <c r="BH95" s="110"/>
      <c r="BI95" s="110"/>
      <c r="BJ95" s="110"/>
      <c r="BK95" s="110"/>
      <c r="BL95" s="110"/>
      <c r="BM95" s="110"/>
      <c r="BN95" s="110"/>
      <c r="BO95" s="110"/>
      <c r="BP95" s="110"/>
    </row>
    <row r="96" spans="1:68" x14ac:dyDescent="0.2">
      <c r="A96" s="110"/>
      <c r="B96" s="110"/>
      <c r="C96" s="110"/>
      <c r="D96" s="110"/>
      <c r="E96" s="110"/>
      <c r="F96" s="110"/>
      <c r="G96" s="110"/>
      <c r="H96" s="110"/>
      <c r="I96" s="110"/>
      <c r="J96" s="110"/>
      <c r="K96" s="110"/>
      <c r="L96" s="110"/>
      <c r="M96" s="110"/>
      <c r="N96" s="110"/>
      <c r="O96" s="110"/>
      <c r="P96" s="110"/>
      <c r="Q96" s="110"/>
      <c r="R96" s="110"/>
      <c r="S96" s="110"/>
      <c r="T96" s="110"/>
      <c r="U96" s="110"/>
      <c r="V96" s="110"/>
      <c r="W96" s="110"/>
      <c r="X96" s="110"/>
      <c r="Y96" s="110"/>
      <c r="Z96" s="110"/>
      <c r="AA96" s="110"/>
      <c r="AB96" s="110"/>
      <c r="AC96" s="110"/>
      <c r="AD96" s="110"/>
      <c r="AE96" s="110"/>
      <c r="AF96" s="110"/>
      <c r="AG96" s="110"/>
      <c r="AH96" s="110"/>
      <c r="AI96" s="110"/>
      <c r="AJ96" s="110"/>
      <c r="AK96" s="110"/>
      <c r="AL96" s="110"/>
      <c r="AM96" s="110"/>
      <c r="AN96" s="110"/>
      <c r="AO96" s="110"/>
      <c r="AP96" s="110"/>
      <c r="AQ96" s="110"/>
      <c r="AR96" s="110"/>
      <c r="AS96" s="110"/>
      <c r="AT96" s="110"/>
      <c r="AU96" s="110"/>
      <c r="AV96" s="110"/>
      <c r="AW96" s="110"/>
      <c r="AX96" s="110"/>
      <c r="AY96" s="110"/>
      <c r="AZ96" s="110"/>
      <c r="BA96" s="110"/>
      <c r="BB96" s="110"/>
      <c r="BC96" s="110"/>
      <c r="BD96" s="110"/>
      <c r="BE96" s="110"/>
      <c r="BF96" s="110"/>
      <c r="BG96" s="110"/>
      <c r="BH96" s="110"/>
      <c r="BI96" s="110"/>
      <c r="BJ96" s="110"/>
      <c r="BK96" s="110"/>
      <c r="BL96" s="110"/>
      <c r="BM96" s="110"/>
      <c r="BN96" s="110"/>
      <c r="BO96" s="110"/>
      <c r="BP96" s="110"/>
    </row>
    <row r="97" spans="1:68" x14ac:dyDescent="0.2">
      <c r="A97" s="110"/>
      <c r="B97" s="110"/>
      <c r="C97" s="110"/>
      <c r="D97" s="110"/>
      <c r="E97" s="110"/>
      <c r="F97" s="110"/>
      <c r="G97" s="110"/>
      <c r="H97" s="110"/>
      <c r="I97" s="110"/>
      <c r="J97" s="110"/>
      <c r="K97" s="110"/>
      <c r="L97" s="110"/>
      <c r="M97" s="110"/>
      <c r="N97" s="110"/>
      <c r="O97" s="110"/>
      <c r="P97" s="110"/>
      <c r="Q97" s="110"/>
      <c r="R97" s="110"/>
      <c r="S97" s="110"/>
      <c r="T97" s="110"/>
      <c r="U97" s="110"/>
      <c r="V97" s="110"/>
      <c r="W97" s="110"/>
      <c r="X97" s="110"/>
      <c r="Y97" s="110"/>
      <c r="Z97" s="110"/>
      <c r="AA97" s="110"/>
      <c r="AB97" s="110"/>
      <c r="AC97" s="110"/>
      <c r="AD97" s="110"/>
      <c r="AE97" s="110"/>
      <c r="AF97" s="110"/>
      <c r="AG97" s="110"/>
      <c r="AH97" s="110"/>
      <c r="AI97" s="110"/>
      <c r="AJ97" s="110"/>
      <c r="AK97" s="110"/>
      <c r="AL97" s="110"/>
      <c r="AM97" s="110"/>
      <c r="AN97" s="110"/>
      <c r="AO97" s="110"/>
      <c r="AP97" s="110"/>
      <c r="AQ97" s="110"/>
      <c r="AR97" s="110"/>
      <c r="AS97" s="110"/>
      <c r="AT97" s="110"/>
      <c r="AU97" s="110"/>
      <c r="AV97" s="110"/>
      <c r="AW97" s="110"/>
      <c r="AX97" s="110"/>
      <c r="AY97" s="110"/>
      <c r="AZ97" s="110"/>
      <c r="BA97" s="110"/>
      <c r="BB97" s="110"/>
      <c r="BC97" s="110"/>
      <c r="BD97" s="110"/>
      <c r="BE97" s="110"/>
      <c r="BF97" s="110"/>
      <c r="BG97" s="110"/>
      <c r="BH97" s="110"/>
      <c r="BI97" s="110"/>
      <c r="BJ97" s="110"/>
      <c r="BK97" s="110"/>
      <c r="BL97" s="110"/>
      <c r="BM97" s="110"/>
      <c r="BN97" s="110"/>
      <c r="BO97" s="110"/>
      <c r="BP97" s="110"/>
    </row>
    <row r="98" spans="1:68" x14ac:dyDescent="0.2">
      <c r="A98" s="110"/>
      <c r="B98" s="110"/>
      <c r="C98" s="110"/>
      <c r="D98" s="110"/>
      <c r="E98" s="110"/>
      <c r="F98" s="110"/>
      <c r="G98" s="110"/>
      <c r="H98" s="110"/>
      <c r="I98" s="110"/>
      <c r="J98" s="110"/>
      <c r="K98" s="110"/>
      <c r="L98" s="110"/>
      <c r="M98" s="110"/>
      <c r="N98" s="110"/>
      <c r="O98" s="110"/>
      <c r="P98" s="110"/>
      <c r="Q98" s="110"/>
      <c r="R98" s="110"/>
      <c r="S98" s="110"/>
      <c r="T98" s="110"/>
      <c r="U98" s="110"/>
      <c r="V98" s="110"/>
      <c r="W98" s="110"/>
      <c r="X98" s="110"/>
      <c r="Y98" s="110"/>
      <c r="Z98" s="110"/>
      <c r="AA98" s="110"/>
      <c r="AB98" s="110"/>
      <c r="AC98" s="110"/>
      <c r="AD98" s="110"/>
      <c r="AE98" s="110"/>
      <c r="AF98" s="110"/>
      <c r="AG98" s="110"/>
      <c r="AH98" s="110"/>
      <c r="AI98" s="110"/>
      <c r="AJ98" s="110"/>
      <c r="AK98" s="110"/>
      <c r="AL98" s="110"/>
      <c r="AM98" s="110"/>
      <c r="AN98" s="110"/>
      <c r="AO98" s="110"/>
      <c r="AP98" s="110"/>
      <c r="AQ98" s="110"/>
      <c r="AR98" s="110"/>
      <c r="AS98" s="110"/>
      <c r="AT98" s="110"/>
      <c r="AU98" s="110"/>
      <c r="AV98" s="110"/>
      <c r="AW98" s="110"/>
      <c r="AX98" s="110"/>
      <c r="AY98" s="110"/>
      <c r="AZ98" s="110"/>
      <c r="BA98" s="110"/>
      <c r="BB98" s="110"/>
      <c r="BC98" s="110"/>
      <c r="BD98" s="110"/>
      <c r="BE98" s="110"/>
      <c r="BF98" s="110"/>
      <c r="BG98" s="110"/>
      <c r="BH98" s="110"/>
      <c r="BI98" s="110"/>
      <c r="BJ98" s="110"/>
      <c r="BK98" s="110"/>
      <c r="BL98" s="110"/>
      <c r="BM98" s="110"/>
      <c r="BN98" s="110"/>
      <c r="BO98" s="110"/>
      <c r="BP98" s="110"/>
    </row>
    <row r="99" spans="1:68" x14ac:dyDescent="0.2">
      <c r="A99" s="110"/>
      <c r="B99" s="110"/>
      <c r="C99" s="110"/>
      <c r="D99" s="110"/>
      <c r="E99" s="110"/>
      <c r="F99" s="110"/>
      <c r="G99" s="110"/>
      <c r="H99" s="110"/>
      <c r="I99" s="110"/>
      <c r="J99" s="110"/>
      <c r="K99" s="110"/>
      <c r="L99" s="110"/>
      <c r="M99" s="110"/>
      <c r="N99" s="110"/>
      <c r="O99" s="110"/>
      <c r="P99" s="110"/>
      <c r="Q99" s="110"/>
      <c r="R99" s="110"/>
      <c r="S99" s="110"/>
      <c r="T99" s="110"/>
      <c r="U99" s="110"/>
      <c r="V99" s="110"/>
      <c r="W99" s="110"/>
      <c r="X99" s="110"/>
      <c r="Y99" s="110"/>
      <c r="Z99" s="110"/>
      <c r="AA99" s="110"/>
      <c r="AB99" s="110"/>
      <c r="AC99" s="110"/>
      <c r="AD99" s="110"/>
      <c r="AE99" s="110"/>
      <c r="AF99" s="110"/>
      <c r="AG99" s="110"/>
      <c r="AH99" s="110"/>
      <c r="AI99" s="110"/>
      <c r="AJ99" s="110"/>
      <c r="AK99" s="110"/>
      <c r="AL99" s="110"/>
      <c r="AM99" s="110"/>
      <c r="AN99" s="110"/>
      <c r="AO99" s="110"/>
      <c r="AP99" s="110"/>
      <c r="AQ99" s="110"/>
      <c r="AR99" s="110"/>
      <c r="AS99" s="110"/>
      <c r="AT99" s="110"/>
      <c r="AU99" s="110"/>
      <c r="AV99" s="110"/>
      <c r="AW99" s="110"/>
      <c r="AX99" s="110"/>
      <c r="AY99" s="110"/>
      <c r="AZ99" s="110"/>
      <c r="BA99" s="110"/>
      <c r="BB99" s="110"/>
      <c r="BC99" s="110"/>
      <c r="BD99" s="110"/>
      <c r="BE99" s="110"/>
      <c r="BF99" s="110"/>
      <c r="BG99" s="110"/>
      <c r="BH99" s="110"/>
      <c r="BI99" s="110"/>
      <c r="BJ99" s="110"/>
      <c r="BK99" s="110"/>
      <c r="BL99" s="110"/>
      <c r="BM99" s="110"/>
      <c r="BN99" s="110"/>
      <c r="BO99" s="110"/>
      <c r="BP99" s="110"/>
    </row>
    <row r="100" spans="1:68" x14ac:dyDescent="0.2">
      <c r="A100" s="110"/>
      <c r="B100" s="110"/>
      <c r="C100" s="110"/>
      <c r="D100" s="110"/>
      <c r="E100" s="110"/>
      <c r="F100" s="110"/>
      <c r="G100" s="110"/>
      <c r="H100" s="110"/>
      <c r="I100" s="110"/>
      <c r="J100" s="110"/>
      <c r="K100" s="110"/>
      <c r="L100" s="110"/>
      <c r="M100" s="110"/>
      <c r="N100" s="110"/>
      <c r="O100" s="110"/>
      <c r="P100" s="110"/>
      <c r="Q100" s="110"/>
      <c r="R100" s="110"/>
      <c r="S100" s="110"/>
      <c r="T100" s="110"/>
      <c r="U100" s="110"/>
      <c r="V100" s="110"/>
      <c r="W100" s="110"/>
      <c r="X100" s="110"/>
      <c r="Y100" s="110"/>
      <c r="Z100" s="110"/>
      <c r="AA100" s="110"/>
      <c r="AB100" s="110"/>
      <c r="AC100" s="110"/>
      <c r="AD100" s="110"/>
      <c r="AE100" s="110"/>
      <c r="AF100" s="110"/>
      <c r="AG100" s="110"/>
      <c r="AH100" s="110"/>
      <c r="AI100" s="110"/>
      <c r="AJ100" s="110"/>
      <c r="AK100" s="110"/>
      <c r="AL100" s="110"/>
      <c r="AM100" s="110"/>
      <c r="AN100" s="110"/>
      <c r="AO100" s="110"/>
      <c r="AP100" s="110"/>
      <c r="AQ100" s="110"/>
      <c r="AR100" s="110"/>
      <c r="AS100" s="110"/>
      <c r="AT100" s="110"/>
      <c r="AU100" s="110"/>
      <c r="AV100" s="110"/>
      <c r="AW100" s="110"/>
      <c r="AX100" s="110"/>
      <c r="AY100" s="110"/>
      <c r="AZ100" s="110"/>
      <c r="BA100" s="110"/>
      <c r="BB100" s="110"/>
      <c r="BC100" s="110"/>
      <c r="BD100" s="110"/>
      <c r="BE100" s="110"/>
      <c r="BF100" s="110"/>
      <c r="BG100" s="110"/>
      <c r="BH100" s="110"/>
      <c r="BI100" s="110"/>
      <c r="BJ100" s="110"/>
      <c r="BK100" s="110"/>
      <c r="BL100" s="110"/>
      <c r="BM100" s="110"/>
      <c r="BN100" s="110"/>
      <c r="BO100" s="110"/>
      <c r="BP100" s="110"/>
    </row>
    <row r="101" spans="1:68" x14ac:dyDescent="0.2">
      <c r="A101" s="110"/>
      <c r="B101" s="110"/>
      <c r="C101" s="110"/>
      <c r="D101" s="110"/>
      <c r="E101" s="110"/>
      <c r="F101" s="110"/>
      <c r="G101" s="110"/>
      <c r="H101" s="110"/>
      <c r="I101" s="110"/>
      <c r="J101" s="110"/>
      <c r="K101" s="110"/>
      <c r="L101" s="110"/>
      <c r="M101" s="110"/>
      <c r="N101" s="110"/>
      <c r="O101" s="110"/>
      <c r="P101" s="110"/>
      <c r="Q101" s="110"/>
      <c r="R101" s="110"/>
      <c r="S101" s="110"/>
      <c r="T101" s="110"/>
      <c r="U101" s="110"/>
      <c r="V101" s="110"/>
      <c r="W101" s="110"/>
      <c r="X101" s="110"/>
      <c r="Y101" s="110"/>
      <c r="Z101" s="110"/>
      <c r="AA101" s="110"/>
      <c r="AB101" s="110"/>
      <c r="AC101" s="110"/>
      <c r="AD101" s="110"/>
      <c r="AE101" s="110"/>
      <c r="AF101" s="110"/>
      <c r="AG101" s="110"/>
      <c r="AH101" s="110"/>
      <c r="AI101" s="110"/>
      <c r="AJ101" s="110"/>
      <c r="AK101" s="110"/>
      <c r="AL101" s="110"/>
      <c r="AM101" s="110"/>
      <c r="AN101" s="110"/>
      <c r="AO101" s="110"/>
      <c r="AP101" s="110"/>
      <c r="AQ101" s="110"/>
      <c r="AR101" s="110"/>
      <c r="AS101" s="110"/>
      <c r="AT101" s="110"/>
      <c r="AU101" s="110"/>
      <c r="AV101" s="110"/>
      <c r="AW101" s="110"/>
      <c r="AX101" s="110"/>
      <c r="AY101" s="110"/>
      <c r="AZ101" s="110"/>
      <c r="BA101" s="110"/>
      <c r="BB101" s="110"/>
      <c r="BC101" s="110"/>
      <c r="BD101" s="110"/>
      <c r="BE101" s="110"/>
      <c r="BF101" s="110"/>
      <c r="BG101" s="110"/>
      <c r="BH101" s="110"/>
      <c r="BI101" s="110"/>
      <c r="BJ101" s="110"/>
      <c r="BK101" s="110"/>
      <c r="BL101" s="110"/>
      <c r="BM101" s="110"/>
      <c r="BN101" s="110"/>
      <c r="BO101" s="110"/>
      <c r="BP101" s="110"/>
    </row>
    <row r="102" spans="1:68" x14ac:dyDescent="0.2">
      <c r="A102" s="110"/>
      <c r="B102" s="110"/>
      <c r="C102" s="110"/>
      <c r="D102" s="110"/>
      <c r="E102" s="110"/>
      <c r="F102" s="110"/>
      <c r="G102" s="110"/>
      <c r="H102" s="110"/>
      <c r="I102" s="110"/>
      <c r="J102" s="110"/>
      <c r="K102" s="110"/>
      <c r="L102" s="110"/>
      <c r="M102" s="110"/>
      <c r="N102" s="110"/>
      <c r="O102" s="110"/>
      <c r="P102" s="110"/>
      <c r="Q102" s="110"/>
      <c r="R102" s="110"/>
      <c r="S102" s="110"/>
      <c r="T102" s="110"/>
      <c r="U102" s="110"/>
      <c r="V102" s="110"/>
      <c r="W102" s="110"/>
      <c r="X102" s="110"/>
      <c r="Y102" s="110"/>
      <c r="Z102" s="110"/>
      <c r="AA102" s="110"/>
      <c r="AB102" s="110"/>
      <c r="AC102" s="110"/>
      <c r="AD102" s="110"/>
      <c r="AE102" s="110"/>
      <c r="AF102" s="110"/>
      <c r="AG102" s="110"/>
      <c r="AH102" s="110"/>
      <c r="AI102" s="110"/>
      <c r="AJ102" s="110"/>
      <c r="AK102" s="110"/>
      <c r="AL102" s="110"/>
      <c r="AM102" s="110"/>
      <c r="AN102" s="110"/>
      <c r="AO102" s="110"/>
      <c r="AP102" s="110"/>
      <c r="AQ102" s="110"/>
      <c r="AR102" s="110"/>
      <c r="AS102" s="110"/>
      <c r="AT102" s="110"/>
      <c r="AU102" s="110"/>
      <c r="AV102" s="110"/>
      <c r="AW102" s="110"/>
      <c r="AX102" s="110"/>
      <c r="AY102" s="110"/>
      <c r="AZ102" s="110"/>
      <c r="BA102" s="110"/>
      <c r="BB102" s="110"/>
      <c r="BC102" s="110"/>
      <c r="BD102" s="110"/>
      <c r="BE102" s="110"/>
      <c r="BF102" s="110"/>
      <c r="BG102" s="110"/>
      <c r="BH102" s="110"/>
      <c r="BI102" s="110"/>
      <c r="BJ102" s="110"/>
      <c r="BK102" s="110"/>
      <c r="BL102" s="110"/>
      <c r="BM102" s="110"/>
      <c r="BN102" s="110"/>
      <c r="BO102" s="110"/>
      <c r="BP102" s="110"/>
    </row>
    <row r="103" spans="1:68" x14ac:dyDescent="0.2">
      <c r="A103" s="110"/>
      <c r="B103" s="110"/>
      <c r="C103" s="110"/>
      <c r="D103" s="110"/>
      <c r="E103" s="110"/>
      <c r="F103" s="110"/>
      <c r="G103" s="110"/>
      <c r="H103" s="110"/>
      <c r="I103" s="110"/>
      <c r="J103" s="110"/>
      <c r="K103" s="110"/>
      <c r="L103" s="110"/>
      <c r="M103" s="110"/>
      <c r="N103" s="110"/>
      <c r="O103" s="110"/>
      <c r="P103" s="110"/>
      <c r="Q103" s="110"/>
      <c r="R103" s="110"/>
      <c r="S103" s="110"/>
      <c r="T103" s="110"/>
      <c r="U103" s="110"/>
      <c r="V103" s="110"/>
      <c r="W103" s="110"/>
      <c r="X103" s="110"/>
      <c r="Y103" s="110"/>
      <c r="Z103" s="110"/>
      <c r="AA103" s="110"/>
      <c r="AB103" s="110"/>
      <c r="AC103" s="110"/>
      <c r="AD103" s="110"/>
      <c r="AE103" s="110"/>
      <c r="AF103" s="110"/>
      <c r="AG103" s="110"/>
      <c r="AH103" s="110"/>
      <c r="AI103" s="110"/>
      <c r="AJ103" s="110"/>
      <c r="AK103" s="110"/>
      <c r="AL103" s="110"/>
      <c r="AM103" s="110"/>
      <c r="AN103" s="110"/>
      <c r="AO103" s="110"/>
      <c r="AP103" s="110"/>
      <c r="AQ103" s="110"/>
      <c r="AR103" s="110"/>
      <c r="AS103" s="110"/>
      <c r="AT103" s="110"/>
      <c r="AU103" s="110"/>
      <c r="AV103" s="110"/>
      <c r="AW103" s="110"/>
      <c r="AX103" s="110"/>
      <c r="AY103" s="110"/>
      <c r="AZ103" s="110"/>
      <c r="BA103" s="110"/>
      <c r="BB103" s="110"/>
      <c r="BC103" s="110"/>
      <c r="BD103" s="110"/>
      <c r="BE103" s="110"/>
      <c r="BF103" s="110"/>
      <c r="BG103" s="110"/>
      <c r="BH103" s="110"/>
      <c r="BI103" s="110"/>
      <c r="BJ103" s="110"/>
      <c r="BK103" s="110"/>
      <c r="BL103" s="110"/>
      <c r="BM103" s="110"/>
      <c r="BN103" s="110"/>
      <c r="BO103" s="110"/>
      <c r="BP103" s="110"/>
    </row>
    <row r="104" spans="1:68" x14ac:dyDescent="0.2">
      <c r="A104" s="110"/>
      <c r="B104" s="110"/>
      <c r="C104" s="110"/>
      <c r="D104" s="110"/>
      <c r="E104" s="110"/>
      <c r="F104" s="110"/>
      <c r="G104" s="110"/>
      <c r="H104" s="110"/>
      <c r="I104" s="110"/>
      <c r="J104" s="110"/>
      <c r="K104" s="110"/>
      <c r="L104" s="110"/>
      <c r="M104" s="110"/>
      <c r="N104" s="110"/>
      <c r="O104" s="110"/>
      <c r="P104" s="110"/>
      <c r="Q104" s="110"/>
      <c r="R104" s="110"/>
      <c r="S104" s="110"/>
      <c r="T104" s="110"/>
      <c r="U104" s="110"/>
      <c r="V104" s="110"/>
      <c r="W104" s="110"/>
      <c r="X104" s="110"/>
      <c r="Y104" s="110"/>
      <c r="Z104" s="110"/>
      <c r="AA104" s="110"/>
      <c r="AB104" s="110"/>
      <c r="AC104" s="110"/>
      <c r="AD104" s="110"/>
      <c r="AE104" s="110"/>
      <c r="AF104" s="110"/>
      <c r="AG104" s="110"/>
      <c r="AH104" s="110"/>
      <c r="AI104" s="110"/>
      <c r="AJ104" s="110"/>
      <c r="AK104" s="110"/>
      <c r="AL104" s="110"/>
      <c r="AM104" s="110"/>
      <c r="AN104" s="110"/>
      <c r="AO104" s="110"/>
      <c r="AP104" s="110"/>
      <c r="AQ104" s="110"/>
      <c r="AR104" s="110"/>
      <c r="AS104" s="110"/>
      <c r="AT104" s="110"/>
      <c r="AU104" s="110"/>
      <c r="AV104" s="110"/>
      <c r="AW104" s="110"/>
      <c r="AX104" s="110"/>
      <c r="AY104" s="110"/>
      <c r="AZ104" s="110"/>
      <c r="BA104" s="110"/>
      <c r="BB104" s="110"/>
      <c r="BC104" s="110"/>
      <c r="BD104" s="110"/>
      <c r="BE104" s="110"/>
      <c r="BF104" s="110"/>
      <c r="BG104" s="110"/>
      <c r="BH104" s="110"/>
      <c r="BI104" s="110"/>
      <c r="BJ104" s="110"/>
      <c r="BK104" s="110"/>
      <c r="BL104" s="110"/>
      <c r="BM104" s="110"/>
      <c r="BN104" s="110"/>
      <c r="BO104" s="110"/>
      <c r="BP104" s="110"/>
    </row>
    <row r="105" spans="1:68" x14ac:dyDescent="0.2">
      <c r="A105" s="110"/>
      <c r="B105" s="110"/>
      <c r="C105" s="110"/>
      <c r="D105" s="110"/>
      <c r="E105" s="110"/>
      <c r="F105" s="110"/>
      <c r="G105" s="110"/>
      <c r="H105" s="110"/>
      <c r="I105" s="110"/>
      <c r="J105" s="110"/>
      <c r="K105" s="110"/>
      <c r="L105" s="110"/>
      <c r="M105" s="110"/>
      <c r="N105" s="110"/>
      <c r="O105" s="110"/>
      <c r="P105" s="110"/>
      <c r="Q105" s="110"/>
      <c r="R105" s="110"/>
      <c r="S105" s="110"/>
      <c r="T105" s="110"/>
      <c r="U105" s="110"/>
      <c r="V105" s="110"/>
      <c r="W105" s="110"/>
      <c r="X105" s="110"/>
      <c r="Y105" s="110"/>
      <c r="Z105" s="110"/>
      <c r="AA105" s="110"/>
      <c r="AB105" s="110"/>
      <c r="AC105" s="110"/>
      <c r="AD105" s="110"/>
      <c r="AE105" s="110"/>
      <c r="AF105" s="110"/>
      <c r="AG105" s="110"/>
      <c r="AH105" s="110"/>
      <c r="AI105" s="110"/>
      <c r="AJ105" s="110"/>
      <c r="AK105" s="110"/>
      <c r="AL105" s="110"/>
      <c r="AM105" s="110"/>
      <c r="AN105" s="110"/>
      <c r="AO105" s="110"/>
      <c r="AP105" s="110"/>
      <c r="AQ105" s="110"/>
      <c r="AR105" s="110"/>
      <c r="AS105" s="110"/>
      <c r="AT105" s="110"/>
      <c r="AU105" s="110"/>
      <c r="AV105" s="110"/>
      <c r="AW105" s="110"/>
      <c r="AX105" s="110"/>
      <c r="AY105" s="110"/>
      <c r="AZ105" s="110"/>
      <c r="BA105" s="110"/>
      <c r="BB105" s="110"/>
      <c r="BC105" s="110"/>
      <c r="BD105" s="110"/>
      <c r="BE105" s="110"/>
      <c r="BF105" s="110"/>
      <c r="BG105" s="110"/>
      <c r="BH105" s="110"/>
      <c r="BI105" s="110"/>
      <c r="BJ105" s="110"/>
      <c r="BK105" s="110"/>
      <c r="BL105" s="110"/>
      <c r="BM105" s="110"/>
      <c r="BN105" s="110"/>
      <c r="BO105" s="110"/>
      <c r="BP105" s="110"/>
    </row>
    <row r="106" spans="1:68" x14ac:dyDescent="0.2">
      <c r="A106" s="110"/>
      <c r="B106" s="110"/>
      <c r="C106" s="110"/>
      <c r="D106" s="110"/>
      <c r="E106" s="110"/>
      <c r="F106" s="110"/>
      <c r="G106" s="110"/>
      <c r="H106" s="110"/>
      <c r="I106" s="110"/>
      <c r="J106" s="110"/>
      <c r="K106" s="110"/>
      <c r="L106" s="110"/>
      <c r="M106" s="110"/>
      <c r="N106" s="110"/>
      <c r="O106" s="110"/>
      <c r="P106" s="110"/>
      <c r="Q106" s="110"/>
      <c r="R106" s="110"/>
      <c r="S106" s="110"/>
      <c r="T106" s="110"/>
      <c r="U106" s="110"/>
      <c r="V106" s="110"/>
      <c r="W106" s="110"/>
      <c r="X106" s="110"/>
      <c r="Y106" s="110"/>
      <c r="Z106" s="110"/>
      <c r="AA106" s="110"/>
      <c r="AB106" s="110"/>
      <c r="AC106" s="110"/>
      <c r="AD106" s="110"/>
      <c r="AE106" s="110"/>
      <c r="AF106" s="110"/>
      <c r="AG106" s="110"/>
      <c r="AH106" s="110"/>
      <c r="AI106" s="110"/>
      <c r="AJ106" s="110"/>
      <c r="AK106" s="110"/>
      <c r="AL106" s="110"/>
      <c r="AM106" s="110"/>
      <c r="AN106" s="110"/>
      <c r="AO106" s="110"/>
      <c r="AP106" s="110"/>
      <c r="AQ106" s="110"/>
      <c r="AR106" s="110"/>
      <c r="AS106" s="110"/>
      <c r="AT106" s="110"/>
      <c r="AU106" s="110"/>
      <c r="AV106" s="110"/>
      <c r="AW106" s="110"/>
      <c r="AX106" s="110"/>
      <c r="AY106" s="110"/>
      <c r="AZ106" s="110"/>
      <c r="BA106" s="110"/>
      <c r="BB106" s="110"/>
      <c r="BC106" s="110"/>
      <c r="BD106" s="110"/>
      <c r="BE106" s="110"/>
      <c r="BF106" s="110"/>
      <c r="BG106" s="110"/>
      <c r="BH106" s="110"/>
      <c r="BI106" s="110"/>
      <c r="BJ106" s="110"/>
      <c r="BK106" s="110"/>
      <c r="BL106" s="110"/>
      <c r="BM106" s="110"/>
      <c r="BN106" s="110"/>
      <c r="BO106" s="110"/>
      <c r="BP106" s="110"/>
    </row>
    <row r="107" spans="1:68" x14ac:dyDescent="0.2">
      <c r="A107" s="110"/>
      <c r="B107" s="110"/>
      <c r="C107" s="110"/>
      <c r="D107" s="110"/>
      <c r="E107" s="110"/>
      <c r="F107" s="110"/>
      <c r="G107" s="110"/>
      <c r="H107" s="110"/>
      <c r="I107" s="110"/>
      <c r="J107" s="110"/>
      <c r="K107" s="110"/>
      <c r="L107" s="110"/>
      <c r="M107" s="110"/>
      <c r="N107" s="110"/>
      <c r="O107" s="110"/>
      <c r="P107" s="110"/>
      <c r="Q107" s="110"/>
      <c r="R107" s="110"/>
      <c r="S107" s="110"/>
      <c r="T107" s="110"/>
      <c r="U107" s="110"/>
      <c r="V107" s="110"/>
      <c r="W107" s="110"/>
      <c r="X107" s="110"/>
      <c r="Y107" s="110"/>
      <c r="Z107" s="110"/>
      <c r="AA107" s="110"/>
      <c r="AB107" s="110"/>
      <c r="AC107" s="110"/>
      <c r="AD107" s="110"/>
      <c r="AE107" s="110"/>
      <c r="AF107" s="110"/>
      <c r="AG107" s="110"/>
      <c r="AH107" s="110"/>
      <c r="AI107" s="110"/>
      <c r="AJ107" s="110"/>
      <c r="AK107" s="110"/>
      <c r="AL107" s="110"/>
      <c r="AM107" s="110"/>
      <c r="AN107" s="110"/>
      <c r="AO107" s="110"/>
      <c r="AP107" s="110"/>
      <c r="AQ107" s="110"/>
      <c r="AR107" s="110"/>
      <c r="AS107" s="110"/>
      <c r="AT107" s="110"/>
      <c r="AU107" s="110"/>
      <c r="AV107" s="110"/>
      <c r="AW107" s="110"/>
      <c r="AX107" s="110"/>
      <c r="AY107" s="110"/>
      <c r="AZ107" s="110"/>
      <c r="BA107" s="110"/>
      <c r="BB107" s="110"/>
      <c r="BC107" s="110"/>
      <c r="BD107" s="110"/>
      <c r="BE107" s="110"/>
      <c r="BF107" s="110"/>
      <c r="BG107" s="110"/>
      <c r="BH107" s="110"/>
      <c r="BI107" s="110"/>
      <c r="BJ107" s="110"/>
      <c r="BK107" s="110"/>
      <c r="BL107" s="110"/>
      <c r="BM107" s="110"/>
      <c r="BN107" s="110"/>
      <c r="BO107" s="110"/>
      <c r="BP107" s="110"/>
    </row>
    <row r="108" spans="1:68" x14ac:dyDescent="0.2">
      <c r="A108" s="110"/>
      <c r="B108" s="110"/>
      <c r="C108" s="110"/>
      <c r="D108" s="110"/>
      <c r="E108" s="110"/>
      <c r="F108" s="110"/>
      <c r="G108" s="110"/>
      <c r="H108" s="110"/>
      <c r="I108" s="110"/>
      <c r="J108" s="110"/>
      <c r="K108" s="110"/>
      <c r="L108" s="110"/>
      <c r="M108" s="110"/>
      <c r="N108" s="110"/>
      <c r="O108" s="110"/>
      <c r="P108" s="110"/>
      <c r="Q108" s="110"/>
      <c r="R108" s="110"/>
      <c r="S108" s="110"/>
      <c r="T108" s="110"/>
      <c r="U108" s="110"/>
      <c r="V108" s="110"/>
      <c r="W108" s="110"/>
      <c r="X108" s="110"/>
      <c r="Y108" s="110"/>
      <c r="Z108" s="110"/>
      <c r="AA108" s="110"/>
      <c r="AB108" s="110"/>
      <c r="AC108" s="110"/>
      <c r="AD108" s="110"/>
      <c r="AE108" s="110"/>
      <c r="AF108" s="110"/>
      <c r="AG108" s="110"/>
      <c r="AH108" s="110"/>
      <c r="AI108" s="110"/>
      <c r="AJ108" s="110"/>
      <c r="AK108" s="110"/>
      <c r="AL108" s="110"/>
      <c r="AM108" s="110"/>
      <c r="AN108" s="110"/>
      <c r="AO108" s="110"/>
      <c r="AP108" s="110"/>
      <c r="AQ108" s="110"/>
      <c r="AR108" s="110"/>
      <c r="AS108" s="110"/>
      <c r="AT108" s="110"/>
      <c r="AU108" s="110"/>
      <c r="AV108" s="110"/>
      <c r="AW108" s="110"/>
      <c r="AX108" s="110"/>
      <c r="AY108" s="110"/>
      <c r="AZ108" s="110"/>
      <c r="BA108" s="110"/>
      <c r="BB108" s="110"/>
      <c r="BC108" s="110"/>
      <c r="BD108" s="110"/>
      <c r="BE108" s="110"/>
      <c r="BF108" s="110"/>
      <c r="BG108" s="110"/>
      <c r="BH108" s="110"/>
      <c r="BI108" s="110"/>
      <c r="BJ108" s="110"/>
      <c r="BK108" s="110"/>
      <c r="BL108" s="110"/>
      <c r="BM108" s="110"/>
      <c r="BN108" s="110"/>
      <c r="BO108" s="110"/>
      <c r="BP108" s="110"/>
    </row>
    <row r="109" spans="1:68" x14ac:dyDescent="0.2">
      <c r="A109" s="110"/>
      <c r="B109" s="110"/>
      <c r="C109" s="110"/>
      <c r="D109" s="110"/>
      <c r="E109" s="110"/>
      <c r="F109" s="110"/>
      <c r="G109" s="110"/>
      <c r="H109" s="110"/>
      <c r="I109" s="110"/>
      <c r="J109" s="110"/>
      <c r="K109" s="110"/>
      <c r="L109" s="110"/>
      <c r="M109" s="110"/>
      <c r="N109" s="110"/>
      <c r="O109" s="110"/>
      <c r="P109" s="110"/>
      <c r="Q109" s="110"/>
      <c r="R109" s="110"/>
      <c r="S109" s="110"/>
      <c r="T109" s="110"/>
      <c r="U109" s="110"/>
      <c r="V109" s="110"/>
      <c r="W109" s="110"/>
      <c r="X109" s="110"/>
      <c r="Y109" s="110"/>
      <c r="Z109" s="110"/>
      <c r="AA109" s="110"/>
      <c r="AB109" s="110"/>
      <c r="AC109" s="110"/>
      <c r="AD109" s="110"/>
      <c r="AE109" s="110"/>
      <c r="AF109" s="110"/>
      <c r="AG109" s="110"/>
      <c r="AH109" s="110"/>
      <c r="AI109" s="110"/>
      <c r="AJ109" s="110"/>
      <c r="AK109" s="110"/>
      <c r="AL109" s="110"/>
      <c r="AM109" s="110"/>
      <c r="AN109" s="110"/>
      <c r="AO109" s="110"/>
      <c r="AP109" s="110"/>
      <c r="AQ109" s="110"/>
      <c r="AR109" s="110"/>
      <c r="AS109" s="110"/>
      <c r="AT109" s="110"/>
      <c r="AU109" s="110"/>
      <c r="AV109" s="110"/>
      <c r="AW109" s="110"/>
      <c r="AX109" s="110"/>
      <c r="AY109" s="110"/>
      <c r="AZ109" s="110"/>
      <c r="BA109" s="110"/>
      <c r="BB109" s="110"/>
      <c r="BC109" s="110"/>
      <c r="BD109" s="110"/>
      <c r="BE109" s="110"/>
      <c r="BF109" s="110"/>
      <c r="BG109" s="110"/>
      <c r="BH109" s="110"/>
      <c r="BI109" s="110"/>
      <c r="BJ109" s="110"/>
      <c r="BK109" s="110"/>
      <c r="BL109" s="110"/>
      <c r="BM109" s="110"/>
      <c r="BN109" s="110"/>
      <c r="BO109" s="110"/>
      <c r="BP109" s="110"/>
    </row>
    <row r="110" spans="1:68" x14ac:dyDescent="0.2">
      <c r="A110" s="110"/>
      <c r="B110" s="110"/>
      <c r="C110" s="110"/>
      <c r="D110" s="110"/>
      <c r="E110" s="110"/>
      <c r="F110" s="110"/>
      <c r="G110" s="110"/>
      <c r="H110" s="110"/>
      <c r="I110" s="110"/>
      <c r="J110" s="110"/>
      <c r="K110" s="110"/>
      <c r="L110" s="110"/>
      <c r="M110" s="110"/>
      <c r="N110" s="110"/>
      <c r="O110" s="110"/>
      <c r="P110" s="110"/>
      <c r="Q110" s="110"/>
      <c r="R110" s="110"/>
      <c r="S110" s="110"/>
      <c r="T110" s="110"/>
      <c r="U110" s="110"/>
      <c r="V110" s="110"/>
      <c r="W110" s="110"/>
      <c r="X110" s="110"/>
      <c r="Y110" s="110"/>
      <c r="Z110" s="110"/>
      <c r="AA110" s="110"/>
      <c r="AB110" s="110"/>
      <c r="AC110" s="110"/>
      <c r="AD110" s="110"/>
      <c r="AE110" s="110"/>
      <c r="AF110" s="110"/>
      <c r="AG110" s="110"/>
      <c r="AH110" s="110"/>
      <c r="AI110" s="110"/>
      <c r="AJ110" s="110"/>
      <c r="AK110" s="110"/>
      <c r="AL110" s="110"/>
      <c r="AM110" s="110"/>
      <c r="AN110" s="110"/>
      <c r="AO110" s="110"/>
      <c r="AP110" s="110"/>
      <c r="AQ110" s="110"/>
      <c r="AR110" s="110"/>
      <c r="AS110" s="110"/>
      <c r="AT110" s="110"/>
      <c r="AU110" s="110"/>
      <c r="AV110" s="110"/>
      <c r="AW110" s="110"/>
      <c r="AX110" s="110"/>
      <c r="AY110" s="110"/>
      <c r="AZ110" s="110"/>
      <c r="BA110" s="110"/>
      <c r="BB110" s="110"/>
      <c r="BC110" s="110"/>
      <c r="BD110" s="110"/>
      <c r="BE110" s="110"/>
      <c r="BF110" s="110"/>
      <c r="BG110" s="110"/>
      <c r="BH110" s="110"/>
      <c r="BI110" s="110"/>
      <c r="BJ110" s="110"/>
      <c r="BK110" s="110"/>
      <c r="BL110" s="110"/>
      <c r="BM110" s="110"/>
      <c r="BN110" s="110"/>
      <c r="BO110" s="110"/>
      <c r="BP110" s="110"/>
    </row>
    <row r="111" spans="1:68" x14ac:dyDescent="0.2">
      <c r="A111" s="110"/>
      <c r="B111" s="110"/>
      <c r="C111" s="110"/>
      <c r="D111" s="110"/>
      <c r="E111" s="110"/>
      <c r="F111" s="110"/>
      <c r="G111" s="110"/>
      <c r="H111" s="110"/>
      <c r="I111" s="110"/>
      <c r="J111" s="110"/>
      <c r="K111" s="110"/>
      <c r="L111" s="110"/>
      <c r="M111" s="110"/>
      <c r="N111" s="110"/>
      <c r="O111" s="110"/>
      <c r="P111" s="110"/>
      <c r="Q111" s="110"/>
      <c r="R111" s="110"/>
      <c r="S111" s="110"/>
      <c r="T111" s="110"/>
      <c r="U111" s="110"/>
      <c r="V111" s="110"/>
      <c r="W111" s="110"/>
      <c r="X111" s="110"/>
      <c r="Y111" s="110"/>
      <c r="Z111" s="110"/>
      <c r="AA111" s="110"/>
      <c r="AB111" s="110"/>
      <c r="AC111" s="110"/>
      <c r="AD111" s="110"/>
      <c r="AE111" s="110"/>
      <c r="AF111" s="110"/>
      <c r="AG111" s="110"/>
      <c r="AH111" s="110"/>
      <c r="AI111" s="110"/>
      <c r="AJ111" s="110"/>
      <c r="AK111" s="110"/>
      <c r="AL111" s="110"/>
      <c r="AM111" s="110"/>
      <c r="AN111" s="110"/>
      <c r="AO111" s="110"/>
      <c r="AP111" s="110"/>
      <c r="AQ111" s="110"/>
      <c r="AR111" s="110"/>
      <c r="AS111" s="110"/>
      <c r="AT111" s="110"/>
      <c r="AU111" s="110"/>
      <c r="AV111" s="110"/>
      <c r="AW111" s="110"/>
      <c r="AX111" s="110"/>
      <c r="AY111" s="110"/>
      <c r="AZ111" s="110"/>
      <c r="BA111" s="110"/>
      <c r="BB111" s="110"/>
      <c r="BC111" s="110"/>
      <c r="BD111" s="110"/>
      <c r="BE111" s="110"/>
      <c r="BF111" s="110"/>
      <c r="BG111" s="110"/>
      <c r="BH111" s="110"/>
      <c r="BI111" s="110"/>
      <c r="BJ111" s="110"/>
      <c r="BK111" s="110"/>
      <c r="BL111" s="110"/>
      <c r="BM111" s="110"/>
      <c r="BN111" s="110"/>
      <c r="BO111" s="110"/>
      <c r="BP111" s="110"/>
    </row>
    <row r="112" spans="1:68" x14ac:dyDescent="0.2">
      <c r="A112" s="110"/>
      <c r="B112" s="110"/>
      <c r="C112" s="110"/>
      <c r="D112" s="110"/>
      <c r="E112" s="110"/>
      <c r="F112" s="110"/>
      <c r="G112" s="110"/>
      <c r="H112" s="110"/>
      <c r="I112" s="110"/>
      <c r="J112" s="110"/>
      <c r="K112" s="110"/>
      <c r="L112" s="110"/>
      <c r="M112" s="110"/>
      <c r="N112" s="110"/>
      <c r="O112" s="110"/>
      <c r="P112" s="110"/>
      <c r="Q112" s="110"/>
      <c r="R112" s="110"/>
      <c r="S112" s="110"/>
      <c r="T112" s="110"/>
      <c r="U112" s="110"/>
      <c r="V112" s="110"/>
      <c r="W112" s="110"/>
      <c r="X112" s="110"/>
      <c r="Y112" s="110"/>
      <c r="Z112" s="110"/>
      <c r="AA112" s="110"/>
      <c r="AB112" s="110"/>
      <c r="AC112" s="110"/>
      <c r="AD112" s="110"/>
      <c r="AE112" s="110"/>
      <c r="AF112" s="110"/>
      <c r="AG112" s="110"/>
      <c r="AH112" s="110"/>
      <c r="AI112" s="110"/>
      <c r="AJ112" s="110"/>
      <c r="AK112" s="110"/>
      <c r="AL112" s="110"/>
      <c r="AM112" s="110"/>
      <c r="AN112" s="110"/>
      <c r="AO112" s="110"/>
      <c r="AP112" s="110"/>
      <c r="AQ112" s="110"/>
      <c r="AR112" s="110"/>
      <c r="AS112" s="110"/>
      <c r="AT112" s="110"/>
      <c r="AU112" s="110"/>
      <c r="AV112" s="110"/>
      <c r="AW112" s="110"/>
      <c r="AX112" s="110"/>
      <c r="AY112" s="110"/>
      <c r="AZ112" s="110"/>
      <c r="BA112" s="110"/>
      <c r="BB112" s="110"/>
      <c r="BC112" s="110"/>
      <c r="BD112" s="110"/>
      <c r="BE112" s="110"/>
      <c r="BF112" s="110"/>
      <c r="BG112" s="110"/>
      <c r="BH112" s="110"/>
      <c r="BI112" s="110"/>
      <c r="BJ112" s="110"/>
      <c r="BK112" s="110"/>
      <c r="BL112" s="110"/>
      <c r="BM112" s="110"/>
      <c r="BN112" s="110"/>
      <c r="BO112" s="110"/>
      <c r="BP112" s="110"/>
    </row>
    <row r="113" spans="1:68" x14ac:dyDescent="0.2">
      <c r="A113" s="110"/>
      <c r="B113" s="110"/>
      <c r="C113" s="110"/>
      <c r="D113" s="110"/>
      <c r="E113" s="110"/>
      <c r="F113" s="110"/>
      <c r="G113" s="110"/>
      <c r="H113" s="110"/>
      <c r="I113" s="110"/>
      <c r="J113" s="110"/>
      <c r="K113" s="110"/>
      <c r="L113" s="110"/>
      <c r="M113" s="110"/>
      <c r="N113" s="110"/>
      <c r="O113" s="110"/>
      <c r="P113" s="110"/>
      <c r="Q113" s="110"/>
      <c r="R113" s="110"/>
      <c r="S113" s="110"/>
      <c r="T113" s="110"/>
      <c r="U113" s="110"/>
      <c r="V113" s="110"/>
      <c r="W113" s="110"/>
      <c r="X113" s="110"/>
      <c r="Y113" s="110"/>
      <c r="Z113" s="110"/>
      <c r="AA113" s="110"/>
      <c r="AB113" s="110"/>
      <c r="AC113" s="110"/>
      <c r="AD113" s="110"/>
      <c r="AE113" s="110"/>
      <c r="AF113" s="110"/>
      <c r="AG113" s="110"/>
      <c r="AH113" s="110"/>
      <c r="AI113" s="110"/>
      <c r="AJ113" s="110"/>
      <c r="AK113" s="110"/>
      <c r="AL113" s="110"/>
      <c r="AM113" s="110"/>
      <c r="AN113" s="110"/>
      <c r="AO113" s="110"/>
      <c r="AP113" s="110"/>
      <c r="AQ113" s="110"/>
      <c r="AR113" s="110"/>
      <c r="AS113" s="110"/>
      <c r="AT113" s="110"/>
      <c r="AU113" s="110"/>
      <c r="AV113" s="110"/>
      <c r="AW113" s="110"/>
      <c r="AX113" s="110"/>
      <c r="AY113" s="110"/>
      <c r="AZ113" s="110"/>
      <c r="BA113" s="110"/>
      <c r="BB113" s="110"/>
      <c r="BC113" s="110"/>
      <c r="BD113" s="110"/>
      <c r="BE113" s="110"/>
      <c r="BF113" s="110"/>
      <c r="BG113" s="110"/>
      <c r="BH113" s="110"/>
      <c r="BI113" s="110"/>
      <c r="BJ113" s="110"/>
      <c r="BK113" s="110"/>
      <c r="BL113" s="110"/>
      <c r="BM113" s="110"/>
      <c r="BN113" s="110"/>
      <c r="BO113" s="110"/>
      <c r="BP113" s="110"/>
    </row>
    <row r="114" spans="1:68" x14ac:dyDescent="0.2">
      <c r="A114" s="110"/>
      <c r="B114" s="110"/>
      <c r="C114" s="110"/>
      <c r="D114" s="110"/>
      <c r="E114" s="110"/>
      <c r="F114" s="110"/>
      <c r="G114" s="110"/>
      <c r="H114" s="110"/>
      <c r="I114" s="110"/>
      <c r="J114" s="110"/>
      <c r="K114" s="110"/>
      <c r="L114" s="110"/>
      <c r="M114" s="110"/>
      <c r="N114" s="110"/>
      <c r="O114" s="110"/>
      <c r="P114" s="110"/>
      <c r="Q114" s="110"/>
      <c r="R114" s="110"/>
      <c r="S114" s="110"/>
      <c r="T114" s="110"/>
      <c r="U114" s="110"/>
      <c r="V114" s="110"/>
      <c r="W114" s="110"/>
      <c r="X114" s="110"/>
      <c r="Y114" s="110"/>
      <c r="Z114" s="110"/>
      <c r="AA114" s="110"/>
      <c r="AB114" s="110"/>
      <c r="AC114" s="110"/>
      <c r="AD114" s="110"/>
      <c r="AE114" s="110"/>
      <c r="AF114" s="110"/>
      <c r="AG114" s="110"/>
      <c r="AH114" s="110"/>
      <c r="AI114" s="110"/>
      <c r="AJ114" s="110"/>
      <c r="AK114" s="110"/>
      <c r="AL114" s="110"/>
      <c r="AM114" s="110"/>
      <c r="AN114" s="110"/>
      <c r="AO114" s="110"/>
      <c r="AP114" s="110"/>
      <c r="AQ114" s="110"/>
      <c r="AR114" s="110"/>
      <c r="AS114" s="110"/>
      <c r="AT114" s="110"/>
      <c r="AU114" s="110"/>
      <c r="AV114" s="110"/>
      <c r="AW114" s="110"/>
      <c r="AX114" s="110"/>
      <c r="AY114" s="110"/>
      <c r="AZ114" s="110"/>
      <c r="BA114" s="110"/>
      <c r="BB114" s="110"/>
      <c r="BC114" s="110"/>
      <c r="BD114" s="110"/>
      <c r="BE114" s="110"/>
      <c r="BF114" s="110"/>
      <c r="BG114" s="110"/>
      <c r="BH114" s="110"/>
      <c r="BI114" s="110"/>
      <c r="BJ114" s="110"/>
      <c r="BK114" s="110"/>
      <c r="BL114" s="110"/>
      <c r="BM114" s="110"/>
      <c r="BN114" s="110"/>
      <c r="BO114" s="110"/>
      <c r="BP114" s="110"/>
    </row>
    <row r="115" spans="1:68" x14ac:dyDescent="0.2">
      <c r="A115" s="110"/>
      <c r="B115" s="110"/>
      <c r="C115" s="110"/>
      <c r="D115" s="110"/>
      <c r="E115" s="110"/>
      <c r="F115" s="110"/>
      <c r="G115" s="110"/>
      <c r="H115" s="110"/>
      <c r="I115" s="110"/>
      <c r="J115" s="110"/>
      <c r="K115" s="110"/>
      <c r="L115" s="110"/>
      <c r="M115" s="110"/>
      <c r="N115" s="110"/>
      <c r="O115" s="110"/>
      <c r="P115" s="110"/>
      <c r="Q115" s="110"/>
      <c r="R115" s="110"/>
      <c r="S115" s="110"/>
      <c r="T115" s="110"/>
      <c r="U115" s="110"/>
      <c r="V115" s="110"/>
      <c r="W115" s="110"/>
      <c r="X115" s="110"/>
      <c r="Y115" s="110"/>
      <c r="Z115" s="110"/>
      <c r="AA115" s="110"/>
      <c r="AB115" s="110"/>
      <c r="AC115" s="110"/>
      <c r="AD115" s="110"/>
      <c r="AE115" s="110"/>
      <c r="AF115" s="110"/>
      <c r="AG115" s="110"/>
      <c r="AH115" s="110"/>
      <c r="AI115" s="110"/>
      <c r="AJ115" s="110"/>
      <c r="AK115" s="110"/>
      <c r="AL115" s="110"/>
      <c r="AM115" s="110"/>
      <c r="AN115" s="110"/>
      <c r="AO115" s="110"/>
      <c r="AP115" s="110"/>
      <c r="AQ115" s="110"/>
      <c r="AR115" s="110"/>
      <c r="AS115" s="110"/>
      <c r="AT115" s="110"/>
      <c r="AU115" s="110"/>
      <c r="AV115" s="110"/>
      <c r="AW115" s="110"/>
      <c r="AX115" s="110"/>
      <c r="AY115" s="110"/>
      <c r="AZ115" s="110"/>
      <c r="BA115" s="110"/>
      <c r="BB115" s="110"/>
      <c r="BC115" s="110"/>
      <c r="BD115" s="110"/>
      <c r="BE115" s="110"/>
      <c r="BF115" s="110"/>
      <c r="BG115" s="110"/>
      <c r="BH115" s="110"/>
      <c r="BI115" s="110"/>
      <c r="BJ115" s="110"/>
      <c r="BK115" s="110"/>
      <c r="BL115" s="110"/>
      <c r="BM115" s="110"/>
      <c r="BN115" s="110"/>
      <c r="BO115" s="110"/>
      <c r="BP115" s="110"/>
    </row>
    <row r="116" spans="1:68" x14ac:dyDescent="0.2">
      <c r="A116" s="110"/>
      <c r="B116" s="110"/>
      <c r="C116" s="110"/>
      <c r="D116" s="110"/>
      <c r="E116" s="110"/>
      <c r="F116" s="110"/>
      <c r="G116" s="110"/>
      <c r="H116" s="110"/>
      <c r="I116" s="110"/>
      <c r="J116" s="110"/>
      <c r="K116" s="110"/>
      <c r="L116" s="110"/>
      <c r="M116" s="110"/>
      <c r="N116" s="110"/>
      <c r="O116" s="110"/>
      <c r="P116" s="110"/>
      <c r="Q116" s="110"/>
      <c r="R116" s="110"/>
      <c r="S116" s="110"/>
      <c r="T116" s="110"/>
      <c r="U116" s="110"/>
      <c r="V116" s="110"/>
      <c r="W116" s="110"/>
      <c r="X116" s="110"/>
      <c r="Y116" s="110"/>
      <c r="Z116" s="110"/>
      <c r="AA116" s="110"/>
      <c r="AB116" s="110"/>
      <c r="AC116" s="110"/>
      <c r="AD116" s="110"/>
      <c r="AE116" s="110"/>
      <c r="AF116" s="110"/>
      <c r="AG116" s="110"/>
      <c r="AH116" s="110"/>
      <c r="AI116" s="110"/>
      <c r="AJ116" s="110"/>
      <c r="AK116" s="110"/>
      <c r="AL116" s="110"/>
      <c r="AM116" s="110"/>
      <c r="AN116" s="110"/>
      <c r="AO116" s="110"/>
      <c r="AP116" s="110"/>
      <c r="AQ116" s="110"/>
      <c r="AR116" s="110"/>
      <c r="AS116" s="110"/>
      <c r="AT116" s="110"/>
      <c r="AU116" s="110"/>
      <c r="AV116" s="110"/>
      <c r="AW116" s="110"/>
      <c r="AX116" s="110"/>
      <c r="AY116" s="110"/>
      <c r="AZ116" s="110"/>
      <c r="BA116" s="110"/>
      <c r="BB116" s="110"/>
      <c r="BC116" s="110"/>
      <c r="BD116" s="110"/>
      <c r="BE116" s="110"/>
      <c r="BF116" s="110"/>
      <c r="BG116" s="110"/>
      <c r="BH116" s="110"/>
      <c r="BI116" s="110"/>
      <c r="BJ116" s="110"/>
      <c r="BK116" s="110"/>
      <c r="BL116" s="110"/>
      <c r="BM116" s="110"/>
      <c r="BN116" s="110"/>
      <c r="BO116" s="110"/>
      <c r="BP116" s="110"/>
    </row>
  </sheetData>
  <mergeCells count="68">
    <mergeCell ref="B51:AC51"/>
    <mergeCell ref="B34:AC34"/>
    <mergeCell ref="B28:AC28"/>
    <mergeCell ref="B30:AC30"/>
    <mergeCell ref="Y46:AC46"/>
    <mergeCell ref="Y48:AC48"/>
    <mergeCell ref="Y49:AC49"/>
    <mergeCell ref="Y50:AC50"/>
    <mergeCell ref="Q50:S50"/>
    <mergeCell ref="B46:E46"/>
    <mergeCell ref="B41:E41"/>
    <mergeCell ref="Y45:AC45"/>
    <mergeCell ref="AG35:AI35"/>
    <mergeCell ref="Q43:S43"/>
    <mergeCell ref="U43:W43"/>
    <mergeCell ref="Y43:AC43"/>
    <mergeCell ref="B43:O43"/>
    <mergeCell ref="G12:O12"/>
    <mergeCell ref="U10:AC10"/>
    <mergeCell ref="U12:AC12"/>
    <mergeCell ref="B14:E14"/>
    <mergeCell ref="AG34:AI34"/>
    <mergeCell ref="U22:AC22"/>
    <mergeCell ref="G20:O20"/>
    <mergeCell ref="G22:O22"/>
    <mergeCell ref="Q14:S14"/>
    <mergeCell ref="Q16:S16"/>
    <mergeCell ref="Q18:S18"/>
    <mergeCell ref="U25:AC25"/>
    <mergeCell ref="Y26:AC26"/>
    <mergeCell ref="B26:W26"/>
    <mergeCell ref="D24:AB24"/>
    <mergeCell ref="B16:E16"/>
    <mergeCell ref="B3:AC3"/>
    <mergeCell ref="V2:AC2"/>
    <mergeCell ref="G14:O14"/>
    <mergeCell ref="G16:O16"/>
    <mergeCell ref="G18:O18"/>
    <mergeCell ref="U14:AC14"/>
    <mergeCell ref="B8:AC8"/>
    <mergeCell ref="B10:E10"/>
    <mergeCell ref="B12:E12"/>
    <mergeCell ref="Z4:AC4"/>
    <mergeCell ref="B4:Y4"/>
    <mergeCell ref="Q10:S10"/>
    <mergeCell ref="Q12:S12"/>
    <mergeCell ref="V6:W6"/>
    <mergeCell ref="Y6:AC6"/>
    <mergeCell ref="G10:O10"/>
    <mergeCell ref="B18:E18"/>
    <mergeCell ref="B20:E20"/>
    <mergeCell ref="B22:E22"/>
    <mergeCell ref="U16:AC16"/>
    <mergeCell ref="U18:AC18"/>
    <mergeCell ref="U20:AC20"/>
    <mergeCell ref="Q20:S20"/>
    <mergeCell ref="Q22:S22"/>
    <mergeCell ref="C25:Q25"/>
    <mergeCell ref="B27:W27"/>
    <mergeCell ref="B36:AC38"/>
    <mergeCell ref="Q41:S41"/>
    <mergeCell ref="Q42:S42"/>
    <mergeCell ref="U41:W41"/>
    <mergeCell ref="U42:W42"/>
    <mergeCell ref="Y41:AC41"/>
    <mergeCell ref="Y42:AC42"/>
    <mergeCell ref="B42:O42"/>
    <mergeCell ref="B32:AC32"/>
  </mergeCells>
  <conditionalFormatting sqref="F10:G10 F12:G12 F14:G14 F16:G16 F18:G18 F20:G20 F22:G22 P22 P20 P18 P16 P14 P12 U10 T12:U12 T16:U16 T14:U14 T18:U18 T20:U20 T22:U22">
    <cfRule type="cellIs" dxfId="25" priority="8" operator="equal">
      <formula>0</formula>
    </cfRule>
  </conditionalFormatting>
  <conditionalFormatting sqref="B32">
    <cfRule type="cellIs" dxfId="24" priority="7" operator="greaterThan">
      <formula>0</formula>
    </cfRule>
  </conditionalFormatting>
  <hyperlinks>
    <hyperlink ref="Q50" location="Summary!K48" display="Remittance Advice" xr:uid="{81575554-360A-48DB-A23D-14156BBD2FB9}"/>
    <hyperlink ref="Q50:R50" location="Summary!K51" display="Remittance Advice" xr:uid="{56A5B6D3-1513-4AED-B5CF-831092F994AE}"/>
    <hyperlink ref="Q50:S50" location="Summary!K109" display="Summary!K109" xr:uid="{4FCA0C4C-93CE-4591-BD5E-AB8976A90B69}"/>
  </hyperlinks>
  <printOptions verticalCentered="1"/>
  <pageMargins left="0.70866141732283472" right="0.31496062992125984" top="0.59055118110236227" bottom="0.47244094488188981" header="0.31496062992125984" footer="0.11811023622047245"/>
  <pageSetup paperSize="9" scale="46" orientation="portrait" r:id="rId1"/>
  <headerFooter>
    <oddHeader xml:space="preserve">&amp;C&amp;14
</oddHeader>
    <oddFooter>&amp;R&amp;A</oddFooter>
  </headerFooter>
  <colBreaks count="1" manualBreakCount="1">
    <brk id="30" min="3" max="40" man="1"/>
  </col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482871-6FDD-4B49-95BC-D31B791FE8A9}">
  <sheetPr codeName="Sheet8">
    <tabColor rgb="FF92D050"/>
    <pageSetUpPr fitToPage="1"/>
  </sheetPr>
  <dimension ref="A1:BP144"/>
  <sheetViews>
    <sheetView showGridLines="0" topLeftCell="A26" zoomScale="75" zoomScaleNormal="75" zoomScaleSheetLayoutView="75" zoomScalePageLayoutView="70" workbookViewId="0">
      <selection activeCell="M30" sqref="M30"/>
    </sheetView>
  </sheetViews>
  <sheetFormatPr baseColWidth="10" defaultColWidth="8.83203125" defaultRowHeight="15" x14ac:dyDescent="0.2"/>
  <cols>
    <col min="1" max="1" width="1.33203125" customWidth="1"/>
    <col min="2" max="2" width="29.33203125" customWidth="1"/>
    <col min="3" max="3" width="1.33203125" customWidth="1"/>
    <col min="4" max="4" width="66.6640625" customWidth="1"/>
    <col min="5" max="5" width="1.33203125" customWidth="1"/>
    <col min="6" max="6" width="21.33203125" customWidth="1"/>
    <col min="7" max="7" width="1.33203125" customWidth="1"/>
    <col min="8" max="8" width="26.83203125" customWidth="1"/>
    <col min="9" max="9" width="1.33203125" customWidth="1"/>
    <col min="10" max="10" width="39.83203125" customWidth="1"/>
    <col min="11" max="11" width="1.33203125" customWidth="1"/>
    <col min="13" max="13" width="17.33203125" customWidth="1"/>
  </cols>
  <sheetData>
    <row r="1" spans="1:68" ht="7.25" customHeight="1" x14ac:dyDescent="0.2">
      <c r="A1" s="32"/>
      <c r="B1" s="33"/>
      <c r="C1" s="33"/>
      <c r="D1" s="33"/>
      <c r="E1" s="33"/>
      <c r="F1" s="33"/>
      <c r="G1" s="33"/>
      <c r="H1" s="33"/>
      <c r="I1" s="33"/>
      <c r="J1" s="33"/>
      <c r="K1" s="36"/>
      <c r="L1" s="110"/>
      <c r="M1" s="110"/>
      <c r="N1" s="110"/>
      <c r="O1" s="110"/>
      <c r="P1" s="110"/>
      <c r="Q1" s="110"/>
      <c r="R1" s="110"/>
      <c r="S1" s="110"/>
      <c r="T1" s="110"/>
      <c r="U1" s="110"/>
      <c r="V1" s="110"/>
      <c r="W1" s="110"/>
      <c r="X1" s="110"/>
      <c r="Y1" s="110"/>
      <c r="Z1" s="110"/>
      <c r="AA1" s="110"/>
      <c r="AB1" s="110"/>
      <c r="AC1" s="110"/>
      <c r="AD1" s="110"/>
      <c r="AE1" s="110"/>
      <c r="AF1" s="110"/>
      <c r="AG1" s="110"/>
      <c r="AH1" s="110"/>
      <c r="AI1" s="110"/>
      <c r="AJ1" s="110"/>
      <c r="AK1" s="110"/>
      <c r="AL1" s="110"/>
      <c r="AM1" s="110"/>
      <c r="AN1" s="110"/>
      <c r="AO1" s="110"/>
      <c r="AP1" s="110"/>
      <c r="AQ1" s="110"/>
      <c r="AR1" s="110"/>
      <c r="AS1" s="110"/>
      <c r="AT1" s="110"/>
      <c r="AU1" s="110"/>
    </row>
    <row r="2" spans="1:68" ht="142.25" customHeight="1" x14ac:dyDescent="0.2">
      <c r="A2" s="35"/>
      <c r="B2" s="136"/>
      <c r="C2" s="190"/>
      <c r="D2" s="190"/>
      <c r="E2" s="190"/>
      <c r="F2" s="190"/>
      <c r="G2" s="190"/>
      <c r="H2" s="658" t="e" vm="4">
        <v>#VALUE!</v>
      </c>
      <c r="I2" s="658"/>
      <c r="J2" s="658"/>
      <c r="K2" s="36"/>
      <c r="L2" s="110"/>
      <c r="M2" s="110"/>
      <c r="N2" s="110"/>
      <c r="O2" s="110"/>
      <c r="P2" s="110"/>
      <c r="Q2" s="110"/>
      <c r="R2" s="110"/>
      <c r="S2" s="110"/>
      <c r="T2" s="110"/>
      <c r="U2" s="110"/>
      <c r="V2" s="110"/>
      <c r="W2" s="110"/>
      <c r="X2" s="110"/>
      <c r="Y2" s="110"/>
      <c r="Z2" s="110"/>
      <c r="AA2" s="110"/>
      <c r="AB2" s="110"/>
      <c r="AC2" s="110"/>
      <c r="AD2" s="110"/>
      <c r="AE2" s="110"/>
      <c r="AF2" s="110"/>
      <c r="AG2" s="110"/>
      <c r="AH2" s="110"/>
      <c r="AI2" s="110"/>
      <c r="AJ2" s="110"/>
      <c r="AK2" s="110"/>
      <c r="AL2" s="110"/>
      <c r="AM2" s="110"/>
      <c r="AN2" s="110"/>
      <c r="AO2" s="110"/>
      <c r="AP2" s="110"/>
      <c r="AQ2" s="110"/>
      <c r="AR2" s="110"/>
      <c r="AS2" s="110"/>
      <c r="AT2" s="110"/>
      <c r="AU2" s="110"/>
      <c r="AV2" s="110"/>
      <c r="AW2" s="110"/>
      <c r="AX2" s="110"/>
      <c r="AY2" s="110"/>
      <c r="AZ2" s="110"/>
      <c r="BA2" s="110"/>
      <c r="BB2" s="110"/>
      <c r="BC2" s="110"/>
      <c r="BD2" s="110"/>
      <c r="BE2" s="110"/>
      <c r="BF2" s="110"/>
      <c r="BG2" s="110"/>
      <c r="BH2" s="110"/>
      <c r="BI2" s="110"/>
      <c r="BJ2" s="110"/>
      <c r="BK2" s="110"/>
      <c r="BL2" s="110"/>
      <c r="BM2" s="110"/>
      <c r="BN2" s="110"/>
      <c r="BO2" s="110"/>
      <c r="BP2" s="110"/>
    </row>
    <row r="3" spans="1:68" ht="7.25" customHeight="1" x14ac:dyDescent="0.2">
      <c r="A3" s="35"/>
      <c r="B3" s="136"/>
      <c r="C3" s="136"/>
      <c r="D3" s="136"/>
      <c r="E3" s="136"/>
      <c r="F3" s="136"/>
      <c r="G3" s="136"/>
      <c r="H3" s="136"/>
      <c r="I3" s="136"/>
      <c r="J3" s="136"/>
      <c r="K3" s="36"/>
      <c r="L3" s="110"/>
      <c r="M3" s="110"/>
      <c r="N3" s="110"/>
      <c r="O3" s="110"/>
      <c r="P3" s="110"/>
      <c r="Q3" s="110"/>
      <c r="R3" s="110"/>
      <c r="S3" s="110"/>
      <c r="T3" s="110"/>
      <c r="U3" s="110"/>
      <c r="V3" s="110"/>
      <c r="W3" s="110"/>
      <c r="X3" s="110"/>
      <c r="Y3" s="110"/>
      <c r="Z3" s="110"/>
      <c r="AA3" s="110"/>
      <c r="AB3" s="110"/>
      <c r="AC3" s="110"/>
      <c r="AD3" s="110"/>
      <c r="AE3" s="110"/>
      <c r="AF3" s="110"/>
      <c r="AG3" s="110"/>
      <c r="AH3" s="110"/>
      <c r="AI3" s="110"/>
      <c r="AJ3" s="110"/>
      <c r="AK3" s="110"/>
      <c r="AL3" s="110"/>
      <c r="AM3" s="110"/>
      <c r="AN3" s="110"/>
      <c r="AO3" s="110"/>
      <c r="AP3" s="110"/>
      <c r="AQ3" s="110"/>
      <c r="AR3" s="110"/>
      <c r="AS3" s="110"/>
      <c r="AT3" s="110"/>
      <c r="AU3" s="110"/>
    </row>
    <row r="4" spans="1:68" ht="7.25" customHeight="1" x14ac:dyDescent="0.2">
      <c r="A4" s="35"/>
      <c r="B4" s="666" t="s">
        <v>384</v>
      </c>
      <c r="C4" s="667"/>
      <c r="D4" s="667"/>
      <c r="E4" s="667"/>
      <c r="F4" s="667"/>
      <c r="G4" s="667"/>
      <c r="H4" s="667"/>
      <c r="I4" s="667"/>
      <c r="J4" s="667"/>
      <c r="K4" s="36"/>
      <c r="L4" s="110"/>
      <c r="M4" s="110"/>
      <c r="N4" s="110"/>
      <c r="O4" s="110"/>
      <c r="P4" s="110"/>
      <c r="Q4" s="110"/>
      <c r="R4" s="110"/>
      <c r="S4" s="110"/>
      <c r="T4" s="110"/>
      <c r="U4" s="110"/>
      <c r="V4" s="110"/>
      <c r="W4" s="110"/>
      <c r="X4" s="110"/>
      <c r="Y4" s="110"/>
      <c r="Z4" s="110"/>
      <c r="AA4" s="110"/>
      <c r="AB4" s="110"/>
      <c r="AC4" s="110"/>
      <c r="AD4" s="110"/>
      <c r="AE4" s="110"/>
      <c r="AF4" s="110"/>
      <c r="AG4" s="110"/>
      <c r="AH4" s="110"/>
      <c r="AI4" s="110"/>
      <c r="AJ4" s="110"/>
      <c r="AK4" s="110"/>
      <c r="AL4" s="110"/>
      <c r="AM4" s="110"/>
      <c r="AN4" s="110"/>
      <c r="AO4" s="110"/>
      <c r="AP4" s="110"/>
      <c r="AQ4" s="110"/>
      <c r="AR4" s="110"/>
      <c r="AS4" s="110"/>
      <c r="AT4" s="110"/>
      <c r="AU4" s="110"/>
    </row>
    <row r="5" spans="1:68" ht="56" customHeight="1" x14ac:dyDescent="0.2">
      <c r="A5" s="35"/>
      <c r="B5" s="659" t="s">
        <v>324</v>
      </c>
      <c r="C5" s="659"/>
      <c r="D5" s="659"/>
      <c r="E5" s="659"/>
      <c r="F5" s="659"/>
      <c r="G5" s="659"/>
      <c r="H5" s="659"/>
      <c r="I5" s="659"/>
      <c r="J5" s="191" t="s">
        <v>323</v>
      </c>
      <c r="K5" s="36"/>
      <c r="L5" s="110"/>
      <c r="M5" s="110"/>
      <c r="N5" s="110"/>
      <c r="O5" s="110"/>
      <c r="P5" s="110"/>
      <c r="Q5" s="110"/>
      <c r="R5" s="110"/>
      <c r="S5" s="110"/>
      <c r="T5" s="110"/>
      <c r="U5" s="110"/>
      <c r="V5" s="110"/>
      <c r="W5" s="110"/>
      <c r="X5" s="110"/>
      <c r="Y5" s="110"/>
      <c r="Z5" s="110"/>
      <c r="AA5" s="110"/>
      <c r="AB5" s="110"/>
      <c r="AC5" s="110"/>
      <c r="AD5" s="110"/>
      <c r="AE5" s="110"/>
      <c r="AF5" s="110"/>
      <c r="AG5" s="110"/>
      <c r="AH5" s="110"/>
      <c r="AI5" s="110"/>
      <c r="AJ5" s="110"/>
      <c r="AK5" s="110"/>
      <c r="AL5" s="110"/>
      <c r="AM5" s="110"/>
      <c r="AN5" s="110"/>
      <c r="AO5" s="110"/>
      <c r="AP5" s="110"/>
      <c r="AQ5" s="110"/>
      <c r="AR5" s="110"/>
      <c r="AS5" s="110"/>
      <c r="AT5" s="110"/>
      <c r="AU5" s="110"/>
    </row>
    <row r="6" spans="1:68" ht="18" customHeight="1" x14ac:dyDescent="0.2">
      <c r="A6" s="35"/>
      <c r="B6" s="175"/>
      <c r="C6" s="175"/>
      <c r="D6" s="175"/>
      <c r="E6" s="175"/>
      <c r="F6" s="175"/>
      <c r="G6" s="175"/>
      <c r="H6" s="175"/>
      <c r="I6" s="175"/>
      <c r="J6" s="175"/>
      <c r="K6" s="36"/>
      <c r="L6" s="110"/>
      <c r="M6" s="110"/>
      <c r="N6" s="110"/>
      <c r="O6" s="110"/>
      <c r="P6" s="110"/>
      <c r="Q6" s="110"/>
      <c r="R6" s="110"/>
      <c r="S6" s="110"/>
      <c r="T6" s="110"/>
      <c r="U6" s="110"/>
      <c r="V6" s="110"/>
      <c r="W6" s="110"/>
      <c r="X6" s="110"/>
      <c r="Y6" s="110"/>
      <c r="Z6" s="110"/>
      <c r="AA6" s="110"/>
      <c r="AB6" s="110"/>
      <c r="AC6" s="110"/>
      <c r="AD6" s="110"/>
      <c r="AE6" s="110"/>
      <c r="AF6" s="110"/>
      <c r="AG6" s="110"/>
      <c r="AH6" s="110"/>
      <c r="AI6" s="110"/>
      <c r="AJ6" s="110"/>
      <c r="AK6" s="110"/>
      <c r="AL6" s="110"/>
      <c r="AM6" s="110"/>
      <c r="AN6" s="110"/>
      <c r="AO6" s="110"/>
      <c r="AP6" s="110"/>
      <c r="AQ6" s="110"/>
      <c r="AR6" s="110"/>
      <c r="AS6" s="110"/>
      <c r="AT6" s="110"/>
      <c r="AU6" s="110"/>
    </row>
    <row r="7" spans="1:68" ht="30.5" customHeight="1" x14ac:dyDescent="0.2">
      <c r="A7" s="35"/>
      <c r="B7" s="175"/>
      <c r="C7" s="175"/>
      <c r="D7" s="175"/>
      <c r="E7" s="175"/>
      <c r="F7" s="175"/>
      <c r="G7" s="175"/>
      <c r="H7" s="176" t="s">
        <v>33</v>
      </c>
      <c r="I7" s="175"/>
      <c r="J7" s="332">
        <f ca="1">NOW()</f>
        <v>45495.579010416666</v>
      </c>
      <c r="K7" s="39"/>
      <c r="L7" s="110"/>
      <c r="M7" s="110"/>
      <c r="N7" s="110"/>
      <c r="O7" s="110"/>
      <c r="P7" s="110"/>
      <c r="Q7" s="110"/>
      <c r="R7" s="110"/>
      <c r="S7" s="110"/>
      <c r="T7" s="110"/>
      <c r="U7" s="110"/>
      <c r="V7" s="110"/>
      <c r="W7" s="110"/>
      <c r="X7" s="110"/>
      <c r="Y7" s="110"/>
      <c r="Z7" s="110"/>
      <c r="AA7" s="110"/>
      <c r="AB7" s="110"/>
      <c r="AC7" s="110"/>
      <c r="AD7" s="110"/>
      <c r="AE7" s="110"/>
      <c r="AF7" s="110"/>
      <c r="AG7" s="110"/>
      <c r="AH7" s="110"/>
      <c r="AI7" s="110"/>
      <c r="AJ7" s="110"/>
      <c r="AK7" s="110"/>
      <c r="AL7" s="110"/>
      <c r="AM7" s="110"/>
      <c r="AN7" s="110"/>
      <c r="AO7" s="110"/>
      <c r="AP7" s="110"/>
      <c r="AQ7" s="110"/>
      <c r="AR7" s="110"/>
      <c r="AS7" s="110"/>
      <c r="AT7" s="110"/>
      <c r="AU7" s="110"/>
    </row>
    <row r="8" spans="1:68" ht="51" customHeight="1" x14ac:dyDescent="0.2">
      <c r="A8" s="35"/>
      <c r="B8" s="175"/>
      <c r="C8" s="175"/>
      <c r="D8" s="175"/>
      <c r="E8" s="175"/>
      <c r="F8" s="175"/>
      <c r="G8" s="175"/>
      <c r="H8" s="176"/>
      <c r="I8" s="175"/>
      <c r="J8" s="177"/>
      <c r="K8" s="39"/>
      <c r="L8" s="110"/>
      <c r="M8" s="110"/>
      <c r="N8" s="110"/>
      <c r="O8" s="110"/>
      <c r="P8" s="110"/>
      <c r="Q8" s="110"/>
      <c r="R8" s="110"/>
      <c r="S8" s="110"/>
      <c r="T8" s="110"/>
      <c r="U8" s="110"/>
      <c r="V8" s="110"/>
      <c r="W8" s="110"/>
      <c r="X8" s="110"/>
      <c r="Y8" s="110"/>
      <c r="Z8" s="110"/>
      <c r="AA8" s="110"/>
      <c r="AB8" s="110"/>
      <c r="AC8" s="110"/>
      <c r="AD8" s="110"/>
      <c r="AE8" s="110"/>
      <c r="AF8" s="110"/>
      <c r="AG8" s="110"/>
      <c r="AH8" s="110"/>
      <c r="AI8" s="110"/>
      <c r="AJ8" s="110"/>
      <c r="AK8" s="110"/>
      <c r="AL8" s="110"/>
      <c r="AM8" s="110"/>
      <c r="AN8" s="110"/>
      <c r="AO8" s="110"/>
      <c r="AP8" s="110"/>
      <c r="AQ8" s="110"/>
      <c r="AR8" s="110"/>
      <c r="AS8" s="110"/>
      <c r="AT8" s="110"/>
      <c r="AU8" s="110"/>
    </row>
    <row r="9" spans="1:68" ht="38" customHeight="1" x14ac:dyDescent="0.2">
      <c r="A9" s="35"/>
      <c r="B9" s="620" t="s">
        <v>573</v>
      </c>
      <c r="C9" s="621"/>
      <c r="D9" s="621"/>
      <c r="E9" s="621"/>
      <c r="F9" s="621"/>
      <c r="G9" s="621"/>
      <c r="H9" s="621"/>
      <c r="I9" s="621"/>
      <c r="J9" s="621"/>
      <c r="K9" s="40"/>
      <c r="L9" s="110"/>
      <c r="M9" s="110"/>
      <c r="N9" s="110"/>
      <c r="O9" s="110"/>
      <c r="P9" s="110"/>
      <c r="Q9" s="110"/>
      <c r="R9" s="110"/>
      <c r="S9" s="110"/>
      <c r="T9" s="110"/>
      <c r="U9" s="110"/>
      <c r="V9" s="110"/>
      <c r="W9" s="110"/>
      <c r="X9" s="110"/>
      <c r="Y9" s="110"/>
      <c r="Z9" s="110"/>
      <c r="AA9" s="110"/>
      <c r="AB9" s="110"/>
      <c r="AC9" s="110"/>
      <c r="AD9" s="110"/>
      <c r="AE9" s="110"/>
      <c r="AF9" s="110"/>
      <c r="AG9" s="110"/>
      <c r="AH9" s="110"/>
      <c r="AI9" s="110"/>
      <c r="AJ9" s="110"/>
      <c r="AK9" s="110"/>
      <c r="AL9" s="110"/>
      <c r="AM9" s="110"/>
      <c r="AN9" s="110"/>
      <c r="AO9" s="110"/>
      <c r="AP9" s="110"/>
      <c r="AQ9" s="110"/>
      <c r="AR9" s="110"/>
      <c r="AS9" s="110"/>
      <c r="AT9" s="110"/>
      <c r="AU9" s="110"/>
    </row>
    <row r="10" spans="1:68" ht="5.5" customHeight="1" x14ac:dyDescent="0.2">
      <c r="A10" s="35"/>
      <c r="B10" s="192"/>
      <c r="C10" s="164"/>
      <c r="D10" s="193"/>
      <c r="E10" s="167"/>
      <c r="F10" s="192"/>
      <c r="G10" s="164"/>
      <c r="H10" s="131"/>
      <c r="I10" s="131"/>
      <c r="J10" s="131"/>
      <c r="K10" s="42"/>
      <c r="L10" s="110"/>
      <c r="M10" s="110"/>
      <c r="N10" s="110"/>
      <c r="O10" s="110"/>
      <c r="P10" s="110"/>
      <c r="Q10" s="110"/>
      <c r="R10" s="110"/>
      <c r="S10" s="110"/>
      <c r="T10" s="110"/>
      <c r="U10" s="110"/>
      <c r="V10" s="110"/>
      <c r="W10" s="110"/>
      <c r="X10" s="110"/>
      <c r="Y10" s="110"/>
      <c r="Z10" s="110"/>
      <c r="AA10" s="110"/>
      <c r="AB10" s="110"/>
      <c r="AC10" s="110"/>
      <c r="AD10" s="110"/>
      <c r="AE10" s="110"/>
      <c r="AF10" s="110"/>
      <c r="AG10" s="110"/>
      <c r="AH10" s="110"/>
      <c r="AI10" s="110"/>
      <c r="AJ10" s="110"/>
      <c r="AK10" s="110"/>
      <c r="AL10" s="110"/>
      <c r="AM10" s="110"/>
      <c r="AN10" s="110"/>
      <c r="AO10" s="110"/>
      <c r="AP10" s="110"/>
      <c r="AQ10" s="110"/>
      <c r="AR10" s="110"/>
      <c r="AS10" s="110"/>
      <c r="AT10" s="110"/>
      <c r="AU10" s="110"/>
    </row>
    <row r="11" spans="1:68" ht="30" customHeight="1" x14ac:dyDescent="0.2">
      <c r="A11" s="35"/>
      <c r="B11" s="194" t="s">
        <v>0</v>
      </c>
      <c r="C11" s="195"/>
      <c r="D11" s="196">
        <f>Summary!$E$64</f>
        <v>0</v>
      </c>
      <c r="E11" s="197"/>
      <c r="F11" s="194" t="s">
        <v>1</v>
      </c>
      <c r="G11" s="195"/>
      <c r="H11" s="655">
        <f>Summary!$I$64</f>
        <v>0</v>
      </c>
      <c r="I11" s="655"/>
      <c r="J11" s="655"/>
      <c r="K11" s="42"/>
      <c r="L11" s="110"/>
      <c r="M11" s="110"/>
      <c r="N11" s="110"/>
      <c r="O11" s="110"/>
      <c r="P11" s="110"/>
      <c r="Q11" s="110"/>
      <c r="R11" s="110"/>
      <c r="S11" s="110"/>
      <c r="T11" s="110"/>
      <c r="U11" s="110"/>
      <c r="V11" s="110"/>
      <c r="W11" s="110"/>
      <c r="X11" s="110"/>
      <c r="Y11" s="110"/>
      <c r="Z11" s="110"/>
      <c r="AA11" s="110"/>
      <c r="AB11" s="110"/>
      <c r="AC11" s="110"/>
      <c r="AD11" s="110"/>
      <c r="AE11" s="110"/>
      <c r="AF11" s="110"/>
      <c r="AG11" s="110"/>
      <c r="AH11" s="110"/>
      <c r="AI11" s="110"/>
      <c r="AJ11" s="110"/>
      <c r="AK11" s="110"/>
      <c r="AL11" s="110"/>
      <c r="AM11" s="110"/>
      <c r="AN11" s="110"/>
      <c r="AO11" s="110"/>
      <c r="AP11" s="110"/>
      <c r="AQ11" s="110"/>
      <c r="AR11" s="110"/>
      <c r="AS11" s="110"/>
      <c r="AT11" s="110"/>
      <c r="AU11" s="110"/>
    </row>
    <row r="12" spans="1:68" ht="5.5" customHeight="1" x14ac:dyDescent="0.2">
      <c r="A12" s="35"/>
      <c r="B12" s="198"/>
      <c r="C12" s="164"/>
      <c r="D12" s="193"/>
      <c r="E12" s="167"/>
      <c r="F12" s="198"/>
      <c r="G12" s="164"/>
      <c r="H12" s="131"/>
      <c r="I12" s="131"/>
      <c r="J12" s="131"/>
      <c r="K12" s="42"/>
      <c r="L12" s="110"/>
      <c r="M12" s="110"/>
      <c r="N12" s="110"/>
      <c r="O12" s="110"/>
      <c r="P12" s="110"/>
      <c r="Q12" s="110"/>
      <c r="R12" s="110"/>
      <c r="S12" s="110"/>
      <c r="T12" s="110"/>
      <c r="U12" s="110"/>
      <c r="V12" s="110"/>
      <c r="W12" s="110"/>
      <c r="X12" s="110"/>
      <c r="Y12" s="110"/>
      <c r="Z12" s="110"/>
      <c r="AA12" s="110"/>
      <c r="AB12" s="110"/>
      <c r="AC12" s="110"/>
      <c r="AD12" s="110"/>
      <c r="AE12" s="110"/>
      <c r="AF12" s="110"/>
      <c r="AG12" s="110"/>
      <c r="AH12" s="110"/>
      <c r="AI12" s="110"/>
      <c r="AJ12" s="110"/>
      <c r="AK12" s="110"/>
      <c r="AL12" s="110"/>
      <c r="AM12" s="110"/>
      <c r="AN12" s="110"/>
      <c r="AO12" s="110"/>
      <c r="AP12" s="110"/>
      <c r="AQ12" s="110"/>
      <c r="AR12" s="110"/>
      <c r="AS12" s="110"/>
      <c r="AT12" s="110"/>
      <c r="AU12" s="110"/>
    </row>
    <row r="13" spans="1:68" ht="30" customHeight="1" x14ac:dyDescent="0.2">
      <c r="A13" s="35"/>
      <c r="B13" s="194" t="s">
        <v>37</v>
      </c>
      <c r="C13" s="195"/>
      <c r="D13" s="196">
        <f>Summary!$E$66</f>
        <v>0</v>
      </c>
      <c r="E13" s="197"/>
      <c r="F13" s="194" t="s">
        <v>35</v>
      </c>
      <c r="G13" s="195"/>
      <c r="H13" s="655">
        <f>Summary!$I$66</f>
        <v>0</v>
      </c>
      <c r="I13" s="655"/>
      <c r="J13" s="655"/>
      <c r="K13" s="42"/>
      <c r="L13" s="110"/>
      <c r="M13" s="110"/>
      <c r="N13" s="110"/>
      <c r="O13" s="110"/>
      <c r="P13" s="110"/>
      <c r="Q13" s="110"/>
      <c r="R13" s="110"/>
      <c r="S13" s="110"/>
      <c r="T13" s="110"/>
      <c r="U13" s="110"/>
      <c r="V13" s="110"/>
      <c r="W13" s="110"/>
      <c r="X13" s="110"/>
      <c r="Y13" s="110"/>
      <c r="Z13" s="110"/>
      <c r="AA13" s="110"/>
      <c r="AB13" s="110"/>
      <c r="AC13" s="110"/>
      <c r="AD13" s="110"/>
      <c r="AE13" s="110"/>
      <c r="AF13" s="110"/>
      <c r="AG13" s="110"/>
      <c r="AH13" s="110"/>
      <c r="AI13" s="110"/>
      <c r="AJ13" s="110"/>
      <c r="AK13" s="110"/>
      <c r="AL13" s="110"/>
      <c r="AM13" s="110"/>
      <c r="AN13" s="110"/>
      <c r="AO13" s="110"/>
      <c r="AP13" s="110"/>
      <c r="AQ13" s="110"/>
      <c r="AR13" s="110"/>
      <c r="AS13" s="110"/>
      <c r="AT13" s="110"/>
      <c r="AU13" s="110"/>
    </row>
    <row r="14" spans="1:68" ht="5.5" customHeight="1" x14ac:dyDescent="0.2">
      <c r="A14" s="35"/>
      <c r="B14" s="198"/>
      <c r="C14" s="164"/>
      <c r="D14" s="193"/>
      <c r="E14" s="167"/>
      <c r="F14" s="198"/>
      <c r="G14" s="164"/>
      <c r="H14" s="131"/>
      <c r="I14" s="131"/>
      <c r="J14" s="131"/>
      <c r="K14" s="42"/>
      <c r="L14" s="110"/>
      <c r="M14" s="110"/>
      <c r="N14" s="110"/>
      <c r="O14" s="110"/>
      <c r="P14" s="110"/>
      <c r="Q14" s="110"/>
      <c r="R14" s="110"/>
      <c r="S14" s="110"/>
      <c r="T14" s="110"/>
      <c r="U14" s="110"/>
      <c r="V14" s="110"/>
      <c r="W14" s="110"/>
      <c r="X14" s="110"/>
      <c r="Y14" s="110"/>
      <c r="Z14" s="110"/>
      <c r="AA14" s="110"/>
      <c r="AB14" s="110"/>
      <c r="AC14" s="110"/>
      <c r="AD14" s="110"/>
      <c r="AE14" s="110"/>
      <c r="AF14" s="110"/>
      <c r="AG14" s="110"/>
      <c r="AH14" s="110"/>
      <c r="AI14" s="110"/>
      <c r="AJ14" s="110"/>
      <c r="AK14" s="110"/>
      <c r="AL14" s="110"/>
      <c r="AM14" s="110"/>
      <c r="AN14" s="110"/>
      <c r="AO14" s="110"/>
      <c r="AP14" s="110"/>
      <c r="AQ14" s="110"/>
      <c r="AR14" s="110"/>
      <c r="AS14" s="110"/>
      <c r="AT14" s="110"/>
      <c r="AU14" s="110"/>
    </row>
    <row r="15" spans="1:68" ht="30" customHeight="1" x14ac:dyDescent="0.2">
      <c r="A15" s="35"/>
      <c r="B15" s="194" t="s">
        <v>38</v>
      </c>
      <c r="C15" s="195"/>
      <c r="D15" s="196">
        <f>Summary!$E$68</f>
        <v>0</v>
      </c>
      <c r="E15" s="197"/>
      <c r="F15" s="194" t="s">
        <v>2</v>
      </c>
      <c r="G15" s="195"/>
      <c r="H15" s="655">
        <f>Summary!$I$68</f>
        <v>0</v>
      </c>
      <c r="I15" s="655"/>
      <c r="J15" s="655"/>
      <c r="K15" s="42"/>
      <c r="L15" s="110"/>
      <c r="M15" s="110"/>
      <c r="N15" s="110"/>
      <c r="O15" s="110"/>
      <c r="P15" s="110"/>
      <c r="Q15" s="110"/>
      <c r="R15" s="110"/>
      <c r="S15" s="110"/>
      <c r="T15" s="110"/>
      <c r="U15" s="110"/>
      <c r="V15" s="110"/>
      <c r="W15" s="110"/>
      <c r="X15" s="110"/>
      <c r="Y15" s="110"/>
      <c r="Z15" s="110"/>
      <c r="AA15" s="110"/>
      <c r="AB15" s="110"/>
      <c r="AC15" s="110"/>
      <c r="AD15" s="110"/>
      <c r="AE15" s="110"/>
      <c r="AF15" s="110"/>
      <c r="AG15" s="110"/>
      <c r="AH15" s="110"/>
      <c r="AI15" s="110"/>
      <c r="AJ15" s="110"/>
      <c r="AK15" s="110"/>
      <c r="AL15" s="110"/>
      <c r="AM15" s="110"/>
      <c r="AN15" s="110"/>
      <c r="AO15" s="110"/>
      <c r="AP15" s="110"/>
      <c r="AQ15" s="110"/>
      <c r="AR15" s="110"/>
      <c r="AS15" s="110"/>
      <c r="AT15" s="110"/>
      <c r="AU15" s="110"/>
    </row>
    <row r="16" spans="1:68" ht="5.5" customHeight="1" x14ac:dyDescent="0.2">
      <c r="A16" s="35"/>
      <c r="B16" s="198"/>
      <c r="C16" s="164"/>
      <c r="D16" s="193"/>
      <c r="E16" s="167"/>
      <c r="F16" s="198"/>
      <c r="G16" s="164"/>
      <c r="H16" s="131"/>
      <c r="I16" s="131"/>
      <c r="J16" s="131"/>
      <c r="K16" s="42"/>
      <c r="L16" s="110"/>
      <c r="M16" s="110"/>
      <c r="N16" s="110"/>
      <c r="O16" s="110"/>
      <c r="P16" s="110"/>
      <c r="Q16" s="110"/>
      <c r="R16" s="110"/>
      <c r="S16" s="110"/>
      <c r="T16" s="110"/>
      <c r="U16" s="110"/>
      <c r="V16" s="110"/>
      <c r="W16" s="110"/>
      <c r="X16" s="110"/>
      <c r="Y16" s="110"/>
      <c r="Z16" s="110"/>
      <c r="AA16" s="110"/>
      <c r="AB16" s="110"/>
      <c r="AC16" s="110"/>
      <c r="AD16" s="110"/>
      <c r="AE16" s="110"/>
      <c r="AF16" s="110"/>
      <c r="AG16" s="110"/>
      <c r="AH16" s="110"/>
      <c r="AI16" s="110"/>
      <c r="AJ16" s="110"/>
      <c r="AK16" s="110"/>
      <c r="AL16" s="110"/>
      <c r="AM16" s="110"/>
      <c r="AN16" s="110"/>
      <c r="AO16" s="110"/>
      <c r="AP16" s="110"/>
      <c r="AQ16" s="110"/>
      <c r="AR16" s="110"/>
      <c r="AS16" s="110"/>
      <c r="AT16" s="110"/>
      <c r="AU16" s="110"/>
    </row>
    <row r="17" spans="1:47" ht="30" customHeight="1" x14ac:dyDescent="0.2">
      <c r="A17" s="35"/>
      <c r="B17" s="194" t="s">
        <v>39</v>
      </c>
      <c r="C17" s="195"/>
      <c r="D17" s="196">
        <f>Summary!$E$70</f>
        <v>0</v>
      </c>
      <c r="E17" s="197"/>
      <c r="F17" s="194" t="s">
        <v>3</v>
      </c>
      <c r="G17" s="195"/>
      <c r="H17" s="655">
        <f>Summary!$I$70</f>
        <v>0</v>
      </c>
      <c r="I17" s="655"/>
      <c r="J17" s="655"/>
      <c r="K17" s="42"/>
      <c r="L17" s="110"/>
      <c r="M17" s="110"/>
      <c r="N17" s="110"/>
      <c r="O17" s="110"/>
      <c r="P17" s="110"/>
      <c r="Q17" s="110"/>
      <c r="R17" s="110"/>
      <c r="S17" s="110"/>
      <c r="T17" s="110"/>
      <c r="U17" s="110"/>
      <c r="V17" s="110"/>
      <c r="W17" s="110"/>
      <c r="X17" s="110"/>
      <c r="Y17" s="110"/>
      <c r="Z17" s="110"/>
      <c r="AA17" s="110"/>
      <c r="AB17" s="110"/>
      <c r="AC17" s="110"/>
      <c r="AD17" s="110"/>
      <c r="AE17" s="110"/>
      <c r="AF17" s="110"/>
      <c r="AG17" s="110"/>
      <c r="AH17" s="110"/>
      <c r="AI17" s="110"/>
      <c r="AJ17" s="110"/>
      <c r="AK17" s="110"/>
      <c r="AL17" s="110"/>
      <c r="AM17" s="110"/>
      <c r="AN17" s="110"/>
      <c r="AO17" s="110"/>
      <c r="AP17" s="110"/>
      <c r="AQ17" s="110"/>
      <c r="AR17" s="110"/>
      <c r="AS17" s="110"/>
      <c r="AT17" s="110"/>
      <c r="AU17" s="110"/>
    </row>
    <row r="18" spans="1:47" ht="5.5" customHeight="1" x14ac:dyDescent="0.2">
      <c r="A18" s="35"/>
      <c r="B18" s="198"/>
      <c r="C18" s="164"/>
      <c r="D18" s="193"/>
      <c r="E18" s="167"/>
      <c r="F18" s="198"/>
      <c r="G18" s="164"/>
      <c r="H18" s="131"/>
      <c r="I18" s="131"/>
      <c r="J18" s="131"/>
      <c r="K18" s="42"/>
      <c r="L18" s="110"/>
      <c r="M18" s="110"/>
      <c r="N18" s="110"/>
      <c r="O18" s="110"/>
      <c r="P18" s="110"/>
      <c r="Q18" s="110"/>
      <c r="R18" s="110"/>
      <c r="S18" s="110"/>
      <c r="T18" s="110"/>
      <c r="U18" s="110"/>
      <c r="V18" s="110"/>
      <c r="W18" s="110"/>
      <c r="X18" s="110"/>
      <c r="Y18" s="110"/>
      <c r="Z18" s="110"/>
      <c r="AA18" s="110"/>
      <c r="AB18" s="110"/>
      <c r="AC18" s="110"/>
      <c r="AD18" s="110"/>
      <c r="AE18" s="110"/>
      <c r="AF18" s="110"/>
      <c r="AG18" s="110"/>
      <c r="AH18" s="110"/>
      <c r="AI18" s="110"/>
      <c r="AJ18" s="110"/>
      <c r="AK18" s="110"/>
      <c r="AL18" s="110"/>
      <c r="AM18" s="110"/>
      <c r="AN18" s="110"/>
      <c r="AO18" s="110"/>
      <c r="AP18" s="110"/>
      <c r="AQ18" s="110"/>
      <c r="AR18" s="110"/>
      <c r="AS18" s="110"/>
      <c r="AT18" s="110"/>
      <c r="AU18" s="110"/>
    </row>
    <row r="19" spans="1:47" ht="30" customHeight="1" x14ac:dyDescent="0.2">
      <c r="A19" s="35"/>
      <c r="B19" s="194" t="s">
        <v>40</v>
      </c>
      <c r="C19" s="195"/>
      <c r="D19" s="196">
        <f>Summary!$E$72</f>
        <v>0</v>
      </c>
      <c r="E19" s="197"/>
      <c r="F19" s="194" t="s">
        <v>4</v>
      </c>
      <c r="G19" s="195"/>
      <c r="H19" s="655">
        <f>Summary!$I$72</f>
        <v>0</v>
      </c>
      <c r="I19" s="655"/>
      <c r="J19" s="655"/>
      <c r="K19" s="42"/>
      <c r="L19" s="110"/>
      <c r="M19" s="110"/>
      <c r="N19" s="110"/>
      <c r="O19" s="110"/>
      <c r="P19" s="110"/>
      <c r="Q19" s="110"/>
      <c r="R19" s="110"/>
      <c r="S19" s="110"/>
      <c r="T19" s="110"/>
      <c r="U19" s="110"/>
      <c r="V19" s="110"/>
      <c r="W19" s="110"/>
      <c r="X19" s="110"/>
      <c r="Y19" s="110"/>
      <c r="Z19" s="110"/>
      <c r="AA19" s="110"/>
      <c r="AB19" s="110"/>
      <c r="AC19" s="110"/>
      <c r="AD19" s="110"/>
      <c r="AE19" s="110"/>
      <c r="AF19" s="110"/>
      <c r="AG19" s="110"/>
      <c r="AH19" s="110"/>
      <c r="AI19" s="110"/>
      <c r="AJ19" s="110"/>
      <c r="AK19" s="110"/>
      <c r="AL19" s="110"/>
      <c r="AM19" s="110"/>
      <c r="AN19" s="110"/>
      <c r="AO19" s="110"/>
      <c r="AP19" s="110"/>
      <c r="AQ19" s="110"/>
      <c r="AR19" s="110"/>
      <c r="AS19" s="110"/>
      <c r="AT19" s="110"/>
      <c r="AU19" s="110"/>
    </row>
    <row r="20" spans="1:47" ht="5.5" customHeight="1" x14ac:dyDescent="0.2">
      <c r="A20" s="35"/>
      <c r="B20" s="198"/>
      <c r="C20" s="164"/>
      <c r="D20" s="193"/>
      <c r="E20" s="167"/>
      <c r="F20" s="198"/>
      <c r="G20" s="164"/>
      <c r="H20" s="131"/>
      <c r="I20" s="131"/>
      <c r="J20" s="131"/>
      <c r="K20" s="42"/>
      <c r="L20" s="110"/>
      <c r="M20" s="110"/>
      <c r="N20" s="110"/>
      <c r="O20" s="110"/>
      <c r="P20" s="110"/>
      <c r="Q20" s="110"/>
      <c r="R20" s="110"/>
      <c r="S20" s="110"/>
      <c r="T20" s="110"/>
      <c r="U20" s="110"/>
      <c r="V20" s="110"/>
      <c r="W20" s="110"/>
      <c r="X20" s="110"/>
      <c r="Y20" s="110"/>
      <c r="Z20" s="110"/>
      <c r="AA20" s="110"/>
      <c r="AB20" s="110"/>
      <c r="AC20" s="110"/>
      <c r="AD20" s="110"/>
      <c r="AE20" s="110"/>
      <c r="AF20" s="110"/>
      <c r="AG20" s="110"/>
      <c r="AH20" s="110"/>
      <c r="AI20" s="110"/>
      <c r="AJ20" s="110"/>
      <c r="AK20" s="110"/>
      <c r="AL20" s="110"/>
      <c r="AM20" s="110"/>
      <c r="AN20" s="110"/>
      <c r="AO20" s="110"/>
      <c r="AP20" s="110"/>
      <c r="AQ20" s="110"/>
      <c r="AR20" s="110"/>
      <c r="AS20" s="110"/>
      <c r="AT20" s="110"/>
      <c r="AU20" s="110"/>
    </row>
    <row r="21" spans="1:47" ht="30" customHeight="1" x14ac:dyDescent="0.2">
      <c r="A21" s="35"/>
      <c r="B21" s="194" t="s">
        <v>5</v>
      </c>
      <c r="C21" s="195"/>
      <c r="D21" s="196">
        <f>Summary!$E$74</f>
        <v>0</v>
      </c>
      <c r="E21" s="197"/>
      <c r="F21" s="194" t="s">
        <v>6</v>
      </c>
      <c r="G21" s="195"/>
      <c r="H21" s="655">
        <f>Summary!$I$74</f>
        <v>0</v>
      </c>
      <c r="I21" s="655"/>
      <c r="J21" s="655"/>
      <c r="K21" s="42"/>
      <c r="L21" s="110"/>
      <c r="M21" s="110"/>
      <c r="N21" s="110"/>
      <c r="O21" s="110"/>
      <c r="P21" s="110"/>
      <c r="Q21" s="110"/>
      <c r="R21" s="110"/>
      <c r="S21" s="110"/>
      <c r="T21" s="110"/>
      <c r="U21" s="110"/>
      <c r="V21" s="110"/>
      <c r="W21" s="110"/>
      <c r="X21" s="110"/>
      <c r="Y21" s="110"/>
      <c r="Z21" s="110"/>
      <c r="AA21" s="110"/>
      <c r="AB21" s="110"/>
      <c r="AC21" s="110"/>
      <c r="AD21" s="110"/>
      <c r="AE21" s="110"/>
      <c r="AF21" s="110"/>
      <c r="AG21" s="110"/>
      <c r="AH21" s="110"/>
      <c r="AI21" s="110"/>
      <c r="AJ21" s="110"/>
      <c r="AK21" s="110"/>
      <c r="AL21" s="110"/>
      <c r="AM21" s="110"/>
      <c r="AN21" s="110"/>
      <c r="AO21" s="110"/>
      <c r="AP21" s="110"/>
      <c r="AQ21" s="110"/>
      <c r="AR21" s="110"/>
      <c r="AS21" s="110"/>
      <c r="AT21" s="110"/>
      <c r="AU21" s="110"/>
    </row>
    <row r="22" spans="1:47" ht="5.5" customHeight="1" x14ac:dyDescent="0.2">
      <c r="A22" s="35"/>
      <c r="B22" s="198"/>
      <c r="C22" s="164"/>
      <c r="D22" s="193"/>
      <c r="E22" s="167"/>
      <c r="F22" s="198"/>
      <c r="G22" s="164"/>
      <c r="H22" s="131"/>
      <c r="I22" s="131"/>
      <c r="J22" s="131"/>
      <c r="K22" s="42"/>
      <c r="L22" s="110"/>
      <c r="M22" s="110"/>
      <c r="N22" s="110"/>
      <c r="O22" s="110"/>
      <c r="P22" s="110"/>
      <c r="Q22" s="110"/>
      <c r="R22" s="110"/>
      <c r="S22" s="110"/>
      <c r="T22" s="110"/>
      <c r="U22" s="110"/>
      <c r="V22" s="110"/>
      <c r="W22" s="110"/>
      <c r="X22" s="110"/>
      <c r="Y22" s="110"/>
      <c r="Z22" s="110"/>
      <c r="AA22" s="110"/>
      <c r="AB22" s="110"/>
      <c r="AC22" s="110"/>
      <c r="AD22" s="110"/>
      <c r="AE22" s="110"/>
      <c r="AF22" s="110"/>
      <c r="AG22" s="110"/>
      <c r="AH22" s="110"/>
      <c r="AI22" s="110"/>
      <c r="AJ22" s="110"/>
      <c r="AK22" s="110"/>
      <c r="AL22" s="110"/>
      <c r="AM22" s="110"/>
      <c r="AN22" s="110"/>
      <c r="AO22" s="110"/>
      <c r="AP22" s="110"/>
      <c r="AQ22" s="110"/>
      <c r="AR22" s="110"/>
      <c r="AS22" s="110"/>
      <c r="AT22" s="110"/>
      <c r="AU22" s="110"/>
    </row>
    <row r="23" spans="1:47" ht="30" customHeight="1" x14ac:dyDescent="0.2">
      <c r="A23" s="35"/>
      <c r="B23" s="194" t="s">
        <v>7</v>
      </c>
      <c r="C23" s="195"/>
      <c r="D23" s="196">
        <f>Summary!$E$76</f>
        <v>0</v>
      </c>
      <c r="E23" s="197"/>
      <c r="F23" s="194" t="s">
        <v>36</v>
      </c>
      <c r="G23" s="195"/>
      <c r="H23" s="655">
        <f>Summary!$I$76</f>
        <v>0</v>
      </c>
      <c r="I23" s="655"/>
      <c r="J23" s="655"/>
      <c r="K23" s="42"/>
      <c r="L23" s="110"/>
      <c r="M23" s="110"/>
      <c r="N23" s="110"/>
      <c r="O23" s="110"/>
      <c r="P23" s="110"/>
      <c r="Q23" s="110"/>
      <c r="R23" s="110"/>
      <c r="S23" s="110"/>
      <c r="T23" s="110"/>
      <c r="U23" s="110"/>
      <c r="V23" s="110"/>
      <c r="W23" s="110"/>
      <c r="X23" s="110"/>
      <c r="Y23" s="110"/>
      <c r="Z23" s="110"/>
      <c r="AA23" s="110"/>
      <c r="AB23" s="110"/>
      <c r="AC23" s="110"/>
      <c r="AD23" s="110"/>
      <c r="AE23" s="110"/>
      <c r="AF23" s="110"/>
      <c r="AG23" s="110"/>
      <c r="AH23" s="110"/>
      <c r="AI23" s="110"/>
      <c r="AJ23" s="110"/>
      <c r="AK23" s="110"/>
      <c r="AL23" s="110"/>
      <c r="AM23" s="110"/>
      <c r="AN23" s="110"/>
      <c r="AO23" s="110"/>
      <c r="AP23" s="110"/>
      <c r="AQ23" s="110"/>
      <c r="AR23" s="110"/>
      <c r="AS23" s="110"/>
      <c r="AT23" s="110"/>
      <c r="AU23" s="110"/>
    </row>
    <row r="24" spans="1:47" x14ac:dyDescent="0.2">
      <c r="A24" s="35"/>
      <c r="B24" s="186"/>
      <c r="C24" s="186"/>
      <c r="D24" s="136"/>
      <c r="E24" s="136"/>
      <c r="F24" s="136"/>
      <c r="G24" s="136"/>
      <c r="H24" s="136"/>
      <c r="I24" s="136"/>
      <c r="J24" s="136"/>
      <c r="K24" s="40"/>
      <c r="L24" s="110"/>
      <c r="M24" s="110"/>
      <c r="N24" s="110"/>
      <c r="O24" s="110"/>
      <c r="P24" s="110"/>
      <c r="Q24" s="110"/>
      <c r="R24" s="110"/>
      <c r="S24" s="110"/>
      <c r="T24" s="110"/>
      <c r="U24" s="110"/>
      <c r="V24" s="110"/>
      <c r="W24" s="110"/>
      <c r="X24" s="110"/>
      <c r="Y24" s="110"/>
      <c r="Z24" s="110"/>
      <c r="AA24" s="110"/>
      <c r="AB24" s="110"/>
      <c r="AC24" s="110"/>
      <c r="AD24" s="110"/>
      <c r="AE24" s="110"/>
      <c r="AF24" s="110"/>
      <c r="AG24" s="110"/>
      <c r="AH24" s="110"/>
      <c r="AI24" s="110"/>
      <c r="AJ24" s="110"/>
      <c r="AK24" s="110"/>
      <c r="AL24" s="110"/>
      <c r="AM24" s="110"/>
      <c r="AN24" s="110"/>
      <c r="AO24" s="110"/>
      <c r="AP24" s="110"/>
      <c r="AQ24" s="110"/>
      <c r="AR24" s="110"/>
      <c r="AS24" s="110"/>
      <c r="AT24" s="110"/>
      <c r="AU24" s="110"/>
    </row>
    <row r="25" spans="1:47" ht="30" customHeight="1" x14ac:dyDescent="0.2">
      <c r="A25" s="35"/>
      <c r="B25" s="164"/>
      <c r="C25" s="164"/>
      <c r="D25" s="167"/>
      <c r="E25" s="167"/>
      <c r="F25" s="164"/>
      <c r="G25" s="164"/>
      <c r="H25" s="138"/>
      <c r="I25" s="138"/>
      <c r="J25" s="138"/>
      <c r="K25" s="42"/>
      <c r="L25" s="110"/>
      <c r="M25" s="110"/>
      <c r="N25" s="110"/>
      <c r="O25" s="110"/>
      <c r="P25" s="110"/>
      <c r="Q25" s="110"/>
      <c r="R25" s="110"/>
      <c r="S25" s="110"/>
      <c r="T25" s="110"/>
      <c r="U25" s="110"/>
      <c r="V25" s="110"/>
      <c r="W25" s="110"/>
      <c r="X25" s="110"/>
      <c r="Y25" s="110"/>
      <c r="Z25" s="110"/>
      <c r="AA25" s="110"/>
      <c r="AB25" s="110"/>
      <c r="AC25" s="110"/>
      <c r="AD25" s="110"/>
      <c r="AE25" s="110"/>
      <c r="AF25" s="110"/>
      <c r="AG25" s="110"/>
      <c r="AH25" s="110"/>
      <c r="AI25" s="110"/>
      <c r="AJ25" s="110"/>
      <c r="AK25" s="110"/>
      <c r="AL25" s="110"/>
      <c r="AM25" s="110"/>
      <c r="AN25" s="110"/>
      <c r="AO25" s="110"/>
      <c r="AP25" s="110"/>
      <c r="AQ25" s="110"/>
      <c r="AR25" s="110"/>
      <c r="AS25" s="110"/>
      <c r="AT25" s="110"/>
      <c r="AU25" s="110"/>
    </row>
    <row r="26" spans="1:47" ht="91.25" customHeight="1" x14ac:dyDescent="0.2">
      <c r="A26" s="35"/>
      <c r="B26" s="663" t="s">
        <v>579</v>
      </c>
      <c r="C26" s="663"/>
      <c r="D26" s="663"/>
      <c r="E26" s="663"/>
      <c r="F26" s="663"/>
      <c r="G26" s="663"/>
      <c r="H26" s="663"/>
      <c r="I26" s="663"/>
      <c r="J26" s="663"/>
      <c r="K26" s="44"/>
      <c r="L26" s="110"/>
      <c r="M26" s="110"/>
      <c r="N26" s="110"/>
      <c r="O26" s="110"/>
      <c r="P26" s="110"/>
      <c r="Q26" s="110"/>
      <c r="R26" s="110"/>
      <c r="S26" s="110"/>
      <c r="T26" s="110"/>
      <c r="U26" s="110"/>
      <c r="V26" s="110"/>
      <c r="W26" s="110"/>
      <c r="X26" s="110"/>
      <c r="Y26" s="110"/>
      <c r="Z26" s="110"/>
      <c r="AA26" s="110"/>
      <c r="AB26" s="110"/>
      <c r="AC26" s="110"/>
      <c r="AD26" s="110"/>
      <c r="AE26" s="110"/>
      <c r="AF26" s="110"/>
      <c r="AG26" s="110"/>
      <c r="AH26" s="110"/>
      <c r="AI26" s="110"/>
      <c r="AJ26" s="110"/>
      <c r="AK26" s="110"/>
      <c r="AL26" s="110"/>
      <c r="AM26" s="110"/>
      <c r="AN26" s="110"/>
      <c r="AO26" s="110"/>
      <c r="AP26" s="110"/>
      <c r="AQ26" s="110"/>
      <c r="AR26" s="110"/>
      <c r="AS26" s="110"/>
      <c r="AT26" s="110"/>
      <c r="AU26" s="110"/>
    </row>
    <row r="27" spans="1:47" ht="5.5" customHeight="1" x14ac:dyDescent="0.2">
      <c r="A27" s="35"/>
      <c r="B27" s="164"/>
      <c r="C27" s="164"/>
      <c r="D27" s="167"/>
      <c r="E27" s="167"/>
      <c r="F27" s="164"/>
      <c r="G27" s="164"/>
      <c r="H27" s="138"/>
      <c r="I27" s="138"/>
      <c r="J27" s="138"/>
      <c r="K27" s="42"/>
      <c r="L27" s="110"/>
      <c r="M27" s="110"/>
      <c r="N27" s="110"/>
      <c r="O27" s="110"/>
      <c r="P27" s="110"/>
      <c r="Q27" s="110"/>
      <c r="R27" s="110"/>
      <c r="S27" s="110"/>
      <c r="T27" s="110"/>
      <c r="U27" s="110"/>
      <c r="V27" s="110"/>
      <c r="W27" s="110"/>
      <c r="X27" s="110"/>
      <c r="Y27" s="110"/>
      <c r="Z27" s="110"/>
      <c r="AA27" s="110"/>
      <c r="AB27" s="110"/>
      <c r="AC27" s="110"/>
      <c r="AD27" s="110"/>
      <c r="AE27" s="110"/>
      <c r="AF27" s="110"/>
      <c r="AG27" s="110"/>
      <c r="AH27" s="110"/>
      <c r="AI27" s="110"/>
      <c r="AJ27" s="110"/>
      <c r="AK27" s="110"/>
      <c r="AL27" s="110"/>
      <c r="AM27" s="110"/>
      <c r="AN27" s="110"/>
      <c r="AO27" s="110"/>
      <c r="AP27" s="110"/>
      <c r="AQ27" s="110"/>
      <c r="AR27" s="110"/>
      <c r="AS27" s="110"/>
      <c r="AT27" s="110"/>
      <c r="AU27" s="110"/>
    </row>
    <row r="28" spans="1:47" ht="79.25" customHeight="1" x14ac:dyDescent="0.2">
      <c r="A28" s="35"/>
      <c r="B28" s="660" t="e" vm="5">
        <v>#VALUE!</v>
      </c>
      <c r="C28" s="660"/>
      <c r="D28" s="660"/>
      <c r="E28" s="660"/>
      <c r="F28" s="660"/>
      <c r="G28" s="660"/>
      <c r="H28" s="660"/>
      <c r="I28" s="660"/>
      <c r="J28" s="660"/>
      <c r="K28" s="42"/>
      <c r="L28" s="110"/>
      <c r="M28" s="110"/>
      <c r="N28" s="110"/>
      <c r="O28" s="110"/>
      <c r="P28" s="110"/>
      <c r="Q28" s="110"/>
      <c r="R28" s="110"/>
      <c r="S28" s="110"/>
      <c r="T28" s="110"/>
      <c r="U28" s="110"/>
      <c r="V28" s="110"/>
      <c r="W28" s="110"/>
      <c r="X28" s="110"/>
      <c r="Y28" s="110"/>
      <c r="Z28" s="110"/>
      <c r="AA28" s="110"/>
      <c r="AB28" s="110"/>
      <c r="AC28" s="110"/>
      <c r="AD28" s="110"/>
      <c r="AE28" s="110"/>
      <c r="AF28" s="110"/>
      <c r="AG28" s="110"/>
      <c r="AH28" s="110"/>
      <c r="AI28" s="110"/>
      <c r="AJ28" s="110"/>
      <c r="AK28" s="110"/>
      <c r="AL28" s="110"/>
      <c r="AM28" s="110"/>
      <c r="AN28" s="110"/>
      <c r="AO28" s="110"/>
      <c r="AP28" s="110"/>
      <c r="AQ28" s="110"/>
      <c r="AR28" s="110"/>
      <c r="AS28" s="110"/>
      <c r="AT28" s="110"/>
      <c r="AU28" s="110"/>
    </row>
    <row r="29" spans="1:47" ht="107" customHeight="1" x14ac:dyDescent="0.2">
      <c r="A29" s="35"/>
      <c r="B29" s="660"/>
      <c r="C29" s="660"/>
      <c r="D29" s="660"/>
      <c r="E29" s="660"/>
      <c r="F29" s="660"/>
      <c r="G29" s="660"/>
      <c r="H29" s="660"/>
      <c r="I29" s="660"/>
      <c r="J29" s="660"/>
      <c r="K29" s="199"/>
      <c r="L29" s="110"/>
      <c r="M29" s="110"/>
      <c r="N29" s="110"/>
      <c r="O29" s="110"/>
      <c r="P29" s="110"/>
      <c r="Q29" s="110"/>
      <c r="R29" s="110"/>
      <c r="S29" s="110"/>
      <c r="T29" s="110"/>
      <c r="U29" s="110"/>
      <c r="V29" s="110"/>
      <c r="W29" s="110"/>
      <c r="X29" s="110"/>
      <c r="Y29" s="110"/>
      <c r="Z29" s="110"/>
      <c r="AA29" s="110"/>
      <c r="AB29" s="110"/>
      <c r="AC29" s="110"/>
      <c r="AD29" s="110"/>
      <c r="AE29" s="110"/>
      <c r="AF29" s="110"/>
      <c r="AG29" s="110"/>
      <c r="AH29" s="110"/>
      <c r="AI29" s="110"/>
      <c r="AJ29" s="110"/>
      <c r="AK29" s="110"/>
      <c r="AL29" s="110"/>
      <c r="AM29" s="110"/>
      <c r="AN29" s="110"/>
      <c r="AO29" s="110"/>
      <c r="AP29" s="110"/>
      <c r="AQ29" s="110"/>
      <c r="AR29" s="110"/>
      <c r="AS29" s="110"/>
      <c r="AT29" s="110"/>
      <c r="AU29" s="110"/>
    </row>
    <row r="30" spans="1:47" ht="362" customHeight="1" x14ac:dyDescent="0.2">
      <c r="A30" s="35"/>
      <c r="B30" s="660"/>
      <c r="C30" s="660"/>
      <c r="D30" s="660"/>
      <c r="E30" s="660"/>
      <c r="F30" s="660"/>
      <c r="G30" s="660"/>
      <c r="H30" s="660"/>
      <c r="I30" s="660"/>
      <c r="J30" s="660"/>
      <c r="K30" s="199"/>
      <c r="L30" s="110"/>
      <c r="M30" s="110"/>
      <c r="N30" s="110"/>
      <c r="O30" s="110"/>
      <c r="P30" s="110"/>
      <c r="Q30" s="110"/>
      <c r="R30" s="110"/>
      <c r="S30" s="110"/>
      <c r="T30" s="110"/>
      <c r="U30" s="110"/>
      <c r="V30" s="110"/>
      <c r="W30" s="110"/>
      <c r="X30" s="110"/>
      <c r="Y30" s="110"/>
      <c r="Z30" s="110"/>
      <c r="AA30" s="110"/>
      <c r="AB30" s="110"/>
      <c r="AC30" s="110"/>
      <c r="AD30" s="110"/>
      <c r="AE30" s="110"/>
      <c r="AF30" s="110"/>
      <c r="AG30" s="110"/>
      <c r="AH30" s="110"/>
      <c r="AI30" s="110"/>
      <c r="AJ30" s="110"/>
      <c r="AK30" s="110"/>
      <c r="AL30" s="110"/>
      <c r="AM30" s="110"/>
      <c r="AN30" s="110"/>
      <c r="AO30" s="110"/>
      <c r="AP30" s="110"/>
      <c r="AQ30" s="110"/>
      <c r="AR30" s="110"/>
      <c r="AS30" s="110"/>
      <c r="AT30" s="110"/>
      <c r="AU30" s="110"/>
    </row>
    <row r="31" spans="1:47" ht="24" customHeight="1" x14ac:dyDescent="0.2">
      <c r="A31" s="35"/>
      <c r="B31" s="164"/>
      <c r="C31" s="164"/>
      <c r="D31" s="167"/>
      <c r="E31" s="167"/>
      <c r="F31" s="164"/>
      <c r="G31" s="164"/>
      <c r="H31" s="138"/>
      <c r="I31" s="138"/>
      <c r="J31" s="138"/>
      <c r="K31" s="200"/>
      <c r="L31" s="110"/>
      <c r="M31" s="110"/>
      <c r="N31" s="110"/>
      <c r="O31" s="110"/>
      <c r="P31" s="110"/>
      <c r="Q31" s="110"/>
      <c r="R31" s="110"/>
      <c r="S31" s="110"/>
      <c r="T31" s="110"/>
      <c r="U31" s="110"/>
      <c r="V31" s="110"/>
      <c r="W31" s="110"/>
      <c r="X31" s="110"/>
      <c r="Y31" s="110"/>
      <c r="Z31" s="110"/>
      <c r="AA31" s="110"/>
      <c r="AB31" s="110"/>
      <c r="AC31" s="110"/>
      <c r="AD31" s="110"/>
      <c r="AE31" s="110"/>
      <c r="AF31" s="110"/>
      <c r="AG31" s="110"/>
      <c r="AH31" s="110"/>
      <c r="AI31" s="110"/>
      <c r="AJ31" s="110"/>
      <c r="AK31" s="110"/>
      <c r="AL31" s="110"/>
      <c r="AM31" s="110"/>
      <c r="AN31" s="110"/>
      <c r="AO31" s="110"/>
      <c r="AP31" s="110"/>
      <c r="AQ31" s="110"/>
      <c r="AR31" s="110"/>
      <c r="AS31" s="110"/>
      <c r="AT31" s="110"/>
      <c r="AU31" s="110"/>
    </row>
    <row r="32" spans="1:47" s="76" customFormat="1" ht="63.5" customHeight="1" x14ac:dyDescent="0.2">
      <c r="A32" s="77"/>
      <c r="B32" s="201" t="s">
        <v>59</v>
      </c>
      <c r="C32" s="202"/>
      <c r="D32" s="331"/>
      <c r="E32" s="156"/>
      <c r="F32" s="201" t="s">
        <v>60</v>
      </c>
      <c r="G32" s="151"/>
      <c r="H32" s="669"/>
      <c r="I32" s="670"/>
      <c r="J32" s="671"/>
      <c r="K32" s="203"/>
      <c r="L32" s="114"/>
      <c r="M32" s="122"/>
      <c r="N32" s="122"/>
      <c r="O32" s="122"/>
      <c r="P32" s="119"/>
      <c r="Q32" s="119"/>
      <c r="R32" s="119"/>
      <c r="S32" s="122"/>
      <c r="T32" s="122"/>
      <c r="U32" s="122"/>
      <c r="V32" s="122"/>
      <c r="W32" s="122"/>
      <c r="X32" s="122"/>
      <c r="Y32" s="122"/>
      <c r="Z32" s="122"/>
      <c r="AA32" s="122"/>
      <c r="AB32" s="122"/>
      <c r="AC32" s="122"/>
      <c r="AD32" s="122"/>
      <c r="AE32" s="122"/>
      <c r="AF32" s="122"/>
      <c r="AG32" s="122"/>
      <c r="AH32" s="122"/>
      <c r="AI32" s="122"/>
      <c r="AJ32" s="122"/>
      <c r="AK32" s="122"/>
      <c r="AL32" s="122"/>
      <c r="AM32" s="122"/>
      <c r="AN32" s="122"/>
      <c r="AO32" s="122"/>
      <c r="AP32" s="122"/>
      <c r="AQ32" s="122"/>
      <c r="AR32" s="122"/>
      <c r="AS32" s="122"/>
      <c r="AT32" s="122"/>
      <c r="AU32" s="122"/>
    </row>
    <row r="33" spans="1:47" ht="16" hidden="1" x14ac:dyDescent="0.2">
      <c r="A33" s="35"/>
      <c r="B33" s="597"/>
      <c r="C33" s="656"/>
      <c r="D33" s="656"/>
      <c r="E33" s="165"/>
      <c r="F33" s="136"/>
      <c r="G33" s="136"/>
      <c r="H33" s="589" t="s">
        <v>30</v>
      </c>
      <c r="I33" s="590"/>
      <c r="J33" s="591"/>
      <c r="K33" s="204"/>
      <c r="L33" s="117"/>
      <c r="M33" s="115"/>
      <c r="N33" s="110"/>
      <c r="O33" s="110"/>
      <c r="P33" s="110"/>
      <c r="Q33" s="110"/>
      <c r="R33" s="110"/>
      <c r="S33" s="110"/>
      <c r="T33" s="110"/>
      <c r="U33" s="110"/>
      <c r="V33" s="110"/>
      <c r="W33" s="110"/>
      <c r="X33" s="110"/>
      <c r="Y33" s="110"/>
      <c r="Z33" s="110"/>
      <c r="AA33" s="110"/>
      <c r="AB33" s="110"/>
      <c r="AC33" s="110"/>
      <c r="AD33" s="110"/>
      <c r="AE33" s="110"/>
      <c r="AF33" s="110"/>
      <c r="AG33" s="110"/>
      <c r="AH33" s="110"/>
      <c r="AI33" s="110"/>
      <c r="AJ33" s="110"/>
      <c r="AK33" s="110"/>
      <c r="AL33" s="110"/>
      <c r="AM33" s="110"/>
      <c r="AN33" s="110"/>
      <c r="AO33" s="110"/>
      <c r="AP33" s="110"/>
      <c r="AQ33" s="110"/>
      <c r="AR33" s="110"/>
      <c r="AS33" s="110"/>
      <c r="AT33" s="110"/>
      <c r="AU33" s="110"/>
    </row>
    <row r="34" spans="1:47" ht="17" hidden="1" x14ac:dyDescent="0.2">
      <c r="A34" s="35"/>
      <c r="B34" s="656"/>
      <c r="C34" s="656"/>
      <c r="D34" s="656"/>
      <c r="E34" s="205"/>
      <c r="F34" s="136"/>
      <c r="G34" s="136"/>
      <c r="H34" s="206">
        <v>44950</v>
      </c>
      <c r="I34" s="148"/>
      <c r="J34" s="149">
        <v>0.25</v>
      </c>
      <c r="K34" s="207"/>
      <c r="L34" s="117"/>
      <c r="M34" s="117"/>
      <c r="N34" s="110"/>
      <c r="O34" s="110"/>
      <c r="P34" s="110"/>
      <c r="Q34" s="110"/>
      <c r="R34" s="110"/>
      <c r="S34" s="110"/>
      <c r="T34" s="110"/>
      <c r="U34" s="110"/>
      <c r="V34" s="110"/>
      <c r="W34" s="110"/>
      <c r="X34" s="110"/>
      <c r="Y34" s="110"/>
      <c r="Z34" s="110"/>
      <c r="AA34" s="110"/>
      <c r="AB34" s="110"/>
      <c r="AC34" s="110"/>
      <c r="AD34" s="110"/>
      <c r="AE34" s="110"/>
      <c r="AF34" s="110"/>
      <c r="AG34" s="110"/>
      <c r="AH34" s="110"/>
      <c r="AI34" s="110"/>
      <c r="AJ34" s="110"/>
      <c r="AK34" s="110"/>
      <c r="AL34" s="110"/>
      <c r="AM34" s="110"/>
      <c r="AN34" s="110"/>
      <c r="AO34" s="110"/>
      <c r="AP34" s="110"/>
      <c r="AQ34" s="110"/>
      <c r="AR34" s="110"/>
      <c r="AS34" s="110"/>
      <c r="AT34" s="110"/>
      <c r="AU34" s="110"/>
    </row>
    <row r="35" spans="1:47" hidden="1" x14ac:dyDescent="0.2">
      <c r="A35" s="35"/>
      <c r="B35" s="656"/>
      <c r="C35" s="656"/>
      <c r="D35" s="656"/>
      <c r="E35" s="165"/>
      <c r="F35" s="136"/>
      <c r="G35" s="136"/>
      <c r="H35" s="592" t="s">
        <v>31</v>
      </c>
      <c r="I35" s="657"/>
      <c r="J35" s="594"/>
      <c r="K35" s="204"/>
      <c r="L35" s="117"/>
      <c r="M35" s="117"/>
      <c r="N35" s="110"/>
      <c r="O35" s="110"/>
      <c r="P35" s="110"/>
      <c r="Q35" s="110"/>
      <c r="R35" s="110"/>
      <c r="S35" s="110"/>
      <c r="T35" s="110"/>
      <c r="U35" s="110"/>
      <c r="V35" s="110"/>
      <c r="W35" s="110"/>
      <c r="X35" s="110"/>
      <c r="Y35" s="110"/>
      <c r="Z35" s="110"/>
      <c r="AA35" s="110"/>
      <c r="AB35" s="110"/>
      <c r="AC35" s="110"/>
      <c r="AD35" s="110"/>
      <c r="AE35" s="110"/>
      <c r="AF35" s="110"/>
      <c r="AG35" s="110"/>
      <c r="AH35" s="110"/>
      <c r="AI35" s="110"/>
      <c r="AJ35" s="110"/>
      <c r="AK35" s="110"/>
      <c r="AL35" s="110"/>
      <c r="AM35" s="110"/>
      <c r="AN35" s="110"/>
      <c r="AO35" s="110"/>
      <c r="AP35" s="110"/>
      <c r="AQ35" s="110"/>
      <c r="AR35" s="110"/>
      <c r="AS35" s="110"/>
      <c r="AT35" s="110"/>
      <c r="AU35" s="110"/>
    </row>
    <row r="36" spans="1:47" hidden="1" x14ac:dyDescent="0.2">
      <c r="A36" s="35"/>
      <c r="B36" s="164"/>
      <c r="C36" s="164"/>
      <c r="D36" s="167"/>
      <c r="E36" s="167"/>
      <c r="F36" s="208"/>
      <c r="G36" s="164"/>
      <c r="H36" s="209"/>
      <c r="I36" s="138"/>
      <c r="J36" s="209"/>
      <c r="K36" s="200"/>
      <c r="L36" s="110"/>
      <c r="M36" s="110"/>
      <c r="N36" s="110"/>
      <c r="O36" s="110"/>
      <c r="P36" s="110"/>
      <c r="Q36" s="110"/>
      <c r="R36" s="110"/>
      <c r="S36" s="110"/>
      <c r="T36" s="110"/>
      <c r="U36" s="110"/>
      <c r="V36" s="110"/>
      <c r="W36" s="110"/>
      <c r="X36" s="110"/>
      <c r="Y36" s="110"/>
      <c r="Z36" s="110"/>
      <c r="AA36" s="110"/>
      <c r="AB36" s="110"/>
      <c r="AC36" s="110"/>
      <c r="AD36" s="110"/>
      <c r="AE36" s="110"/>
      <c r="AF36" s="110"/>
      <c r="AG36" s="110"/>
      <c r="AH36" s="110"/>
      <c r="AI36" s="110"/>
      <c r="AJ36" s="110"/>
      <c r="AK36" s="110"/>
      <c r="AL36" s="110"/>
      <c r="AM36" s="110"/>
      <c r="AN36" s="110"/>
      <c r="AO36" s="110"/>
      <c r="AP36" s="110"/>
      <c r="AQ36" s="110"/>
      <c r="AR36" s="110"/>
      <c r="AS36" s="110"/>
      <c r="AT36" s="110"/>
      <c r="AU36" s="110"/>
    </row>
    <row r="37" spans="1:47" ht="30" hidden="1" x14ac:dyDescent="0.2">
      <c r="A37" s="35"/>
      <c r="B37" s="668"/>
      <c r="C37" s="668"/>
      <c r="D37" s="668"/>
      <c r="E37" s="169"/>
      <c r="F37" s="210" t="s">
        <v>49</v>
      </c>
      <c r="G37" s="168"/>
      <c r="H37" s="210" t="s">
        <v>55</v>
      </c>
      <c r="I37" s="211"/>
      <c r="J37" s="210" t="s">
        <v>51</v>
      </c>
      <c r="K37" s="212"/>
      <c r="L37" s="118"/>
      <c r="M37" s="110"/>
      <c r="N37" s="110"/>
      <c r="O37" s="110"/>
      <c r="P37" s="110"/>
      <c r="Q37" s="110"/>
      <c r="R37" s="110"/>
      <c r="S37" s="110"/>
      <c r="T37" s="110"/>
      <c r="U37" s="110"/>
      <c r="V37" s="110"/>
      <c r="W37" s="110"/>
      <c r="X37" s="110"/>
      <c r="Y37" s="110"/>
      <c r="Z37" s="110"/>
      <c r="AA37" s="110"/>
      <c r="AB37" s="110"/>
      <c r="AC37" s="110"/>
      <c r="AD37" s="110"/>
      <c r="AE37" s="110"/>
      <c r="AF37" s="110"/>
      <c r="AG37" s="110"/>
      <c r="AH37" s="110"/>
      <c r="AI37" s="110"/>
      <c r="AJ37" s="110"/>
      <c r="AK37" s="110"/>
      <c r="AL37" s="110"/>
      <c r="AM37" s="110"/>
      <c r="AN37" s="110"/>
      <c r="AO37" s="110"/>
      <c r="AP37" s="110"/>
      <c r="AQ37" s="110"/>
      <c r="AR37" s="110"/>
      <c r="AS37" s="110"/>
      <c r="AT37" s="110"/>
      <c r="AU37" s="110"/>
    </row>
    <row r="38" spans="1:47" ht="27.5" hidden="1" customHeight="1" x14ac:dyDescent="0.2">
      <c r="A38" s="35"/>
      <c r="B38" s="664" t="s">
        <v>47</v>
      </c>
      <c r="C38" s="664"/>
      <c r="D38" s="664"/>
      <c r="E38" s="213"/>
      <c r="F38" s="214"/>
      <c r="G38" s="215"/>
      <c r="H38" s="214"/>
      <c r="I38" s="216"/>
      <c r="J38" s="217"/>
      <c r="K38" s="218"/>
      <c r="L38" s="114"/>
      <c r="M38" s="110"/>
      <c r="N38" s="110"/>
      <c r="O38" s="110"/>
      <c r="P38" s="110"/>
      <c r="Q38" s="110"/>
      <c r="R38" s="110"/>
      <c r="S38" s="110"/>
      <c r="T38" s="110"/>
      <c r="U38" s="110"/>
      <c r="V38" s="110"/>
      <c r="W38" s="110"/>
      <c r="X38" s="110"/>
      <c r="Y38" s="110"/>
      <c r="Z38" s="110"/>
      <c r="AA38" s="110"/>
      <c r="AB38" s="110"/>
      <c r="AC38" s="110"/>
      <c r="AD38" s="110"/>
      <c r="AE38" s="110"/>
      <c r="AF38" s="110"/>
      <c r="AG38" s="110"/>
      <c r="AH38" s="110"/>
      <c r="AI38" s="110"/>
      <c r="AJ38" s="110"/>
      <c r="AK38" s="110"/>
      <c r="AL38" s="110"/>
      <c r="AM38" s="110"/>
      <c r="AN38" s="110"/>
      <c r="AO38" s="110"/>
      <c r="AP38" s="110"/>
      <c r="AQ38" s="110"/>
      <c r="AR38" s="110"/>
      <c r="AS38" s="110"/>
      <c r="AT38" s="110"/>
      <c r="AU38" s="110"/>
    </row>
    <row r="39" spans="1:47" ht="54" hidden="1" customHeight="1" x14ac:dyDescent="0.2">
      <c r="A39" s="35"/>
      <c r="B39" s="665" t="s">
        <v>54</v>
      </c>
      <c r="C39" s="575"/>
      <c r="D39" s="575"/>
      <c r="E39" s="128"/>
      <c r="F39" s="150">
        <v>0</v>
      </c>
      <c r="G39" s="151"/>
      <c r="H39" s="127">
        <v>4900</v>
      </c>
      <c r="I39" s="128"/>
      <c r="J39" s="129">
        <f>H39*F39</f>
        <v>0</v>
      </c>
      <c r="K39" s="219"/>
      <c r="L39" s="114"/>
      <c r="M39" s="110"/>
      <c r="N39" s="110"/>
      <c r="O39" s="110"/>
      <c r="P39" s="110"/>
      <c r="Q39" s="110"/>
      <c r="R39" s="110"/>
      <c r="S39" s="110"/>
      <c r="T39" s="110"/>
      <c r="U39" s="110"/>
      <c r="V39" s="110"/>
      <c r="W39" s="110"/>
      <c r="X39" s="110"/>
      <c r="Y39" s="110"/>
      <c r="Z39" s="110"/>
      <c r="AA39" s="110"/>
      <c r="AB39" s="110"/>
      <c r="AC39" s="110"/>
      <c r="AD39" s="110"/>
      <c r="AE39" s="110"/>
      <c r="AF39" s="110"/>
      <c r="AG39" s="110"/>
      <c r="AH39" s="110"/>
      <c r="AI39" s="110"/>
      <c r="AJ39" s="110"/>
      <c r="AK39" s="110"/>
      <c r="AL39" s="110"/>
      <c r="AM39" s="110"/>
      <c r="AN39" s="110"/>
      <c r="AO39" s="110"/>
      <c r="AP39" s="110"/>
      <c r="AQ39" s="110"/>
      <c r="AR39" s="110"/>
      <c r="AS39" s="110"/>
      <c r="AT39" s="110"/>
      <c r="AU39" s="110"/>
    </row>
    <row r="40" spans="1:47" ht="5.5" hidden="1" customHeight="1" x14ac:dyDescent="0.2">
      <c r="A40" s="35"/>
      <c r="B40" s="220"/>
      <c r="C40" s="164"/>
      <c r="D40" s="221"/>
      <c r="E40" s="167"/>
      <c r="F40" s="220"/>
      <c r="G40" s="164"/>
      <c r="H40" s="130"/>
      <c r="I40" s="130"/>
      <c r="J40" s="130"/>
      <c r="K40" s="200"/>
      <c r="L40" s="110"/>
      <c r="M40" s="110"/>
      <c r="N40" s="110"/>
      <c r="O40" s="110"/>
      <c r="P40" s="110"/>
      <c r="Q40" s="110"/>
      <c r="R40" s="110"/>
      <c r="S40" s="110"/>
      <c r="T40" s="110"/>
      <c r="U40" s="110"/>
      <c r="V40" s="110"/>
      <c r="W40" s="110"/>
      <c r="X40" s="110"/>
      <c r="Y40" s="110"/>
      <c r="Z40" s="110"/>
      <c r="AA40" s="110"/>
      <c r="AB40" s="110"/>
      <c r="AC40" s="110"/>
      <c r="AD40" s="110"/>
      <c r="AE40" s="110"/>
      <c r="AF40" s="110"/>
      <c r="AG40" s="110"/>
      <c r="AH40" s="110"/>
      <c r="AI40" s="110"/>
      <c r="AJ40" s="110"/>
      <c r="AK40" s="110"/>
      <c r="AL40" s="110"/>
      <c r="AM40" s="110"/>
      <c r="AN40" s="110"/>
      <c r="AO40" s="110"/>
      <c r="AP40" s="110"/>
      <c r="AQ40" s="110"/>
      <c r="AR40" s="110"/>
      <c r="AS40" s="110"/>
      <c r="AT40" s="110"/>
      <c r="AU40" s="110"/>
    </row>
    <row r="41" spans="1:47" ht="16" x14ac:dyDescent="0.2">
      <c r="A41" s="35"/>
      <c r="B41" s="136"/>
      <c r="C41" s="136"/>
      <c r="D41" s="136"/>
      <c r="E41" s="136"/>
      <c r="F41" s="136"/>
      <c r="G41" s="151"/>
      <c r="H41" s="132"/>
      <c r="I41" s="145"/>
      <c r="J41" s="222"/>
      <c r="K41" s="223"/>
      <c r="L41" s="114"/>
      <c r="M41" s="110"/>
      <c r="N41" s="110"/>
      <c r="O41" s="110"/>
      <c r="P41" s="119"/>
      <c r="Q41" s="119"/>
      <c r="R41" s="119"/>
      <c r="S41" s="110"/>
      <c r="T41" s="110"/>
      <c r="U41" s="110"/>
      <c r="V41" s="110"/>
      <c r="W41" s="110"/>
      <c r="X41" s="110"/>
      <c r="Y41" s="110"/>
      <c r="Z41" s="110"/>
      <c r="AA41" s="110"/>
      <c r="AB41" s="110"/>
      <c r="AC41" s="110"/>
      <c r="AD41" s="110"/>
      <c r="AE41" s="110"/>
      <c r="AF41" s="110"/>
      <c r="AG41" s="110"/>
      <c r="AH41" s="110"/>
      <c r="AI41" s="110"/>
      <c r="AJ41" s="110"/>
      <c r="AK41" s="110"/>
      <c r="AL41" s="110"/>
      <c r="AM41" s="110"/>
      <c r="AN41" s="110"/>
      <c r="AO41" s="110"/>
      <c r="AP41" s="110"/>
      <c r="AQ41" s="110"/>
      <c r="AR41" s="110"/>
      <c r="AS41" s="110"/>
      <c r="AT41" s="110"/>
      <c r="AU41" s="110"/>
    </row>
    <row r="42" spans="1:47" ht="39" customHeight="1" x14ac:dyDescent="0.2">
      <c r="A42" s="35"/>
      <c r="B42" s="164"/>
      <c r="C42" s="164"/>
      <c r="D42" s="167"/>
      <c r="E42" s="167"/>
      <c r="F42" s="164"/>
      <c r="G42" s="164"/>
      <c r="H42" s="138"/>
      <c r="I42" s="138"/>
      <c r="J42" s="138"/>
      <c r="K42" s="200"/>
      <c r="L42" s="110"/>
      <c r="M42" s="110"/>
      <c r="N42" s="110"/>
      <c r="O42" s="110"/>
      <c r="P42" s="110"/>
      <c r="Q42" s="110"/>
      <c r="R42" s="110"/>
      <c r="S42" s="110"/>
      <c r="T42" s="110"/>
      <c r="U42" s="110"/>
      <c r="V42" s="110"/>
      <c r="W42" s="110"/>
      <c r="X42" s="110"/>
      <c r="Y42" s="110"/>
      <c r="Z42" s="110"/>
      <c r="AA42" s="110"/>
      <c r="AB42" s="110"/>
      <c r="AC42" s="110"/>
      <c r="AD42" s="110"/>
      <c r="AE42" s="110"/>
      <c r="AF42" s="110"/>
      <c r="AG42" s="110"/>
      <c r="AH42" s="110"/>
      <c r="AI42" s="110"/>
      <c r="AJ42" s="110"/>
      <c r="AK42" s="110"/>
      <c r="AL42" s="110"/>
      <c r="AM42" s="110"/>
      <c r="AN42" s="110"/>
      <c r="AO42" s="110"/>
      <c r="AP42" s="110"/>
      <c r="AQ42" s="110"/>
      <c r="AR42" s="110"/>
      <c r="AS42" s="110"/>
      <c r="AT42" s="110"/>
      <c r="AU42" s="110"/>
    </row>
    <row r="43" spans="1:47" ht="35.5" customHeight="1" x14ac:dyDescent="0.2">
      <c r="A43" s="35"/>
      <c r="B43" s="663" t="s">
        <v>496</v>
      </c>
      <c r="C43" s="663"/>
      <c r="D43" s="663"/>
      <c r="E43" s="663"/>
      <c r="F43" s="663"/>
      <c r="G43" s="663"/>
      <c r="H43" s="663"/>
      <c r="I43" s="663"/>
      <c r="J43" s="663"/>
      <c r="K43" s="199"/>
      <c r="L43" s="110"/>
      <c r="M43" s="110"/>
      <c r="N43" s="110"/>
      <c r="O43" s="110"/>
      <c r="P43" s="110"/>
      <c r="Q43" s="110"/>
      <c r="R43" s="110"/>
      <c r="S43" s="110"/>
      <c r="T43" s="110"/>
      <c r="U43" s="110"/>
      <c r="V43" s="110"/>
      <c r="W43" s="110"/>
      <c r="X43" s="110"/>
      <c r="Y43" s="110"/>
      <c r="Z43" s="110"/>
      <c r="AA43" s="110"/>
      <c r="AB43" s="110"/>
      <c r="AC43" s="110"/>
      <c r="AD43" s="110"/>
      <c r="AE43" s="110"/>
      <c r="AF43" s="110"/>
      <c r="AG43" s="110"/>
      <c r="AH43" s="110"/>
      <c r="AI43" s="110"/>
      <c r="AJ43" s="110"/>
      <c r="AK43" s="110"/>
      <c r="AL43" s="110"/>
      <c r="AM43" s="110"/>
      <c r="AN43" s="110"/>
      <c r="AO43" s="110"/>
      <c r="AP43" s="110"/>
      <c r="AQ43" s="110"/>
      <c r="AR43" s="110"/>
      <c r="AS43" s="110"/>
      <c r="AT43" s="110"/>
      <c r="AU43" s="110"/>
    </row>
    <row r="44" spans="1:47" ht="11" customHeight="1" x14ac:dyDescent="0.2">
      <c r="A44" s="35"/>
      <c r="B44" s="224"/>
      <c r="C44" s="224"/>
      <c r="D44" s="224"/>
      <c r="E44" s="224"/>
      <c r="F44" s="224"/>
      <c r="G44" s="224"/>
      <c r="H44" s="224"/>
      <c r="I44" s="224"/>
      <c r="J44" s="224"/>
      <c r="K44" s="199"/>
      <c r="L44" s="110"/>
      <c r="M44" s="110"/>
      <c r="N44" s="110"/>
      <c r="O44" s="110"/>
      <c r="P44" s="110"/>
      <c r="Q44" s="110"/>
      <c r="R44" s="110"/>
      <c r="S44" s="110"/>
      <c r="T44" s="110"/>
      <c r="U44" s="110"/>
      <c r="V44" s="110"/>
      <c r="W44" s="110"/>
      <c r="X44" s="110"/>
      <c r="Y44" s="110"/>
      <c r="Z44" s="110"/>
      <c r="AA44" s="110"/>
      <c r="AB44" s="110"/>
      <c r="AC44" s="110"/>
      <c r="AD44" s="110"/>
      <c r="AE44" s="110"/>
      <c r="AF44" s="110"/>
      <c r="AG44" s="110"/>
      <c r="AH44" s="110"/>
      <c r="AI44" s="110"/>
      <c r="AJ44" s="110"/>
      <c r="AK44" s="110"/>
      <c r="AL44" s="110"/>
      <c r="AM44" s="110"/>
      <c r="AN44" s="110"/>
      <c r="AO44" s="110"/>
      <c r="AP44" s="110"/>
      <c r="AQ44" s="110"/>
      <c r="AR44" s="110"/>
      <c r="AS44" s="110"/>
      <c r="AT44" s="110"/>
      <c r="AU44" s="110"/>
    </row>
    <row r="45" spans="1:47" ht="28.25" customHeight="1" x14ac:dyDescent="0.2">
      <c r="A45" s="35"/>
      <c r="B45" s="661" t="s">
        <v>42</v>
      </c>
      <c r="C45" s="661"/>
      <c r="D45" s="661"/>
      <c r="E45" s="136"/>
      <c r="F45" s="136"/>
      <c r="G45" s="151"/>
      <c r="H45" s="142"/>
      <c r="I45" s="143"/>
      <c r="J45" s="225"/>
      <c r="K45" s="226"/>
      <c r="L45" s="114"/>
      <c r="M45" s="110"/>
      <c r="N45" s="110"/>
      <c r="O45" s="110"/>
      <c r="P45" s="119"/>
      <c r="Q45" s="119"/>
      <c r="R45" s="119"/>
      <c r="S45" s="110"/>
      <c r="T45" s="110"/>
      <c r="U45" s="110"/>
      <c r="V45" s="110"/>
      <c r="W45" s="110"/>
      <c r="X45" s="110"/>
      <c r="Y45" s="110"/>
      <c r="Z45" s="110"/>
      <c r="AA45" s="110"/>
      <c r="AB45" s="110"/>
      <c r="AC45" s="110"/>
      <c r="AD45" s="110"/>
      <c r="AE45" s="110"/>
      <c r="AF45" s="110"/>
      <c r="AG45" s="110"/>
      <c r="AH45" s="110"/>
      <c r="AI45" s="110"/>
      <c r="AJ45" s="110"/>
      <c r="AK45" s="110"/>
      <c r="AL45" s="110"/>
      <c r="AM45" s="110"/>
      <c r="AN45" s="110"/>
      <c r="AO45" s="110"/>
      <c r="AP45" s="110"/>
      <c r="AQ45" s="110"/>
      <c r="AR45" s="110"/>
      <c r="AS45" s="110"/>
      <c r="AT45" s="110"/>
      <c r="AU45" s="110"/>
    </row>
    <row r="46" spans="1:47" ht="28.25" customHeight="1" x14ac:dyDescent="0.2">
      <c r="A46" s="35"/>
      <c r="B46" s="158" t="s">
        <v>43</v>
      </c>
      <c r="C46" s="136"/>
      <c r="D46" s="136"/>
      <c r="E46" s="136"/>
      <c r="F46" s="136"/>
      <c r="G46" s="151"/>
      <c r="H46" s="142"/>
      <c r="I46" s="143"/>
      <c r="J46" s="225"/>
      <c r="K46" s="226"/>
      <c r="L46" s="114"/>
      <c r="M46" s="110"/>
      <c r="N46" s="110"/>
      <c r="O46" s="110"/>
      <c r="P46" s="119"/>
      <c r="Q46" s="119"/>
      <c r="R46" s="119"/>
      <c r="S46" s="110"/>
      <c r="T46" s="110"/>
      <c r="U46" s="110"/>
      <c r="V46" s="110"/>
      <c r="W46" s="110"/>
      <c r="X46" s="110"/>
      <c r="Y46" s="110"/>
      <c r="Z46" s="110"/>
      <c r="AA46" s="110"/>
      <c r="AB46" s="110"/>
      <c r="AC46" s="110"/>
      <c r="AD46" s="110"/>
      <c r="AE46" s="110"/>
      <c r="AF46" s="110"/>
      <c r="AG46" s="110"/>
      <c r="AH46" s="110"/>
      <c r="AI46" s="110"/>
      <c r="AJ46" s="110"/>
      <c r="AK46" s="110"/>
      <c r="AL46" s="110"/>
      <c r="AM46" s="110"/>
      <c r="AN46" s="110"/>
      <c r="AO46" s="110"/>
      <c r="AP46" s="110"/>
      <c r="AQ46" s="110"/>
      <c r="AR46" s="110"/>
      <c r="AS46" s="110"/>
      <c r="AT46" s="110"/>
      <c r="AU46" s="110"/>
    </row>
    <row r="47" spans="1:47" ht="43.25" customHeight="1" x14ac:dyDescent="0.2">
      <c r="A47" s="35"/>
      <c r="B47" s="158" t="s">
        <v>44</v>
      </c>
      <c r="C47" s="136"/>
      <c r="D47" s="136"/>
      <c r="E47" s="136"/>
      <c r="F47" s="136"/>
      <c r="G47" s="151"/>
      <c r="H47" s="346" t="s">
        <v>499</v>
      </c>
      <c r="I47" s="145"/>
      <c r="J47" s="222"/>
      <c r="K47" s="223"/>
      <c r="L47" s="114"/>
      <c r="M47" s="110"/>
      <c r="N47" s="110"/>
      <c r="O47" s="110"/>
      <c r="P47" s="119"/>
      <c r="Q47" s="119"/>
      <c r="R47" s="119"/>
      <c r="S47" s="110"/>
      <c r="T47" s="110"/>
      <c r="U47" s="110"/>
      <c r="V47" s="110"/>
      <c r="W47" s="110"/>
      <c r="X47" s="110"/>
      <c r="Y47" s="110"/>
      <c r="Z47" s="110"/>
      <c r="AA47" s="110"/>
      <c r="AB47" s="110"/>
      <c r="AC47" s="110"/>
      <c r="AD47" s="110"/>
      <c r="AE47" s="110"/>
      <c r="AF47" s="110"/>
      <c r="AG47" s="110"/>
      <c r="AH47" s="110"/>
      <c r="AI47" s="110"/>
      <c r="AJ47" s="110"/>
      <c r="AK47" s="110"/>
      <c r="AL47" s="110"/>
      <c r="AM47" s="110"/>
      <c r="AN47" s="110"/>
      <c r="AO47" s="110"/>
      <c r="AP47" s="110"/>
      <c r="AQ47" s="110"/>
      <c r="AR47" s="110"/>
      <c r="AS47" s="110"/>
      <c r="AT47" s="110"/>
      <c r="AU47" s="110"/>
    </row>
    <row r="48" spans="1:47" ht="7.25" customHeight="1" thickBot="1" x14ac:dyDescent="0.25">
      <c r="A48" s="70"/>
      <c r="B48" s="662"/>
      <c r="C48" s="662"/>
      <c r="D48" s="662"/>
      <c r="E48" s="662"/>
      <c r="F48" s="662"/>
      <c r="G48" s="662"/>
      <c r="H48" s="662"/>
      <c r="I48" s="662"/>
      <c r="J48" s="662"/>
      <c r="K48" s="227"/>
      <c r="L48" s="110"/>
      <c r="M48" s="110"/>
      <c r="N48" s="110"/>
      <c r="O48" s="110"/>
      <c r="P48" s="110"/>
      <c r="Q48" s="110"/>
      <c r="R48" s="110"/>
      <c r="S48" s="110"/>
      <c r="T48" s="110"/>
      <c r="U48" s="110"/>
      <c r="V48" s="110"/>
      <c r="W48" s="110"/>
      <c r="X48" s="110"/>
      <c r="Y48" s="110"/>
      <c r="Z48" s="110"/>
      <c r="AA48" s="110"/>
      <c r="AB48" s="110"/>
      <c r="AC48" s="110"/>
      <c r="AD48" s="110"/>
      <c r="AE48" s="110"/>
      <c r="AF48" s="110"/>
      <c r="AG48" s="110"/>
      <c r="AH48" s="110"/>
      <c r="AI48" s="110"/>
      <c r="AJ48" s="110"/>
      <c r="AK48" s="110"/>
      <c r="AL48" s="110"/>
      <c r="AM48" s="110"/>
      <c r="AN48" s="110"/>
      <c r="AO48" s="110"/>
      <c r="AP48" s="110"/>
      <c r="AQ48" s="110"/>
      <c r="AR48" s="110"/>
      <c r="AS48" s="110"/>
      <c r="AT48" s="110"/>
      <c r="AU48" s="110"/>
    </row>
    <row r="49" spans="1:47" x14ac:dyDescent="0.2">
      <c r="A49" s="110"/>
      <c r="B49" s="228"/>
      <c r="C49" s="228"/>
      <c r="D49" s="228"/>
      <c r="E49" s="228"/>
      <c r="F49" s="228"/>
      <c r="G49" s="228"/>
      <c r="H49" s="228"/>
      <c r="I49" s="228"/>
      <c r="J49" s="228"/>
      <c r="K49" s="228"/>
      <c r="L49" s="110"/>
      <c r="M49" s="110"/>
      <c r="N49" s="110"/>
      <c r="O49" s="110"/>
      <c r="P49" s="110"/>
      <c r="Q49" s="110"/>
      <c r="R49" s="110"/>
      <c r="S49" s="110"/>
      <c r="T49" s="110"/>
      <c r="U49" s="110"/>
      <c r="V49" s="110"/>
      <c r="W49" s="110"/>
      <c r="X49" s="110"/>
      <c r="Y49" s="110"/>
      <c r="Z49" s="110"/>
      <c r="AA49" s="110"/>
      <c r="AB49" s="110"/>
      <c r="AC49" s="110"/>
      <c r="AD49" s="110"/>
      <c r="AE49" s="110"/>
      <c r="AF49" s="110"/>
      <c r="AG49" s="110"/>
      <c r="AH49" s="110"/>
      <c r="AI49" s="110"/>
      <c r="AJ49" s="110"/>
      <c r="AK49" s="110"/>
      <c r="AL49" s="110"/>
      <c r="AM49" s="110"/>
      <c r="AN49" s="110"/>
      <c r="AO49" s="110"/>
      <c r="AP49" s="110"/>
      <c r="AQ49" s="110"/>
      <c r="AR49" s="110"/>
      <c r="AS49" s="110"/>
      <c r="AT49" s="110"/>
      <c r="AU49" s="110"/>
    </row>
    <row r="50" spans="1:47" x14ac:dyDescent="0.2">
      <c r="A50" s="110"/>
      <c r="B50" s="110"/>
      <c r="C50" s="110"/>
      <c r="D50" s="111"/>
      <c r="E50" s="110"/>
      <c r="F50" s="110"/>
      <c r="G50" s="110"/>
      <c r="H50" s="110"/>
      <c r="I50" s="110"/>
      <c r="J50" s="110"/>
      <c r="K50" s="110"/>
      <c r="L50" s="110"/>
      <c r="M50" s="110"/>
      <c r="N50" s="110"/>
      <c r="O50" s="110"/>
      <c r="P50" s="110"/>
      <c r="Q50" s="110"/>
      <c r="R50" s="110"/>
      <c r="S50" s="110"/>
      <c r="T50" s="110"/>
      <c r="U50" s="110"/>
      <c r="V50" s="110"/>
      <c r="W50" s="110"/>
      <c r="X50" s="110"/>
      <c r="Y50" s="110"/>
      <c r="Z50" s="110"/>
      <c r="AA50" s="110"/>
      <c r="AB50" s="110"/>
      <c r="AC50" s="110"/>
      <c r="AD50" s="110"/>
      <c r="AE50" s="110"/>
      <c r="AF50" s="110"/>
      <c r="AG50" s="110"/>
      <c r="AH50" s="110"/>
      <c r="AI50" s="110"/>
      <c r="AJ50" s="110"/>
      <c r="AK50" s="110"/>
      <c r="AL50" s="110"/>
      <c r="AM50" s="110"/>
      <c r="AN50" s="110"/>
      <c r="AO50" s="110"/>
      <c r="AP50" s="110"/>
      <c r="AQ50" s="110"/>
      <c r="AR50" s="110"/>
      <c r="AS50" s="110"/>
      <c r="AT50" s="110"/>
      <c r="AU50" s="110"/>
    </row>
    <row r="51" spans="1:47" ht="24" hidden="1" x14ac:dyDescent="0.3">
      <c r="A51" s="110"/>
      <c r="B51" s="110"/>
      <c r="C51" s="110"/>
      <c r="D51" s="123" t="s">
        <v>61</v>
      </c>
      <c r="E51" s="110"/>
      <c r="F51" s="110"/>
      <c r="G51" s="110"/>
      <c r="H51" s="110"/>
      <c r="I51" s="110"/>
      <c r="J51" s="110"/>
      <c r="K51" s="110"/>
      <c r="L51" s="110"/>
      <c r="M51" s="110"/>
      <c r="N51" s="110"/>
      <c r="O51" s="110"/>
      <c r="P51" s="110"/>
      <c r="Q51" s="110"/>
      <c r="R51" s="110"/>
      <c r="S51" s="110"/>
      <c r="T51" s="110"/>
      <c r="U51" s="110"/>
      <c r="V51" s="110"/>
      <c r="W51" s="110"/>
      <c r="X51" s="110"/>
      <c r="Y51" s="110"/>
      <c r="Z51" s="110"/>
      <c r="AA51" s="110"/>
      <c r="AB51" s="110"/>
      <c r="AC51" s="110"/>
      <c r="AD51" s="110"/>
      <c r="AE51" s="110"/>
      <c r="AF51" s="110"/>
      <c r="AG51" s="110"/>
      <c r="AH51" s="110"/>
      <c r="AI51" s="110"/>
      <c r="AJ51" s="110"/>
      <c r="AK51" s="110"/>
      <c r="AL51" s="110"/>
      <c r="AM51" s="110"/>
      <c r="AN51" s="110"/>
      <c r="AO51" s="110"/>
      <c r="AP51" s="110"/>
      <c r="AQ51" s="110"/>
      <c r="AR51" s="110"/>
      <c r="AS51" s="110"/>
      <c r="AT51" s="110"/>
      <c r="AU51" s="110"/>
    </row>
    <row r="52" spans="1:47" ht="24" hidden="1" x14ac:dyDescent="0.3">
      <c r="A52" s="110"/>
      <c r="B52" s="110"/>
      <c r="C52" s="110"/>
      <c r="D52" s="123" t="s">
        <v>62</v>
      </c>
      <c r="E52" s="110"/>
      <c r="F52" s="110"/>
      <c r="G52" s="110"/>
      <c r="H52" s="110"/>
      <c r="I52" s="110"/>
      <c r="J52" s="110"/>
      <c r="K52" s="110"/>
      <c r="L52" s="110"/>
      <c r="M52" s="110"/>
      <c r="N52" s="110"/>
      <c r="O52" s="110"/>
      <c r="P52" s="110"/>
      <c r="Q52" s="110"/>
      <c r="R52" s="110"/>
      <c r="S52" s="110"/>
      <c r="T52" s="110"/>
      <c r="U52" s="110"/>
      <c r="V52" s="110"/>
      <c r="W52" s="110"/>
      <c r="X52" s="110"/>
      <c r="Y52" s="110"/>
      <c r="Z52" s="110"/>
      <c r="AA52" s="110"/>
      <c r="AB52" s="110"/>
      <c r="AC52" s="110"/>
      <c r="AD52" s="110"/>
      <c r="AE52" s="110"/>
      <c r="AF52" s="110"/>
      <c r="AG52" s="110"/>
      <c r="AH52" s="110"/>
      <c r="AI52" s="110"/>
      <c r="AJ52" s="110"/>
      <c r="AK52" s="110"/>
      <c r="AL52" s="110"/>
      <c r="AM52" s="110"/>
      <c r="AN52" s="110"/>
      <c r="AO52" s="110"/>
      <c r="AP52" s="110"/>
      <c r="AQ52" s="110"/>
      <c r="AR52" s="110"/>
      <c r="AS52" s="110"/>
      <c r="AT52" s="110"/>
      <c r="AU52" s="110"/>
    </row>
    <row r="53" spans="1:47" ht="24" hidden="1" x14ac:dyDescent="0.3">
      <c r="A53" s="110"/>
      <c r="B53" s="110"/>
      <c r="C53" s="110"/>
      <c r="D53" s="123" t="s">
        <v>63</v>
      </c>
      <c r="E53" s="110"/>
      <c r="F53" s="110"/>
      <c r="G53" s="110"/>
      <c r="H53" s="110"/>
      <c r="I53" s="110"/>
      <c r="J53" s="110"/>
      <c r="K53" s="110"/>
      <c r="L53" s="110"/>
      <c r="M53" s="110"/>
      <c r="N53" s="110"/>
      <c r="O53" s="110"/>
      <c r="P53" s="110"/>
      <c r="Q53" s="110"/>
      <c r="R53" s="110"/>
      <c r="S53" s="110"/>
      <c r="T53" s="110"/>
      <c r="U53" s="110"/>
      <c r="V53" s="110"/>
      <c r="W53" s="110"/>
      <c r="X53" s="110"/>
      <c r="Y53" s="110"/>
      <c r="Z53" s="110"/>
      <c r="AA53" s="110"/>
      <c r="AB53" s="110"/>
      <c r="AC53" s="110"/>
      <c r="AD53" s="110"/>
      <c r="AE53" s="110"/>
      <c r="AF53" s="110"/>
      <c r="AG53" s="110"/>
      <c r="AH53" s="110"/>
      <c r="AI53" s="110"/>
      <c r="AJ53" s="110"/>
      <c r="AK53" s="110"/>
      <c r="AL53" s="110"/>
      <c r="AM53" s="110"/>
      <c r="AN53" s="110"/>
      <c r="AO53" s="110"/>
      <c r="AP53" s="110"/>
      <c r="AQ53" s="110"/>
      <c r="AR53" s="110"/>
      <c r="AS53" s="110"/>
      <c r="AT53" s="110"/>
      <c r="AU53" s="110"/>
    </row>
    <row r="54" spans="1:47" ht="24" hidden="1" x14ac:dyDescent="0.3">
      <c r="A54" s="110"/>
      <c r="B54" s="110"/>
      <c r="C54" s="110"/>
      <c r="D54" s="123" t="s">
        <v>64</v>
      </c>
      <c r="E54" s="110"/>
      <c r="F54" s="110"/>
      <c r="G54" s="110"/>
      <c r="H54" s="110"/>
      <c r="I54" s="110"/>
      <c r="J54" s="110"/>
      <c r="K54" s="110"/>
      <c r="L54" s="110"/>
      <c r="M54" s="110"/>
      <c r="N54" s="110"/>
      <c r="O54" s="110"/>
      <c r="P54" s="110"/>
      <c r="Q54" s="110"/>
      <c r="R54" s="110"/>
      <c r="S54" s="110"/>
      <c r="T54" s="110"/>
      <c r="U54" s="110"/>
      <c r="V54" s="110"/>
      <c r="W54" s="110"/>
      <c r="X54" s="110"/>
      <c r="Y54" s="110"/>
      <c r="Z54" s="110"/>
      <c r="AA54" s="110"/>
      <c r="AB54" s="110"/>
      <c r="AC54" s="110"/>
      <c r="AD54" s="110"/>
      <c r="AE54" s="110"/>
      <c r="AF54" s="110"/>
      <c r="AG54" s="110"/>
      <c r="AH54" s="110"/>
      <c r="AI54" s="110"/>
      <c r="AJ54" s="110"/>
      <c r="AK54" s="110"/>
      <c r="AL54" s="110"/>
      <c r="AM54" s="110"/>
      <c r="AN54" s="110"/>
      <c r="AO54" s="110"/>
      <c r="AP54" s="110"/>
      <c r="AQ54" s="110"/>
      <c r="AR54" s="110"/>
      <c r="AS54" s="110"/>
      <c r="AT54" s="110"/>
      <c r="AU54" s="110"/>
    </row>
    <row r="55" spans="1:47" ht="24" hidden="1" x14ac:dyDescent="0.3">
      <c r="A55" s="110"/>
      <c r="B55" s="110"/>
      <c r="C55" s="110"/>
      <c r="D55" s="123" t="s">
        <v>65</v>
      </c>
      <c r="E55" s="110"/>
      <c r="F55" s="110"/>
      <c r="G55" s="110"/>
      <c r="H55" s="110"/>
      <c r="I55" s="110"/>
      <c r="J55" s="110"/>
      <c r="K55" s="110"/>
      <c r="L55" s="110"/>
      <c r="M55" s="110"/>
      <c r="N55" s="110"/>
      <c r="O55" s="110"/>
      <c r="P55" s="110"/>
      <c r="Q55" s="110"/>
      <c r="R55" s="110"/>
      <c r="S55" s="110"/>
      <c r="T55" s="110"/>
      <c r="U55" s="110"/>
      <c r="V55" s="110"/>
      <c r="W55" s="110"/>
      <c r="X55" s="110"/>
      <c r="Y55" s="110"/>
      <c r="Z55" s="110"/>
      <c r="AA55" s="110"/>
      <c r="AB55" s="110"/>
      <c r="AC55" s="110"/>
      <c r="AD55" s="110"/>
      <c r="AE55" s="110"/>
      <c r="AF55" s="110"/>
      <c r="AG55" s="110"/>
      <c r="AH55" s="110"/>
      <c r="AI55" s="110"/>
      <c r="AJ55" s="110"/>
      <c r="AK55" s="110"/>
      <c r="AL55" s="110"/>
      <c r="AM55" s="110"/>
      <c r="AN55" s="110"/>
      <c r="AO55" s="110"/>
      <c r="AP55" s="110"/>
      <c r="AQ55" s="110"/>
      <c r="AR55" s="110"/>
      <c r="AS55" s="110"/>
      <c r="AT55" s="110"/>
      <c r="AU55" s="110"/>
    </row>
    <row r="56" spans="1:47" ht="24" hidden="1" x14ac:dyDescent="0.3">
      <c r="A56" s="110"/>
      <c r="B56" s="110"/>
      <c r="C56" s="110"/>
      <c r="D56" s="123" t="s">
        <v>259</v>
      </c>
      <c r="E56" s="110"/>
      <c r="F56" s="110" t="s">
        <v>45</v>
      </c>
      <c r="G56" s="110"/>
      <c r="H56" s="110"/>
      <c r="I56" s="110"/>
      <c r="J56" s="110"/>
      <c r="K56" s="110"/>
      <c r="L56" s="110"/>
      <c r="M56" s="110"/>
      <c r="N56" s="110"/>
      <c r="O56" s="110"/>
      <c r="P56" s="110"/>
      <c r="Q56" s="110"/>
      <c r="R56" s="110"/>
      <c r="S56" s="110"/>
      <c r="T56" s="110"/>
      <c r="U56" s="110"/>
      <c r="V56" s="110"/>
      <c r="W56" s="110"/>
      <c r="X56" s="110"/>
      <c r="Y56" s="110"/>
      <c r="Z56" s="110"/>
      <c r="AA56" s="110"/>
      <c r="AB56" s="110"/>
      <c r="AC56" s="110"/>
      <c r="AD56" s="110"/>
      <c r="AE56" s="110"/>
      <c r="AF56" s="110"/>
      <c r="AG56" s="110"/>
      <c r="AH56" s="110"/>
      <c r="AI56" s="110"/>
      <c r="AJ56" s="110"/>
      <c r="AK56" s="110"/>
      <c r="AL56" s="110"/>
      <c r="AM56" s="110"/>
      <c r="AN56" s="110"/>
      <c r="AO56" s="110"/>
      <c r="AP56" s="110"/>
      <c r="AQ56" s="110"/>
      <c r="AR56" s="110"/>
      <c r="AS56" s="110"/>
      <c r="AT56" s="110"/>
      <c r="AU56" s="110"/>
    </row>
    <row r="57" spans="1:47" x14ac:dyDescent="0.2">
      <c r="A57" s="110"/>
      <c r="B57" s="110"/>
      <c r="C57" s="110"/>
      <c r="D57" s="110"/>
      <c r="E57" s="110"/>
      <c r="F57" s="110"/>
      <c r="G57" s="110"/>
      <c r="H57" s="110"/>
      <c r="I57" s="110"/>
      <c r="J57" s="110"/>
      <c r="K57" s="110"/>
      <c r="L57" s="110"/>
      <c r="M57" s="110"/>
      <c r="N57" s="110"/>
      <c r="O57" s="110"/>
      <c r="P57" s="110"/>
      <c r="Q57" s="110"/>
      <c r="R57" s="110"/>
      <c r="S57" s="110"/>
      <c r="T57" s="110"/>
      <c r="U57" s="110"/>
      <c r="V57" s="110"/>
      <c r="W57" s="110"/>
      <c r="X57" s="110"/>
      <c r="Y57" s="110"/>
      <c r="Z57" s="110"/>
      <c r="AA57" s="110"/>
      <c r="AB57" s="110"/>
      <c r="AC57" s="110"/>
      <c r="AD57" s="110"/>
      <c r="AE57" s="110"/>
      <c r="AF57" s="110"/>
      <c r="AG57" s="110"/>
      <c r="AH57" s="110"/>
      <c r="AI57" s="110"/>
      <c r="AJ57" s="110"/>
      <c r="AK57" s="110"/>
      <c r="AL57" s="110"/>
      <c r="AM57" s="110"/>
      <c r="AN57" s="110"/>
      <c r="AO57" s="110"/>
      <c r="AP57" s="110"/>
      <c r="AQ57" s="110"/>
      <c r="AR57" s="110"/>
      <c r="AS57" s="110"/>
      <c r="AT57" s="110"/>
      <c r="AU57" s="110"/>
    </row>
    <row r="58" spans="1:47" x14ac:dyDescent="0.2">
      <c r="A58" s="110"/>
      <c r="B58" s="110"/>
      <c r="C58" s="110"/>
      <c r="D58" s="110"/>
      <c r="E58" s="110"/>
      <c r="F58" s="110"/>
      <c r="G58" s="110"/>
      <c r="H58" s="110"/>
      <c r="I58" s="110"/>
      <c r="J58" s="110"/>
      <c r="K58" s="110"/>
      <c r="L58" s="110"/>
      <c r="M58" s="110"/>
      <c r="N58" s="110"/>
      <c r="O58" s="110"/>
      <c r="P58" s="110"/>
      <c r="Q58" s="110"/>
      <c r="R58" s="110"/>
      <c r="S58" s="110"/>
      <c r="T58" s="110"/>
      <c r="U58" s="110"/>
      <c r="V58" s="110"/>
      <c r="W58" s="110"/>
      <c r="X58" s="110"/>
      <c r="Y58" s="110"/>
      <c r="Z58" s="110"/>
      <c r="AA58" s="110"/>
      <c r="AB58" s="110"/>
      <c r="AC58" s="110"/>
      <c r="AD58" s="110"/>
      <c r="AE58" s="110"/>
      <c r="AF58" s="110"/>
      <c r="AG58" s="110"/>
      <c r="AH58" s="110"/>
      <c r="AI58" s="110"/>
      <c r="AJ58" s="110"/>
      <c r="AK58" s="110"/>
      <c r="AL58" s="110"/>
      <c r="AM58" s="110"/>
      <c r="AN58" s="110"/>
      <c r="AO58" s="110"/>
      <c r="AP58" s="110"/>
      <c r="AQ58" s="110"/>
      <c r="AR58" s="110"/>
      <c r="AS58" s="110"/>
      <c r="AT58" s="110"/>
      <c r="AU58" s="110"/>
    </row>
    <row r="59" spans="1:47" x14ac:dyDescent="0.2">
      <c r="A59" s="110"/>
      <c r="B59" s="110"/>
      <c r="C59" s="110"/>
      <c r="D59" s="110"/>
      <c r="E59" s="110"/>
      <c r="F59" s="110"/>
      <c r="G59" s="110"/>
      <c r="H59" s="110"/>
      <c r="I59" s="110"/>
      <c r="J59" s="110"/>
      <c r="K59" s="110"/>
      <c r="L59" s="110"/>
      <c r="M59" s="110"/>
      <c r="N59" s="110"/>
      <c r="O59" s="110"/>
      <c r="P59" s="110"/>
      <c r="Q59" s="110"/>
      <c r="R59" s="110"/>
      <c r="S59" s="110"/>
      <c r="T59" s="110"/>
      <c r="U59" s="110"/>
      <c r="V59" s="110"/>
      <c r="W59" s="110"/>
      <c r="X59" s="110"/>
      <c r="Y59" s="110"/>
      <c r="Z59" s="110"/>
      <c r="AA59" s="110"/>
      <c r="AB59" s="110"/>
      <c r="AC59" s="110"/>
      <c r="AD59" s="110"/>
      <c r="AE59" s="110"/>
      <c r="AF59" s="110"/>
      <c r="AG59" s="110"/>
      <c r="AH59" s="110"/>
      <c r="AI59" s="110"/>
      <c r="AJ59" s="110"/>
      <c r="AK59" s="110"/>
      <c r="AL59" s="110"/>
      <c r="AM59" s="110"/>
      <c r="AN59" s="110"/>
      <c r="AO59" s="110"/>
      <c r="AP59" s="110"/>
      <c r="AQ59" s="110"/>
      <c r="AR59" s="110"/>
      <c r="AS59" s="110"/>
      <c r="AT59" s="110"/>
      <c r="AU59" s="110"/>
    </row>
    <row r="60" spans="1:47" x14ac:dyDescent="0.2">
      <c r="A60" s="110"/>
      <c r="B60" s="110"/>
      <c r="C60" s="110"/>
      <c r="D60" s="110"/>
      <c r="E60" s="110"/>
      <c r="F60" s="110"/>
      <c r="G60" s="110"/>
      <c r="H60" s="110"/>
      <c r="I60" s="110"/>
      <c r="J60" s="110"/>
      <c r="K60" s="110"/>
      <c r="L60" s="110"/>
      <c r="M60" s="110"/>
      <c r="N60" s="110"/>
      <c r="O60" s="110"/>
      <c r="P60" s="110"/>
      <c r="Q60" s="110"/>
      <c r="R60" s="110"/>
      <c r="S60" s="110"/>
      <c r="T60" s="110"/>
      <c r="U60" s="110"/>
      <c r="V60" s="110"/>
      <c r="W60" s="110"/>
      <c r="X60" s="110"/>
      <c r="Y60" s="110"/>
      <c r="Z60" s="110"/>
      <c r="AA60" s="110"/>
      <c r="AB60" s="110"/>
      <c r="AC60" s="110"/>
      <c r="AD60" s="110"/>
      <c r="AE60" s="110"/>
      <c r="AF60" s="110"/>
      <c r="AG60" s="110"/>
      <c r="AH60" s="110"/>
      <c r="AI60" s="110"/>
      <c r="AJ60" s="110"/>
      <c r="AK60" s="110"/>
      <c r="AL60" s="110"/>
      <c r="AM60" s="110"/>
      <c r="AN60" s="110"/>
      <c r="AO60" s="110"/>
      <c r="AP60" s="110"/>
      <c r="AQ60" s="110"/>
      <c r="AR60" s="110"/>
      <c r="AS60" s="110"/>
      <c r="AT60" s="110"/>
      <c r="AU60" s="110"/>
    </row>
    <row r="61" spans="1:47" x14ac:dyDescent="0.2">
      <c r="A61" s="110"/>
      <c r="B61" s="110"/>
      <c r="C61" s="110"/>
      <c r="D61" s="110"/>
      <c r="E61" s="110"/>
      <c r="F61" s="110"/>
      <c r="G61" s="110"/>
      <c r="H61" s="110"/>
      <c r="I61" s="110"/>
      <c r="J61" s="110"/>
      <c r="K61" s="110"/>
      <c r="L61" s="110"/>
      <c r="M61" s="110"/>
      <c r="N61" s="110"/>
      <c r="O61" s="110"/>
      <c r="P61" s="110"/>
      <c r="Q61" s="110"/>
      <c r="R61" s="110"/>
      <c r="S61" s="110"/>
      <c r="T61" s="110"/>
      <c r="U61" s="110"/>
      <c r="V61" s="110"/>
      <c r="W61" s="110"/>
      <c r="X61" s="110"/>
      <c r="Y61" s="110"/>
      <c r="Z61" s="110"/>
      <c r="AA61" s="110"/>
      <c r="AB61" s="110"/>
      <c r="AC61" s="110"/>
      <c r="AD61" s="110"/>
      <c r="AE61" s="110"/>
      <c r="AF61" s="110"/>
      <c r="AG61" s="110"/>
      <c r="AH61" s="110"/>
      <c r="AI61" s="110"/>
      <c r="AJ61" s="110"/>
      <c r="AK61" s="110"/>
      <c r="AL61" s="110"/>
      <c r="AM61" s="110"/>
      <c r="AN61" s="110"/>
      <c r="AO61" s="110"/>
      <c r="AP61" s="110"/>
      <c r="AQ61" s="110"/>
      <c r="AR61" s="110"/>
      <c r="AS61" s="110"/>
      <c r="AT61" s="110"/>
      <c r="AU61" s="110"/>
    </row>
    <row r="62" spans="1:47" x14ac:dyDescent="0.2">
      <c r="A62" s="110"/>
      <c r="B62" s="110"/>
      <c r="C62" s="110"/>
      <c r="D62" s="110"/>
      <c r="E62" s="110"/>
      <c r="F62" s="110"/>
      <c r="G62" s="110"/>
      <c r="H62" s="110"/>
      <c r="I62" s="110"/>
      <c r="J62" s="110"/>
      <c r="K62" s="110"/>
      <c r="L62" s="110"/>
      <c r="M62" s="110"/>
      <c r="N62" s="110"/>
      <c r="O62" s="110"/>
      <c r="P62" s="110"/>
      <c r="Q62" s="110"/>
      <c r="R62" s="110"/>
      <c r="S62" s="110"/>
      <c r="T62" s="110"/>
      <c r="U62" s="110"/>
      <c r="V62" s="110"/>
      <c r="W62" s="110"/>
      <c r="X62" s="110"/>
      <c r="Y62" s="110"/>
      <c r="Z62" s="110"/>
      <c r="AA62" s="110"/>
      <c r="AB62" s="110"/>
      <c r="AC62" s="110"/>
      <c r="AD62" s="110"/>
      <c r="AE62" s="110"/>
      <c r="AF62" s="110"/>
      <c r="AG62" s="110"/>
      <c r="AH62" s="110"/>
      <c r="AI62" s="110"/>
      <c r="AJ62" s="110"/>
      <c r="AK62" s="110"/>
      <c r="AL62" s="110"/>
      <c r="AM62" s="110"/>
      <c r="AN62" s="110"/>
      <c r="AO62" s="110"/>
      <c r="AP62" s="110"/>
      <c r="AQ62" s="110"/>
      <c r="AR62" s="110"/>
      <c r="AS62" s="110"/>
      <c r="AT62" s="110"/>
      <c r="AU62" s="110"/>
    </row>
    <row r="63" spans="1:47" x14ac:dyDescent="0.2">
      <c r="A63" s="110"/>
      <c r="B63" s="110"/>
      <c r="C63" s="110"/>
      <c r="D63" s="110"/>
      <c r="E63" s="110"/>
      <c r="F63" s="110"/>
      <c r="G63" s="110"/>
      <c r="H63" s="110"/>
      <c r="I63" s="110"/>
      <c r="J63" s="110"/>
      <c r="K63" s="110"/>
      <c r="L63" s="110"/>
      <c r="M63" s="110"/>
      <c r="N63" s="110"/>
      <c r="O63" s="110"/>
      <c r="P63" s="110"/>
      <c r="Q63" s="110"/>
      <c r="R63" s="110"/>
      <c r="S63" s="110"/>
      <c r="T63" s="110"/>
      <c r="U63" s="110"/>
      <c r="V63" s="110"/>
      <c r="W63" s="110"/>
      <c r="X63" s="110"/>
      <c r="Y63" s="110"/>
      <c r="Z63" s="110"/>
      <c r="AA63" s="110"/>
      <c r="AB63" s="110"/>
      <c r="AC63" s="110"/>
      <c r="AD63" s="110"/>
      <c r="AE63" s="110"/>
      <c r="AF63" s="110"/>
      <c r="AG63" s="110"/>
      <c r="AH63" s="110"/>
      <c r="AI63" s="110"/>
      <c r="AJ63" s="110"/>
      <c r="AK63" s="110"/>
      <c r="AL63" s="110"/>
      <c r="AM63" s="110"/>
      <c r="AN63" s="110"/>
      <c r="AO63" s="110"/>
      <c r="AP63" s="110"/>
      <c r="AQ63" s="110"/>
      <c r="AR63" s="110"/>
      <c r="AS63" s="110"/>
      <c r="AT63" s="110"/>
      <c r="AU63" s="110"/>
    </row>
    <row r="64" spans="1:47" x14ac:dyDescent="0.2">
      <c r="A64" s="110"/>
      <c r="B64" s="110"/>
      <c r="C64" s="110"/>
      <c r="D64" s="110"/>
      <c r="E64" s="110"/>
      <c r="F64" s="110"/>
      <c r="G64" s="110"/>
      <c r="H64" s="110"/>
      <c r="I64" s="110"/>
      <c r="J64" s="110"/>
      <c r="K64" s="110"/>
      <c r="L64" s="110"/>
      <c r="M64" s="110"/>
      <c r="N64" s="110"/>
      <c r="O64" s="110"/>
      <c r="P64" s="110"/>
      <c r="Q64" s="110"/>
      <c r="R64" s="110"/>
      <c r="S64" s="110"/>
      <c r="T64" s="110"/>
      <c r="U64" s="110"/>
      <c r="V64" s="110"/>
      <c r="W64" s="110"/>
      <c r="X64" s="110"/>
      <c r="Y64" s="110"/>
      <c r="Z64" s="110"/>
      <c r="AA64" s="110"/>
      <c r="AB64" s="110"/>
      <c r="AC64" s="110"/>
      <c r="AD64" s="110"/>
      <c r="AE64" s="110"/>
      <c r="AF64" s="110"/>
      <c r="AG64" s="110"/>
      <c r="AH64" s="110"/>
      <c r="AI64" s="110"/>
      <c r="AJ64" s="110"/>
      <c r="AK64" s="110"/>
      <c r="AL64" s="110"/>
      <c r="AM64" s="110"/>
      <c r="AN64" s="110"/>
      <c r="AO64" s="110"/>
      <c r="AP64" s="110"/>
      <c r="AQ64" s="110"/>
      <c r="AR64" s="110"/>
      <c r="AS64" s="110"/>
      <c r="AT64" s="110"/>
      <c r="AU64" s="110"/>
    </row>
    <row r="65" spans="1:47" x14ac:dyDescent="0.2">
      <c r="A65" s="110"/>
      <c r="B65" s="110"/>
      <c r="C65" s="110"/>
      <c r="D65" s="110"/>
      <c r="E65" s="110"/>
      <c r="F65" s="110"/>
      <c r="G65" s="110"/>
      <c r="H65" s="110"/>
      <c r="I65" s="110"/>
      <c r="J65" s="110"/>
      <c r="K65" s="110"/>
      <c r="L65" s="110"/>
      <c r="M65" s="110"/>
      <c r="N65" s="110"/>
      <c r="O65" s="110"/>
      <c r="P65" s="110"/>
      <c r="Q65" s="110"/>
      <c r="R65" s="110"/>
      <c r="S65" s="110"/>
      <c r="T65" s="110"/>
      <c r="U65" s="110"/>
      <c r="V65" s="110"/>
      <c r="W65" s="110"/>
      <c r="X65" s="110"/>
      <c r="Y65" s="110"/>
      <c r="Z65" s="110"/>
      <c r="AA65" s="110"/>
      <c r="AB65" s="110"/>
      <c r="AC65" s="110"/>
      <c r="AD65" s="110"/>
      <c r="AE65" s="110"/>
      <c r="AF65" s="110"/>
      <c r="AG65" s="110"/>
      <c r="AH65" s="110"/>
      <c r="AI65" s="110"/>
      <c r="AJ65" s="110"/>
      <c r="AK65" s="110"/>
      <c r="AL65" s="110"/>
      <c r="AM65" s="110"/>
      <c r="AN65" s="110"/>
      <c r="AO65" s="110"/>
      <c r="AP65" s="110"/>
      <c r="AQ65" s="110"/>
      <c r="AR65" s="110"/>
      <c r="AS65" s="110"/>
      <c r="AT65" s="110"/>
      <c r="AU65" s="110"/>
    </row>
    <row r="66" spans="1:47" x14ac:dyDescent="0.2">
      <c r="A66" s="110"/>
      <c r="B66" s="110"/>
      <c r="C66" s="110"/>
      <c r="D66" s="110"/>
      <c r="E66" s="110"/>
      <c r="F66" s="110"/>
      <c r="G66" s="110"/>
      <c r="H66" s="110"/>
      <c r="I66" s="110"/>
      <c r="J66" s="110"/>
      <c r="K66" s="110"/>
      <c r="L66" s="110"/>
      <c r="M66" s="110"/>
      <c r="N66" s="110"/>
      <c r="O66" s="110"/>
      <c r="P66" s="110"/>
      <c r="Q66" s="110"/>
      <c r="R66" s="110"/>
      <c r="S66" s="110"/>
      <c r="T66" s="110"/>
      <c r="U66" s="110"/>
      <c r="V66" s="110"/>
      <c r="W66" s="110"/>
      <c r="X66" s="110"/>
      <c r="Y66" s="110"/>
      <c r="Z66" s="110"/>
      <c r="AA66" s="110"/>
      <c r="AB66" s="110"/>
      <c r="AC66" s="110"/>
      <c r="AD66" s="110"/>
      <c r="AE66" s="110"/>
      <c r="AF66" s="110"/>
      <c r="AG66" s="110"/>
      <c r="AH66" s="110"/>
      <c r="AI66" s="110"/>
      <c r="AJ66" s="110"/>
      <c r="AK66" s="110"/>
      <c r="AL66" s="110"/>
      <c r="AM66" s="110"/>
      <c r="AN66" s="110"/>
      <c r="AO66" s="110"/>
      <c r="AP66" s="110"/>
      <c r="AQ66" s="110"/>
      <c r="AR66" s="110"/>
      <c r="AS66" s="110"/>
      <c r="AT66" s="110"/>
      <c r="AU66" s="110"/>
    </row>
    <row r="67" spans="1:47" x14ac:dyDescent="0.2">
      <c r="A67" s="110"/>
      <c r="B67" s="110"/>
      <c r="C67" s="110"/>
      <c r="D67" s="110"/>
      <c r="E67" s="110"/>
      <c r="F67" s="110"/>
      <c r="G67" s="110"/>
      <c r="H67" s="110"/>
      <c r="I67" s="110"/>
      <c r="J67" s="110"/>
      <c r="K67" s="110"/>
      <c r="L67" s="110"/>
      <c r="M67" s="110"/>
      <c r="N67" s="110"/>
      <c r="O67" s="110"/>
      <c r="P67" s="110"/>
      <c r="Q67" s="110"/>
      <c r="R67" s="110"/>
      <c r="S67" s="110"/>
      <c r="T67" s="110"/>
      <c r="U67" s="110"/>
      <c r="V67" s="110"/>
      <c r="W67" s="110"/>
      <c r="X67" s="110"/>
      <c r="Y67" s="110"/>
      <c r="Z67" s="110"/>
      <c r="AA67" s="110"/>
      <c r="AB67" s="110"/>
      <c r="AC67" s="110"/>
      <c r="AD67" s="110"/>
      <c r="AE67" s="110"/>
      <c r="AF67" s="110"/>
      <c r="AG67" s="110"/>
      <c r="AH67" s="110"/>
      <c r="AI67" s="110"/>
      <c r="AJ67" s="110"/>
      <c r="AK67" s="110"/>
      <c r="AL67" s="110"/>
      <c r="AM67" s="110"/>
      <c r="AN67" s="110"/>
      <c r="AO67" s="110"/>
      <c r="AP67" s="110"/>
      <c r="AQ67" s="110"/>
      <c r="AR67" s="110"/>
      <c r="AS67" s="110"/>
      <c r="AT67" s="110"/>
      <c r="AU67" s="110"/>
    </row>
    <row r="68" spans="1:47" x14ac:dyDescent="0.2">
      <c r="A68" s="110"/>
      <c r="B68" s="110"/>
      <c r="C68" s="110"/>
      <c r="D68" s="110"/>
      <c r="E68" s="110"/>
      <c r="F68" s="110"/>
      <c r="G68" s="110"/>
      <c r="H68" s="110"/>
      <c r="I68" s="110"/>
      <c r="J68" s="110"/>
      <c r="K68" s="110"/>
      <c r="L68" s="110"/>
      <c r="M68" s="110"/>
      <c r="N68" s="110"/>
      <c r="O68" s="110"/>
      <c r="P68" s="110"/>
      <c r="Q68" s="110"/>
      <c r="R68" s="110"/>
      <c r="S68" s="110"/>
      <c r="T68" s="110"/>
      <c r="U68" s="110"/>
      <c r="V68" s="110"/>
      <c r="W68" s="110"/>
      <c r="X68" s="110"/>
      <c r="Y68" s="110"/>
      <c r="Z68" s="110"/>
      <c r="AA68" s="110"/>
      <c r="AB68" s="110"/>
      <c r="AC68" s="110"/>
      <c r="AD68" s="110"/>
      <c r="AE68" s="110"/>
      <c r="AF68" s="110"/>
      <c r="AG68" s="110"/>
      <c r="AH68" s="110"/>
      <c r="AI68" s="110"/>
      <c r="AJ68" s="110"/>
      <c r="AK68" s="110"/>
      <c r="AL68" s="110"/>
      <c r="AM68" s="110"/>
      <c r="AN68" s="110"/>
      <c r="AO68" s="110"/>
      <c r="AP68" s="110"/>
      <c r="AQ68" s="110"/>
      <c r="AR68" s="110"/>
      <c r="AS68" s="110"/>
      <c r="AT68" s="110"/>
      <c r="AU68" s="110"/>
    </row>
    <row r="69" spans="1:47" x14ac:dyDescent="0.2">
      <c r="A69" s="110"/>
      <c r="B69" s="110"/>
      <c r="C69" s="110"/>
      <c r="D69" s="110"/>
      <c r="E69" s="110"/>
      <c r="F69" s="110"/>
      <c r="G69" s="110"/>
      <c r="H69" s="110"/>
      <c r="I69" s="110"/>
      <c r="J69" s="110"/>
      <c r="K69" s="110"/>
      <c r="L69" s="110"/>
      <c r="M69" s="110"/>
      <c r="N69" s="110"/>
      <c r="O69" s="110"/>
      <c r="P69" s="110"/>
      <c r="Q69" s="110"/>
      <c r="R69" s="110"/>
      <c r="S69" s="110"/>
      <c r="T69" s="110"/>
      <c r="U69" s="110"/>
      <c r="V69" s="110"/>
      <c r="W69" s="110"/>
      <c r="X69" s="110"/>
      <c r="Y69" s="110"/>
      <c r="Z69" s="110"/>
      <c r="AA69" s="110"/>
      <c r="AB69" s="110"/>
      <c r="AC69" s="110"/>
      <c r="AD69" s="110"/>
      <c r="AE69" s="110"/>
      <c r="AF69" s="110"/>
      <c r="AG69" s="110"/>
      <c r="AH69" s="110"/>
      <c r="AI69" s="110"/>
      <c r="AJ69" s="110"/>
      <c r="AK69" s="110"/>
      <c r="AL69" s="110"/>
      <c r="AM69" s="110"/>
      <c r="AN69" s="110"/>
      <c r="AO69" s="110"/>
      <c r="AP69" s="110"/>
      <c r="AQ69" s="110"/>
      <c r="AR69" s="110"/>
      <c r="AS69" s="110"/>
      <c r="AT69" s="110"/>
      <c r="AU69" s="110"/>
    </row>
    <row r="70" spans="1:47" x14ac:dyDescent="0.2">
      <c r="A70" s="110"/>
      <c r="B70" s="110"/>
      <c r="C70" s="110"/>
      <c r="D70" s="110"/>
      <c r="E70" s="110"/>
      <c r="F70" s="110"/>
      <c r="G70" s="110"/>
      <c r="H70" s="110"/>
      <c r="I70" s="110"/>
      <c r="J70" s="110"/>
      <c r="K70" s="110"/>
      <c r="L70" s="110"/>
      <c r="M70" s="110"/>
      <c r="N70" s="110"/>
      <c r="O70" s="110"/>
      <c r="P70" s="110"/>
      <c r="Q70" s="110"/>
      <c r="R70" s="110"/>
      <c r="S70" s="110"/>
      <c r="T70" s="110"/>
      <c r="U70" s="110"/>
      <c r="V70" s="110"/>
      <c r="W70" s="110"/>
      <c r="X70" s="110"/>
      <c r="Y70" s="110"/>
      <c r="Z70" s="110"/>
      <c r="AA70" s="110"/>
      <c r="AB70" s="110"/>
      <c r="AC70" s="110"/>
      <c r="AD70" s="110"/>
      <c r="AE70" s="110"/>
      <c r="AF70" s="110"/>
      <c r="AG70" s="110"/>
      <c r="AH70" s="110"/>
      <c r="AI70" s="110"/>
      <c r="AJ70" s="110"/>
      <c r="AK70" s="110"/>
      <c r="AL70" s="110"/>
      <c r="AM70" s="110"/>
      <c r="AN70" s="110"/>
      <c r="AO70" s="110"/>
      <c r="AP70" s="110"/>
      <c r="AQ70" s="110"/>
      <c r="AR70" s="110"/>
      <c r="AS70" s="110"/>
      <c r="AT70" s="110"/>
      <c r="AU70" s="110"/>
    </row>
    <row r="71" spans="1:47" x14ac:dyDescent="0.2">
      <c r="A71" s="110"/>
      <c r="B71" s="110"/>
      <c r="C71" s="110"/>
      <c r="D71" s="110"/>
      <c r="E71" s="110"/>
      <c r="F71" s="110"/>
      <c r="G71" s="110"/>
      <c r="H71" s="110"/>
      <c r="I71" s="110"/>
      <c r="J71" s="110"/>
      <c r="K71" s="110"/>
      <c r="L71" s="110"/>
      <c r="M71" s="110"/>
      <c r="N71" s="110"/>
      <c r="O71" s="110"/>
      <c r="P71" s="110"/>
      <c r="Q71" s="110"/>
      <c r="R71" s="110"/>
      <c r="S71" s="110"/>
      <c r="T71" s="110"/>
      <c r="U71" s="110"/>
      <c r="V71" s="110"/>
      <c r="W71" s="110"/>
      <c r="X71" s="110"/>
      <c r="Y71" s="110"/>
      <c r="Z71" s="110"/>
      <c r="AA71" s="110"/>
      <c r="AB71" s="110"/>
      <c r="AC71" s="110"/>
      <c r="AD71" s="110"/>
      <c r="AE71" s="110"/>
      <c r="AF71" s="110"/>
      <c r="AG71" s="110"/>
      <c r="AH71" s="110"/>
      <c r="AI71" s="110"/>
      <c r="AJ71" s="110"/>
      <c r="AK71" s="110"/>
      <c r="AL71" s="110"/>
      <c r="AM71" s="110"/>
      <c r="AN71" s="110"/>
      <c r="AO71" s="110"/>
      <c r="AP71" s="110"/>
      <c r="AQ71" s="110"/>
      <c r="AR71" s="110"/>
      <c r="AS71" s="110"/>
      <c r="AT71" s="110"/>
      <c r="AU71" s="110"/>
    </row>
    <row r="72" spans="1:47" x14ac:dyDescent="0.2">
      <c r="A72" s="110"/>
      <c r="B72" s="110"/>
      <c r="C72" s="110"/>
      <c r="D72" s="110"/>
      <c r="E72" s="110"/>
      <c r="F72" s="110"/>
      <c r="G72" s="110"/>
      <c r="H72" s="110"/>
      <c r="I72" s="110"/>
      <c r="J72" s="110"/>
      <c r="K72" s="110"/>
      <c r="L72" s="110"/>
      <c r="M72" s="110"/>
      <c r="N72" s="110"/>
      <c r="O72" s="110"/>
      <c r="P72" s="110"/>
      <c r="Q72" s="110"/>
      <c r="R72" s="110"/>
      <c r="S72" s="110"/>
      <c r="T72" s="110"/>
      <c r="U72" s="110"/>
      <c r="V72" s="110"/>
      <c r="W72" s="110"/>
      <c r="X72" s="110"/>
      <c r="Y72" s="110"/>
      <c r="Z72" s="110"/>
      <c r="AA72" s="110"/>
      <c r="AB72" s="110"/>
      <c r="AC72" s="110"/>
      <c r="AD72" s="110"/>
      <c r="AE72" s="110"/>
      <c r="AF72" s="110"/>
      <c r="AG72" s="110"/>
      <c r="AH72" s="110"/>
      <c r="AI72" s="110"/>
      <c r="AJ72" s="110"/>
      <c r="AK72" s="110"/>
      <c r="AL72" s="110"/>
      <c r="AM72" s="110"/>
      <c r="AN72" s="110"/>
      <c r="AO72" s="110"/>
      <c r="AP72" s="110"/>
      <c r="AQ72" s="110"/>
      <c r="AR72" s="110"/>
      <c r="AS72" s="110"/>
      <c r="AT72" s="110"/>
      <c r="AU72" s="110"/>
    </row>
    <row r="73" spans="1:47" x14ac:dyDescent="0.2">
      <c r="A73" s="110"/>
      <c r="B73" s="110"/>
      <c r="C73" s="110"/>
      <c r="D73" s="110"/>
      <c r="E73" s="110"/>
      <c r="F73" s="110"/>
      <c r="G73" s="110"/>
      <c r="H73" s="110"/>
      <c r="I73" s="110"/>
      <c r="J73" s="110"/>
      <c r="K73" s="110"/>
      <c r="L73" s="110"/>
      <c r="M73" s="110"/>
      <c r="N73" s="110"/>
      <c r="O73" s="110"/>
      <c r="P73" s="110"/>
      <c r="Q73" s="110"/>
      <c r="R73" s="110"/>
      <c r="S73" s="110"/>
      <c r="T73" s="110"/>
      <c r="U73" s="110"/>
      <c r="V73" s="110"/>
      <c r="W73" s="110"/>
      <c r="X73" s="110"/>
      <c r="Y73" s="110"/>
      <c r="Z73" s="110"/>
      <c r="AA73" s="110"/>
      <c r="AB73" s="110"/>
      <c r="AC73" s="110"/>
      <c r="AD73" s="110"/>
      <c r="AE73" s="110"/>
      <c r="AF73" s="110"/>
      <c r="AG73" s="110"/>
      <c r="AH73" s="110"/>
      <c r="AI73" s="110"/>
      <c r="AJ73" s="110"/>
      <c r="AK73" s="110"/>
      <c r="AL73" s="110"/>
      <c r="AM73" s="110"/>
      <c r="AN73" s="110"/>
      <c r="AO73" s="110"/>
      <c r="AP73" s="110"/>
      <c r="AQ73" s="110"/>
      <c r="AR73" s="110"/>
      <c r="AS73" s="110"/>
      <c r="AT73" s="110"/>
      <c r="AU73" s="110"/>
    </row>
    <row r="74" spans="1:47" x14ac:dyDescent="0.2">
      <c r="A74" s="110"/>
      <c r="B74" s="110"/>
      <c r="C74" s="110"/>
      <c r="D74" s="110"/>
      <c r="E74" s="110"/>
      <c r="F74" s="110"/>
      <c r="G74" s="110"/>
      <c r="H74" s="110"/>
      <c r="I74" s="110"/>
      <c r="J74" s="110"/>
      <c r="K74" s="110"/>
      <c r="L74" s="110"/>
      <c r="M74" s="110"/>
      <c r="N74" s="110"/>
      <c r="O74" s="110"/>
      <c r="P74" s="110"/>
      <c r="Q74" s="110"/>
      <c r="R74" s="110"/>
      <c r="S74" s="110"/>
      <c r="T74" s="110"/>
      <c r="U74" s="110"/>
      <c r="V74" s="110"/>
      <c r="W74" s="110"/>
      <c r="X74" s="110"/>
      <c r="Y74" s="110"/>
      <c r="Z74" s="110"/>
      <c r="AA74" s="110"/>
      <c r="AB74" s="110"/>
      <c r="AC74" s="110"/>
      <c r="AD74" s="110"/>
      <c r="AE74" s="110"/>
      <c r="AF74" s="110"/>
      <c r="AG74" s="110"/>
      <c r="AH74" s="110"/>
      <c r="AI74" s="110"/>
      <c r="AJ74" s="110"/>
      <c r="AK74" s="110"/>
      <c r="AL74" s="110"/>
      <c r="AM74" s="110"/>
      <c r="AN74" s="110"/>
      <c r="AO74" s="110"/>
      <c r="AP74" s="110"/>
      <c r="AQ74" s="110"/>
      <c r="AR74" s="110"/>
      <c r="AS74" s="110"/>
      <c r="AT74" s="110"/>
      <c r="AU74" s="110"/>
    </row>
    <row r="75" spans="1:47" x14ac:dyDescent="0.2">
      <c r="A75" s="110"/>
      <c r="B75" s="110"/>
      <c r="C75" s="110"/>
      <c r="D75" s="110"/>
      <c r="E75" s="110"/>
      <c r="F75" s="110"/>
      <c r="G75" s="110"/>
      <c r="H75" s="110"/>
      <c r="I75" s="110"/>
      <c r="J75" s="110"/>
      <c r="K75" s="110"/>
      <c r="L75" s="110"/>
      <c r="M75" s="110"/>
      <c r="N75" s="110"/>
      <c r="O75" s="110"/>
      <c r="P75" s="110"/>
      <c r="Q75" s="110"/>
      <c r="R75" s="110"/>
      <c r="S75" s="110"/>
      <c r="T75" s="110"/>
      <c r="U75" s="110"/>
      <c r="V75" s="110"/>
      <c r="W75" s="110"/>
      <c r="X75" s="110"/>
      <c r="Y75" s="110"/>
      <c r="Z75" s="110"/>
      <c r="AA75" s="110"/>
      <c r="AB75" s="110"/>
      <c r="AC75" s="110"/>
      <c r="AD75" s="110"/>
      <c r="AE75" s="110"/>
      <c r="AF75" s="110"/>
      <c r="AG75" s="110"/>
      <c r="AH75" s="110"/>
      <c r="AI75" s="110"/>
      <c r="AJ75" s="110"/>
      <c r="AK75" s="110"/>
      <c r="AL75" s="110"/>
      <c r="AM75" s="110"/>
      <c r="AN75" s="110"/>
      <c r="AO75" s="110"/>
      <c r="AP75" s="110"/>
      <c r="AQ75" s="110"/>
      <c r="AR75" s="110"/>
      <c r="AS75" s="110"/>
      <c r="AT75" s="110"/>
      <c r="AU75" s="110"/>
    </row>
    <row r="76" spans="1:47" x14ac:dyDescent="0.2">
      <c r="A76" s="110"/>
      <c r="B76" s="110"/>
      <c r="C76" s="110"/>
      <c r="D76" s="110"/>
      <c r="E76" s="110"/>
      <c r="F76" s="110"/>
      <c r="G76" s="110"/>
      <c r="H76" s="110"/>
      <c r="I76" s="110"/>
      <c r="J76" s="110"/>
      <c r="K76" s="110"/>
      <c r="L76" s="110"/>
      <c r="M76" s="110"/>
      <c r="N76" s="110"/>
      <c r="O76" s="110"/>
      <c r="P76" s="110"/>
      <c r="Q76" s="110"/>
      <c r="R76" s="110"/>
      <c r="S76" s="110"/>
      <c r="T76" s="110"/>
      <c r="U76" s="110"/>
      <c r="V76" s="110"/>
      <c r="W76" s="110"/>
      <c r="X76" s="110"/>
      <c r="Y76" s="110"/>
      <c r="Z76" s="110"/>
      <c r="AA76" s="110"/>
      <c r="AB76" s="110"/>
      <c r="AC76" s="110"/>
      <c r="AD76" s="110"/>
      <c r="AE76" s="110"/>
      <c r="AF76" s="110"/>
      <c r="AG76" s="110"/>
      <c r="AH76" s="110"/>
      <c r="AI76" s="110"/>
      <c r="AJ76" s="110"/>
      <c r="AK76" s="110"/>
      <c r="AL76" s="110"/>
      <c r="AM76" s="110"/>
      <c r="AN76" s="110"/>
      <c r="AO76" s="110"/>
      <c r="AP76" s="110"/>
      <c r="AQ76" s="110"/>
      <c r="AR76" s="110"/>
      <c r="AS76" s="110"/>
      <c r="AT76" s="110"/>
      <c r="AU76" s="110"/>
    </row>
    <row r="77" spans="1:47" x14ac:dyDescent="0.2">
      <c r="A77" s="110"/>
      <c r="B77" s="110"/>
      <c r="C77" s="110"/>
      <c r="D77" s="110"/>
      <c r="E77" s="110"/>
      <c r="F77" s="110"/>
      <c r="G77" s="110"/>
      <c r="H77" s="110"/>
      <c r="I77" s="110"/>
      <c r="J77" s="110"/>
      <c r="K77" s="110"/>
      <c r="L77" s="110"/>
      <c r="M77" s="110"/>
      <c r="N77" s="110"/>
      <c r="O77" s="110"/>
      <c r="P77" s="110"/>
      <c r="Q77" s="110"/>
      <c r="R77" s="110"/>
      <c r="S77" s="110"/>
      <c r="T77" s="110"/>
      <c r="U77" s="110"/>
      <c r="V77" s="110"/>
      <c r="W77" s="110"/>
      <c r="X77" s="110"/>
      <c r="Y77" s="110"/>
      <c r="Z77" s="110"/>
      <c r="AA77" s="110"/>
      <c r="AB77" s="110"/>
      <c r="AC77" s="110"/>
      <c r="AD77" s="110"/>
      <c r="AE77" s="110"/>
      <c r="AF77" s="110"/>
      <c r="AG77" s="110"/>
      <c r="AH77" s="110"/>
      <c r="AI77" s="110"/>
      <c r="AJ77" s="110"/>
      <c r="AK77" s="110"/>
      <c r="AL77" s="110"/>
      <c r="AM77" s="110"/>
      <c r="AN77" s="110"/>
      <c r="AO77" s="110"/>
      <c r="AP77" s="110"/>
      <c r="AQ77" s="110"/>
      <c r="AR77" s="110"/>
      <c r="AS77" s="110"/>
      <c r="AT77" s="110"/>
      <c r="AU77" s="110"/>
    </row>
    <row r="78" spans="1:47" x14ac:dyDescent="0.2">
      <c r="A78" s="110"/>
      <c r="B78" s="110"/>
      <c r="C78" s="110"/>
      <c r="D78" s="110"/>
      <c r="E78" s="110"/>
      <c r="F78" s="110"/>
      <c r="G78" s="110"/>
      <c r="H78" s="110"/>
      <c r="I78" s="110"/>
      <c r="J78" s="110"/>
      <c r="K78" s="110"/>
      <c r="L78" s="110"/>
      <c r="M78" s="110"/>
      <c r="N78" s="110"/>
      <c r="O78" s="110"/>
      <c r="P78" s="110"/>
      <c r="Q78" s="110"/>
      <c r="R78" s="110"/>
      <c r="S78" s="110"/>
      <c r="T78" s="110"/>
      <c r="U78" s="110"/>
      <c r="V78" s="110"/>
      <c r="W78" s="110"/>
      <c r="X78" s="110"/>
      <c r="Y78" s="110"/>
      <c r="Z78" s="110"/>
      <c r="AA78" s="110"/>
      <c r="AB78" s="110"/>
      <c r="AC78" s="110"/>
      <c r="AD78" s="110"/>
      <c r="AE78" s="110"/>
      <c r="AF78" s="110"/>
      <c r="AG78" s="110"/>
      <c r="AH78" s="110"/>
      <c r="AI78" s="110"/>
      <c r="AJ78" s="110"/>
      <c r="AK78" s="110"/>
      <c r="AL78" s="110"/>
      <c r="AM78" s="110"/>
      <c r="AN78" s="110"/>
      <c r="AO78" s="110"/>
      <c r="AP78" s="110"/>
      <c r="AQ78" s="110"/>
      <c r="AR78" s="110"/>
      <c r="AS78" s="110"/>
      <c r="AT78" s="110"/>
      <c r="AU78" s="110"/>
    </row>
    <row r="79" spans="1:47" x14ac:dyDescent="0.2">
      <c r="A79" s="110"/>
      <c r="B79" s="110"/>
      <c r="C79" s="110"/>
      <c r="D79" s="110"/>
      <c r="E79" s="110"/>
      <c r="F79" s="110"/>
      <c r="G79" s="110"/>
      <c r="H79" s="110"/>
      <c r="I79" s="110"/>
      <c r="J79" s="110"/>
      <c r="K79" s="110"/>
      <c r="L79" s="110"/>
      <c r="M79" s="110"/>
      <c r="N79" s="110"/>
      <c r="O79" s="110"/>
      <c r="P79" s="110"/>
      <c r="Q79" s="110"/>
      <c r="R79" s="110"/>
      <c r="S79" s="110"/>
      <c r="T79" s="110"/>
      <c r="U79" s="110"/>
      <c r="V79" s="110"/>
      <c r="W79" s="110"/>
      <c r="X79" s="110"/>
      <c r="Y79" s="110"/>
      <c r="Z79" s="110"/>
      <c r="AA79" s="110"/>
      <c r="AB79" s="110"/>
      <c r="AC79" s="110"/>
      <c r="AD79" s="110"/>
      <c r="AE79" s="110"/>
      <c r="AF79" s="110"/>
      <c r="AG79" s="110"/>
      <c r="AH79" s="110"/>
      <c r="AI79" s="110"/>
      <c r="AJ79" s="110"/>
      <c r="AK79" s="110"/>
      <c r="AL79" s="110"/>
      <c r="AM79" s="110"/>
      <c r="AN79" s="110"/>
      <c r="AO79" s="110"/>
      <c r="AP79" s="110"/>
      <c r="AQ79" s="110"/>
      <c r="AR79" s="110"/>
      <c r="AS79" s="110"/>
      <c r="AT79" s="110"/>
      <c r="AU79" s="110"/>
    </row>
    <row r="80" spans="1:47" x14ac:dyDescent="0.2">
      <c r="A80" s="110"/>
      <c r="B80" s="110"/>
      <c r="C80" s="110"/>
      <c r="D80" s="110"/>
      <c r="E80" s="110"/>
      <c r="F80" s="110"/>
      <c r="G80" s="110"/>
      <c r="H80" s="110"/>
      <c r="I80" s="110"/>
      <c r="J80" s="110"/>
      <c r="K80" s="110"/>
      <c r="L80" s="110"/>
      <c r="M80" s="110"/>
      <c r="N80" s="110"/>
      <c r="O80" s="110"/>
      <c r="P80" s="110"/>
      <c r="Q80" s="110"/>
      <c r="R80" s="110"/>
      <c r="S80" s="110"/>
      <c r="T80" s="110"/>
      <c r="U80" s="110"/>
      <c r="V80" s="110"/>
      <c r="W80" s="110"/>
      <c r="X80" s="110"/>
      <c r="Y80" s="110"/>
      <c r="Z80" s="110"/>
      <c r="AA80" s="110"/>
      <c r="AB80" s="110"/>
      <c r="AC80" s="110"/>
      <c r="AD80" s="110"/>
      <c r="AE80" s="110"/>
      <c r="AF80" s="110"/>
      <c r="AG80" s="110"/>
      <c r="AH80" s="110"/>
      <c r="AI80" s="110"/>
      <c r="AJ80" s="110"/>
      <c r="AK80" s="110"/>
      <c r="AL80" s="110"/>
      <c r="AM80" s="110"/>
      <c r="AN80" s="110"/>
      <c r="AO80" s="110"/>
      <c r="AP80" s="110"/>
      <c r="AQ80" s="110"/>
      <c r="AR80" s="110"/>
      <c r="AS80" s="110"/>
      <c r="AT80" s="110"/>
      <c r="AU80" s="110"/>
    </row>
    <row r="81" spans="1:47" x14ac:dyDescent="0.2">
      <c r="A81" s="110"/>
      <c r="B81" s="110"/>
      <c r="C81" s="110"/>
      <c r="D81" s="110"/>
      <c r="E81" s="110"/>
      <c r="F81" s="110"/>
      <c r="G81" s="110"/>
      <c r="H81" s="110"/>
      <c r="I81" s="110"/>
      <c r="J81" s="110"/>
      <c r="K81" s="110"/>
      <c r="L81" s="110"/>
      <c r="M81" s="110"/>
      <c r="N81" s="110"/>
      <c r="O81" s="110"/>
      <c r="P81" s="110"/>
      <c r="Q81" s="110"/>
      <c r="R81" s="110"/>
      <c r="S81" s="110"/>
      <c r="T81" s="110"/>
      <c r="U81" s="110"/>
      <c r="V81" s="110"/>
      <c r="W81" s="110"/>
      <c r="X81" s="110"/>
      <c r="Y81" s="110"/>
      <c r="Z81" s="110"/>
      <c r="AA81" s="110"/>
      <c r="AB81" s="110"/>
      <c r="AC81" s="110"/>
      <c r="AD81" s="110"/>
      <c r="AE81" s="110"/>
      <c r="AF81" s="110"/>
      <c r="AG81" s="110"/>
      <c r="AH81" s="110"/>
      <c r="AI81" s="110"/>
      <c r="AJ81" s="110"/>
      <c r="AK81" s="110"/>
      <c r="AL81" s="110"/>
      <c r="AM81" s="110"/>
      <c r="AN81" s="110"/>
      <c r="AO81" s="110"/>
      <c r="AP81" s="110"/>
      <c r="AQ81" s="110"/>
      <c r="AR81" s="110"/>
      <c r="AS81" s="110"/>
      <c r="AT81" s="110"/>
      <c r="AU81" s="110"/>
    </row>
    <row r="82" spans="1:47" x14ac:dyDescent="0.2">
      <c r="A82" s="110"/>
      <c r="B82" s="110"/>
      <c r="C82" s="110"/>
      <c r="D82" s="110"/>
      <c r="E82" s="110"/>
      <c r="F82" s="110"/>
      <c r="G82" s="110"/>
      <c r="H82" s="110"/>
      <c r="I82" s="110"/>
      <c r="J82" s="110"/>
      <c r="K82" s="110"/>
      <c r="L82" s="110"/>
      <c r="M82" s="110"/>
      <c r="N82" s="110"/>
      <c r="O82" s="110"/>
      <c r="P82" s="110"/>
      <c r="Q82" s="110"/>
      <c r="R82" s="110"/>
      <c r="S82" s="110"/>
      <c r="T82" s="110"/>
      <c r="U82" s="110"/>
      <c r="V82" s="110"/>
      <c r="W82" s="110"/>
      <c r="X82" s="110"/>
      <c r="Y82" s="110"/>
      <c r="Z82" s="110"/>
      <c r="AA82" s="110"/>
      <c r="AB82" s="110"/>
      <c r="AC82" s="110"/>
      <c r="AD82" s="110"/>
      <c r="AE82" s="110"/>
      <c r="AF82" s="110"/>
      <c r="AG82" s="110"/>
      <c r="AH82" s="110"/>
      <c r="AI82" s="110"/>
      <c r="AJ82" s="110"/>
      <c r="AK82" s="110"/>
      <c r="AL82" s="110"/>
      <c r="AM82" s="110"/>
      <c r="AN82" s="110"/>
      <c r="AO82" s="110"/>
      <c r="AP82" s="110"/>
      <c r="AQ82" s="110"/>
      <c r="AR82" s="110"/>
      <c r="AS82" s="110"/>
      <c r="AT82" s="110"/>
      <c r="AU82" s="110"/>
    </row>
    <row r="83" spans="1:47" x14ac:dyDescent="0.2">
      <c r="A83" s="110"/>
      <c r="B83" s="110"/>
      <c r="C83" s="110"/>
      <c r="D83" s="110"/>
      <c r="E83" s="110"/>
      <c r="F83" s="110"/>
      <c r="G83" s="110"/>
      <c r="H83" s="110"/>
      <c r="I83" s="110"/>
      <c r="J83" s="110"/>
      <c r="K83" s="110"/>
      <c r="L83" s="110"/>
      <c r="M83" s="110"/>
      <c r="N83" s="110"/>
      <c r="O83" s="110"/>
      <c r="P83" s="110"/>
      <c r="Q83" s="110"/>
      <c r="R83" s="110"/>
      <c r="S83" s="110"/>
      <c r="T83" s="110"/>
      <c r="U83" s="110"/>
      <c r="V83" s="110"/>
      <c r="W83" s="110"/>
      <c r="X83" s="110"/>
      <c r="Y83" s="110"/>
      <c r="Z83" s="110"/>
      <c r="AA83" s="110"/>
      <c r="AB83" s="110"/>
      <c r="AC83" s="110"/>
      <c r="AD83" s="110"/>
      <c r="AE83" s="110"/>
      <c r="AF83" s="110"/>
      <c r="AG83" s="110"/>
      <c r="AH83" s="110"/>
      <c r="AI83" s="110"/>
      <c r="AJ83" s="110"/>
      <c r="AK83" s="110"/>
      <c r="AL83" s="110"/>
      <c r="AM83" s="110"/>
      <c r="AN83" s="110"/>
      <c r="AO83" s="110"/>
      <c r="AP83" s="110"/>
      <c r="AQ83" s="110"/>
      <c r="AR83" s="110"/>
      <c r="AS83" s="110"/>
      <c r="AT83" s="110"/>
      <c r="AU83" s="110"/>
    </row>
    <row r="84" spans="1:47" x14ac:dyDescent="0.2">
      <c r="A84" s="110"/>
      <c r="B84" s="110"/>
      <c r="C84" s="110"/>
      <c r="D84" s="110"/>
      <c r="E84" s="110"/>
      <c r="F84" s="110"/>
      <c r="G84" s="110"/>
      <c r="H84" s="110"/>
      <c r="I84" s="110"/>
      <c r="J84" s="110"/>
      <c r="K84" s="110"/>
      <c r="L84" s="110"/>
      <c r="M84" s="110"/>
      <c r="N84" s="110"/>
      <c r="O84" s="110"/>
      <c r="P84" s="110"/>
      <c r="Q84" s="110"/>
      <c r="R84" s="110"/>
      <c r="S84" s="110"/>
      <c r="T84" s="110"/>
      <c r="U84" s="110"/>
      <c r="V84" s="110"/>
      <c r="W84" s="110"/>
      <c r="X84" s="110"/>
      <c r="Y84" s="110"/>
      <c r="Z84" s="110"/>
      <c r="AA84" s="110"/>
      <c r="AB84" s="110"/>
      <c r="AC84" s="110"/>
      <c r="AD84" s="110"/>
      <c r="AE84" s="110"/>
      <c r="AF84" s="110"/>
      <c r="AG84" s="110"/>
      <c r="AH84" s="110"/>
      <c r="AI84" s="110"/>
      <c r="AJ84" s="110"/>
      <c r="AK84" s="110"/>
      <c r="AL84" s="110"/>
      <c r="AM84" s="110"/>
      <c r="AN84" s="110"/>
      <c r="AO84" s="110"/>
      <c r="AP84" s="110"/>
      <c r="AQ84" s="110"/>
      <c r="AR84" s="110"/>
      <c r="AS84" s="110"/>
      <c r="AT84" s="110"/>
      <c r="AU84" s="110"/>
    </row>
    <row r="85" spans="1:47" x14ac:dyDescent="0.2">
      <c r="A85" s="110"/>
      <c r="B85" s="110"/>
      <c r="C85" s="110"/>
      <c r="D85" s="110"/>
      <c r="E85" s="110"/>
      <c r="F85" s="110"/>
      <c r="G85" s="110"/>
      <c r="H85" s="110"/>
      <c r="I85" s="110"/>
      <c r="J85" s="110"/>
      <c r="K85" s="110"/>
      <c r="L85" s="110"/>
      <c r="M85" s="110"/>
      <c r="N85" s="110"/>
      <c r="O85" s="110"/>
      <c r="P85" s="110"/>
      <c r="Q85" s="110"/>
      <c r="R85" s="110"/>
      <c r="S85" s="110"/>
      <c r="T85" s="110"/>
      <c r="U85" s="110"/>
      <c r="V85" s="110"/>
      <c r="W85" s="110"/>
      <c r="X85" s="110"/>
      <c r="Y85" s="110"/>
      <c r="Z85" s="110"/>
      <c r="AA85" s="110"/>
      <c r="AB85" s="110"/>
      <c r="AC85" s="110"/>
      <c r="AD85" s="110"/>
      <c r="AE85" s="110"/>
      <c r="AF85" s="110"/>
      <c r="AG85" s="110"/>
      <c r="AH85" s="110"/>
      <c r="AI85" s="110"/>
      <c r="AJ85" s="110"/>
      <c r="AK85" s="110"/>
      <c r="AL85" s="110"/>
      <c r="AM85" s="110"/>
      <c r="AN85" s="110"/>
      <c r="AO85" s="110"/>
      <c r="AP85" s="110"/>
      <c r="AQ85" s="110"/>
      <c r="AR85" s="110"/>
      <c r="AS85" s="110"/>
      <c r="AT85" s="110"/>
      <c r="AU85" s="110"/>
    </row>
    <row r="86" spans="1:47" x14ac:dyDescent="0.2">
      <c r="A86" s="110"/>
      <c r="B86" s="110"/>
      <c r="C86" s="110"/>
      <c r="D86" s="110"/>
      <c r="E86" s="110"/>
      <c r="F86" s="110"/>
      <c r="G86" s="110"/>
      <c r="H86" s="110"/>
      <c r="I86" s="110"/>
      <c r="J86" s="110"/>
      <c r="K86" s="110"/>
      <c r="L86" s="110"/>
      <c r="M86" s="110"/>
      <c r="N86" s="110"/>
      <c r="O86" s="110"/>
      <c r="P86" s="110"/>
      <c r="Q86" s="110"/>
      <c r="R86" s="110"/>
      <c r="S86" s="110"/>
      <c r="T86" s="110"/>
      <c r="U86" s="110"/>
      <c r="V86" s="110"/>
      <c r="W86" s="110"/>
      <c r="X86" s="110"/>
      <c r="Y86" s="110"/>
      <c r="Z86" s="110"/>
      <c r="AA86" s="110"/>
      <c r="AB86" s="110"/>
      <c r="AC86" s="110"/>
      <c r="AD86" s="110"/>
      <c r="AE86" s="110"/>
      <c r="AF86" s="110"/>
      <c r="AG86" s="110"/>
      <c r="AH86" s="110"/>
      <c r="AI86" s="110"/>
      <c r="AJ86" s="110"/>
      <c r="AK86" s="110"/>
      <c r="AL86" s="110"/>
      <c r="AM86" s="110"/>
      <c r="AN86" s="110"/>
      <c r="AO86" s="110"/>
      <c r="AP86" s="110"/>
      <c r="AQ86" s="110"/>
      <c r="AR86" s="110"/>
      <c r="AS86" s="110"/>
      <c r="AT86" s="110"/>
      <c r="AU86" s="110"/>
    </row>
    <row r="87" spans="1:47" x14ac:dyDescent="0.2">
      <c r="A87" s="110"/>
      <c r="B87" s="110"/>
      <c r="C87" s="110"/>
      <c r="D87" s="110"/>
      <c r="E87" s="110"/>
      <c r="F87" s="110"/>
      <c r="G87" s="110"/>
      <c r="H87" s="110"/>
      <c r="I87" s="110"/>
      <c r="J87" s="110"/>
      <c r="K87" s="110"/>
      <c r="L87" s="110"/>
      <c r="M87" s="110"/>
      <c r="N87" s="110"/>
      <c r="O87" s="110"/>
      <c r="P87" s="110"/>
      <c r="Q87" s="110"/>
      <c r="R87" s="110"/>
      <c r="S87" s="110"/>
      <c r="T87" s="110"/>
      <c r="U87" s="110"/>
      <c r="V87" s="110"/>
      <c r="W87" s="110"/>
      <c r="X87" s="110"/>
      <c r="Y87" s="110"/>
      <c r="Z87" s="110"/>
      <c r="AA87" s="110"/>
      <c r="AB87" s="110"/>
      <c r="AC87" s="110"/>
      <c r="AD87" s="110"/>
      <c r="AE87" s="110"/>
      <c r="AF87" s="110"/>
      <c r="AG87" s="110"/>
      <c r="AH87" s="110"/>
      <c r="AI87" s="110"/>
      <c r="AJ87" s="110"/>
      <c r="AK87" s="110"/>
      <c r="AL87" s="110"/>
      <c r="AM87" s="110"/>
      <c r="AN87" s="110"/>
      <c r="AO87" s="110"/>
      <c r="AP87" s="110"/>
      <c r="AQ87" s="110"/>
      <c r="AR87" s="110"/>
      <c r="AS87" s="110"/>
      <c r="AT87" s="110"/>
      <c r="AU87" s="110"/>
    </row>
    <row r="88" spans="1:47" x14ac:dyDescent="0.2">
      <c r="A88" s="110"/>
      <c r="B88" s="110"/>
      <c r="C88" s="110"/>
      <c r="D88" s="110"/>
      <c r="E88" s="110"/>
      <c r="F88" s="110"/>
      <c r="G88" s="110"/>
      <c r="H88" s="110"/>
      <c r="I88" s="110"/>
      <c r="J88" s="110"/>
      <c r="K88" s="110"/>
      <c r="L88" s="110"/>
      <c r="M88" s="110"/>
      <c r="N88" s="110"/>
      <c r="O88" s="110"/>
      <c r="P88" s="110"/>
      <c r="Q88" s="110"/>
      <c r="R88" s="110"/>
      <c r="S88" s="110"/>
      <c r="T88" s="110"/>
      <c r="U88" s="110"/>
      <c r="V88" s="110"/>
      <c r="W88" s="110"/>
      <c r="X88" s="110"/>
      <c r="Y88" s="110"/>
      <c r="Z88" s="110"/>
      <c r="AA88" s="110"/>
      <c r="AB88" s="110"/>
      <c r="AC88" s="110"/>
      <c r="AD88" s="110"/>
      <c r="AE88" s="110"/>
      <c r="AF88" s="110"/>
      <c r="AG88" s="110"/>
      <c r="AH88" s="110"/>
      <c r="AI88" s="110"/>
      <c r="AJ88" s="110"/>
      <c r="AK88" s="110"/>
      <c r="AL88" s="110"/>
      <c r="AM88" s="110"/>
      <c r="AN88" s="110"/>
      <c r="AO88" s="110"/>
      <c r="AP88" s="110"/>
      <c r="AQ88" s="110"/>
      <c r="AR88" s="110"/>
      <c r="AS88" s="110"/>
      <c r="AT88" s="110"/>
      <c r="AU88" s="110"/>
    </row>
    <row r="89" spans="1:47" x14ac:dyDescent="0.2">
      <c r="A89" s="110"/>
      <c r="B89" s="110"/>
      <c r="C89" s="110"/>
      <c r="D89" s="110"/>
      <c r="E89" s="110"/>
      <c r="F89" s="110"/>
      <c r="G89" s="110"/>
      <c r="H89" s="110"/>
      <c r="I89" s="110"/>
      <c r="J89" s="110"/>
      <c r="K89" s="110"/>
      <c r="L89" s="110"/>
      <c r="M89" s="110"/>
      <c r="N89" s="110"/>
      <c r="O89" s="110"/>
      <c r="P89" s="110"/>
      <c r="Q89" s="110"/>
      <c r="R89" s="110"/>
      <c r="S89" s="110"/>
      <c r="T89" s="110"/>
      <c r="U89" s="110"/>
      <c r="V89" s="110"/>
      <c r="W89" s="110"/>
      <c r="X89" s="110"/>
      <c r="Y89" s="110"/>
      <c r="Z89" s="110"/>
      <c r="AA89" s="110"/>
      <c r="AB89" s="110"/>
      <c r="AC89" s="110"/>
      <c r="AD89" s="110"/>
      <c r="AE89" s="110"/>
      <c r="AF89" s="110"/>
      <c r="AG89" s="110"/>
      <c r="AH89" s="110"/>
      <c r="AI89" s="110"/>
      <c r="AJ89" s="110"/>
      <c r="AK89" s="110"/>
      <c r="AL89" s="110"/>
      <c r="AM89" s="110"/>
      <c r="AN89" s="110"/>
      <c r="AO89" s="110"/>
      <c r="AP89" s="110"/>
      <c r="AQ89" s="110"/>
      <c r="AR89" s="110"/>
      <c r="AS89" s="110"/>
      <c r="AT89" s="110"/>
      <c r="AU89" s="110"/>
    </row>
    <row r="90" spans="1:47" x14ac:dyDescent="0.2">
      <c r="A90" s="110"/>
      <c r="B90" s="110"/>
      <c r="C90" s="110"/>
      <c r="D90" s="110"/>
      <c r="E90" s="110"/>
      <c r="F90" s="110"/>
      <c r="G90" s="110"/>
      <c r="H90" s="110"/>
      <c r="I90" s="110"/>
      <c r="J90" s="110"/>
      <c r="K90" s="110"/>
      <c r="L90" s="110"/>
      <c r="M90" s="110"/>
      <c r="N90" s="110"/>
      <c r="O90" s="110"/>
      <c r="P90" s="110"/>
      <c r="Q90" s="110"/>
      <c r="R90" s="110"/>
      <c r="S90" s="110"/>
      <c r="T90" s="110"/>
      <c r="U90" s="110"/>
      <c r="V90" s="110"/>
      <c r="W90" s="110"/>
      <c r="X90" s="110"/>
      <c r="Y90" s="110"/>
      <c r="Z90" s="110"/>
      <c r="AA90" s="110"/>
      <c r="AB90" s="110"/>
      <c r="AC90" s="110"/>
      <c r="AD90" s="110"/>
      <c r="AE90" s="110"/>
      <c r="AF90" s="110"/>
      <c r="AG90" s="110"/>
      <c r="AH90" s="110"/>
      <c r="AI90" s="110"/>
      <c r="AJ90" s="110"/>
      <c r="AK90" s="110"/>
      <c r="AL90" s="110"/>
      <c r="AM90" s="110"/>
      <c r="AN90" s="110"/>
      <c r="AO90" s="110"/>
      <c r="AP90" s="110"/>
      <c r="AQ90" s="110"/>
      <c r="AR90" s="110"/>
      <c r="AS90" s="110"/>
      <c r="AT90" s="110"/>
      <c r="AU90" s="110"/>
    </row>
    <row r="91" spans="1:47" x14ac:dyDescent="0.2">
      <c r="A91" s="110"/>
      <c r="B91" s="110"/>
      <c r="C91" s="110"/>
      <c r="D91" s="110"/>
      <c r="E91" s="110"/>
      <c r="F91" s="110"/>
      <c r="G91" s="110"/>
      <c r="H91" s="110"/>
      <c r="I91" s="110"/>
      <c r="J91" s="110"/>
      <c r="K91" s="110"/>
      <c r="L91" s="110"/>
      <c r="M91" s="110"/>
      <c r="N91" s="110"/>
      <c r="O91" s="110"/>
      <c r="P91" s="110"/>
      <c r="Q91" s="110"/>
      <c r="R91" s="110"/>
      <c r="S91" s="110"/>
      <c r="T91" s="110"/>
      <c r="U91" s="110"/>
      <c r="V91" s="110"/>
      <c r="W91" s="110"/>
      <c r="X91" s="110"/>
      <c r="Y91" s="110"/>
      <c r="Z91" s="110"/>
      <c r="AA91" s="110"/>
      <c r="AB91" s="110"/>
      <c r="AC91" s="110"/>
      <c r="AD91" s="110"/>
      <c r="AE91" s="110"/>
      <c r="AF91" s="110"/>
      <c r="AG91" s="110"/>
      <c r="AH91" s="110"/>
      <c r="AI91" s="110"/>
      <c r="AJ91" s="110"/>
      <c r="AK91" s="110"/>
      <c r="AL91" s="110"/>
      <c r="AM91" s="110"/>
      <c r="AN91" s="110"/>
      <c r="AO91" s="110"/>
      <c r="AP91" s="110"/>
      <c r="AQ91" s="110"/>
      <c r="AR91" s="110"/>
      <c r="AS91" s="110"/>
      <c r="AT91" s="110"/>
      <c r="AU91" s="110"/>
    </row>
    <row r="92" spans="1:47" x14ac:dyDescent="0.2">
      <c r="A92" s="110"/>
      <c r="B92" s="110"/>
      <c r="C92" s="110"/>
      <c r="D92" s="110"/>
      <c r="E92" s="110"/>
      <c r="F92" s="110"/>
      <c r="G92" s="110"/>
      <c r="H92" s="110"/>
      <c r="I92" s="110"/>
      <c r="J92" s="110"/>
      <c r="K92" s="110"/>
      <c r="L92" s="110"/>
      <c r="M92" s="110"/>
      <c r="N92" s="110"/>
      <c r="O92" s="110"/>
      <c r="P92" s="110"/>
      <c r="Q92" s="110"/>
      <c r="R92" s="110"/>
      <c r="S92" s="110"/>
      <c r="T92" s="110"/>
      <c r="U92" s="110"/>
      <c r="V92" s="110"/>
      <c r="W92" s="110"/>
      <c r="X92" s="110"/>
      <c r="Y92" s="110"/>
      <c r="Z92" s="110"/>
      <c r="AA92" s="110"/>
      <c r="AB92" s="110"/>
      <c r="AC92" s="110"/>
      <c r="AD92" s="110"/>
      <c r="AE92" s="110"/>
      <c r="AF92" s="110"/>
      <c r="AG92" s="110"/>
      <c r="AH92" s="110"/>
      <c r="AI92" s="110"/>
      <c r="AJ92" s="110"/>
      <c r="AK92" s="110"/>
      <c r="AL92" s="110"/>
      <c r="AM92" s="110"/>
      <c r="AN92" s="110"/>
      <c r="AO92" s="110"/>
      <c r="AP92" s="110"/>
      <c r="AQ92" s="110"/>
      <c r="AR92" s="110"/>
      <c r="AS92" s="110"/>
      <c r="AT92" s="110"/>
      <c r="AU92" s="110"/>
    </row>
    <row r="93" spans="1:47" x14ac:dyDescent="0.2">
      <c r="A93" s="110"/>
      <c r="B93" s="110"/>
      <c r="C93" s="110"/>
      <c r="D93" s="110"/>
      <c r="E93" s="110"/>
      <c r="F93" s="110"/>
      <c r="G93" s="110"/>
      <c r="H93" s="110"/>
      <c r="I93" s="110"/>
      <c r="J93" s="110"/>
      <c r="K93" s="110"/>
      <c r="L93" s="110"/>
      <c r="M93" s="110"/>
      <c r="N93" s="110"/>
      <c r="O93" s="110"/>
      <c r="P93" s="110"/>
      <c r="Q93" s="110"/>
      <c r="R93" s="110"/>
      <c r="S93" s="110"/>
      <c r="T93" s="110"/>
      <c r="U93" s="110"/>
      <c r="V93" s="110"/>
      <c r="W93" s="110"/>
      <c r="X93" s="110"/>
      <c r="Y93" s="110"/>
      <c r="Z93" s="110"/>
      <c r="AA93" s="110"/>
      <c r="AB93" s="110"/>
      <c r="AC93" s="110"/>
      <c r="AD93" s="110"/>
      <c r="AE93" s="110"/>
      <c r="AF93" s="110"/>
      <c r="AG93" s="110"/>
      <c r="AH93" s="110"/>
      <c r="AI93" s="110"/>
      <c r="AJ93" s="110"/>
      <c r="AK93" s="110"/>
      <c r="AL93" s="110"/>
      <c r="AM93" s="110"/>
      <c r="AN93" s="110"/>
      <c r="AO93" s="110"/>
      <c r="AP93" s="110"/>
      <c r="AQ93" s="110"/>
      <c r="AR93" s="110"/>
      <c r="AS93" s="110"/>
      <c r="AT93" s="110"/>
      <c r="AU93" s="110"/>
    </row>
    <row r="94" spans="1:47" x14ac:dyDescent="0.2">
      <c r="A94" s="110"/>
      <c r="B94" s="110"/>
      <c r="C94" s="110"/>
      <c r="D94" s="110"/>
      <c r="E94" s="110"/>
      <c r="F94" s="110"/>
      <c r="G94" s="110"/>
      <c r="H94" s="110"/>
      <c r="I94" s="110"/>
      <c r="J94" s="110"/>
      <c r="K94" s="110"/>
      <c r="L94" s="110"/>
      <c r="M94" s="110"/>
      <c r="N94" s="110"/>
      <c r="O94" s="110"/>
      <c r="P94" s="110"/>
      <c r="Q94" s="110"/>
      <c r="R94" s="110"/>
      <c r="S94" s="110"/>
      <c r="T94" s="110"/>
      <c r="U94" s="110"/>
      <c r="V94" s="110"/>
      <c r="W94" s="110"/>
      <c r="X94" s="110"/>
      <c r="Y94" s="110"/>
      <c r="Z94" s="110"/>
      <c r="AA94" s="110"/>
      <c r="AB94" s="110"/>
      <c r="AC94" s="110"/>
      <c r="AD94" s="110"/>
      <c r="AE94" s="110"/>
      <c r="AF94" s="110"/>
      <c r="AG94" s="110"/>
      <c r="AH94" s="110"/>
      <c r="AI94" s="110"/>
      <c r="AJ94" s="110"/>
      <c r="AK94" s="110"/>
      <c r="AL94" s="110"/>
      <c r="AM94" s="110"/>
      <c r="AN94" s="110"/>
      <c r="AO94" s="110"/>
      <c r="AP94" s="110"/>
      <c r="AQ94" s="110"/>
      <c r="AR94" s="110"/>
      <c r="AS94" s="110"/>
      <c r="AT94" s="110"/>
      <c r="AU94" s="110"/>
    </row>
    <row r="95" spans="1:47" x14ac:dyDescent="0.2">
      <c r="A95" s="110"/>
      <c r="B95" s="110"/>
      <c r="C95" s="110"/>
      <c r="D95" s="110"/>
      <c r="E95" s="110"/>
      <c r="F95" s="110"/>
      <c r="G95" s="110"/>
      <c r="H95" s="110"/>
      <c r="I95" s="110"/>
      <c r="J95" s="110"/>
      <c r="K95" s="110"/>
      <c r="L95" s="110"/>
      <c r="M95" s="110"/>
      <c r="N95" s="110"/>
      <c r="O95" s="110"/>
      <c r="P95" s="110"/>
      <c r="Q95" s="110"/>
      <c r="R95" s="110"/>
      <c r="S95" s="110"/>
      <c r="T95" s="110"/>
      <c r="U95" s="110"/>
      <c r="V95" s="110"/>
      <c r="W95" s="110"/>
      <c r="X95" s="110"/>
      <c r="Y95" s="110"/>
      <c r="Z95" s="110"/>
      <c r="AA95" s="110"/>
      <c r="AB95" s="110"/>
      <c r="AC95" s="110"/>
      <c r="AD95" s="110"/>
      <c r="AE95" s="110"/>
      <c r="AF95" s="110"/>
      <c r="AG95" s="110"/>
      <c r="AH95" s="110"/>
      <c r="AI95" s="110"/>
      <c r="AJ95" s="110"/>
      <c r="AK95" s="110"/>
      <c r="AL95" s="110"/>
      <c r="AM95" s="110"/>
      <c r="AN95" s="110"/>
      <c r="AO95" s="110"/>
      <c r="AP95" s="110"/>
      <c r="AQ95" s="110"/>
      <c r="AR95" s="110"/>
      <c r="AS95" s="110"/>
      <c r="AT95" s="110"/>
      <c r="AU95" s="110"/>
    </row>
    <row r="96" spans="1:47" x14ac:dyDescent="0.2">
      <c r="A96" s="110"/>
      <c r="B96" s="110"/>
      <c r="C96" s="110"/>
      <c r="D96" s="110"/>
      <c r="E96" s="110"/>
      <c r="F96" s="110"/>
      <c r="G96" s="110"/>
      <c r="H96" s="110"/>
      <c r="I96" s="110"/>
      <c r="J96" s="110"/>
      <c r="K96" s="110"/>
      <c r="L96" s="110"/>
      <c r="M96" s="110"/>
      <c r="N96" s="110"/>
      <c r="O96" s="110"/>
      <c r="P96" s="110"/>
      <c r="Q96" s="110"/>
      <c r="R96" s="110"/>
      <c r="S96" s="110"/>
      <c r="T96" s="110"/>
      <c r="U96" s="110"/>
      <c r="V96" s="110"/>
      <c r="W96" s="110"/>
      <c r="X96" s="110"/>
      <c r="Y96" s="110"/>
      <c r="Z96" s="110"/>
      <c r="AA96" s="110"/>
      <c r="AB96" s="110"/>
      <c r="AC96" s="110"/>
      <c r="AD96" s="110"/>
      <c r="AE96" s="110"/>
      <c r="AF96" s="110"/>
      <c r="AG96" s="110"/>
      <c r="AH96" s="110"/>
      <c r="AI96" s="110"/>
      <c r="AJ96" s="110"/>
      <c r="AK96" s="110"/>
      <c r="AL96" s="110"/>
      <c r="AM96" s="110"/>
      <c r="AN96" s="110"/>
      <c r="AO96" s="110"/>
      <c r="AP96" s="110"/>
      <c r="AQ96" s="110"/>
      <c r="AR96" s="110"/>
      <c r="AS96" s="110"/>
      <c r="AT96" s="110"/>
      <c r="AU96" s="110"/>
    </row>
    <row r="97" spans="1:47" x14ac:dyDescent="0.2">
      <c r="A97" s="110"/>
      <c r="B97" s="110"/>
      <c r="C97" s="110"/>
      <c r="D97" s="110"/>
      <c r="E97" s="110"/>
      <c r="F97" s="110"/>
      <c r="G97" s="110"/>
      <c r="H97" s="110"/>
      <c r="I97" s="110"/>
      <c r="J97" s="110"/>
      <c r="K97" s="110"/>
      <c r="L97" s="110"/>
      <c r="M97" s="110"/>
      <c r="N97" s="110"/>
      <c r="O97" s="110"/>
      <c r="P97" s="110"/>
      <c r="Q97" s="110"/>
      <c r="R97" s="110"/>
      <c r="S97" s="110"/>
      <c r="T97" s="110"/>
      <c r="U97" s="110"/>
      <c r="V97" s="110"/>
      <c r="W97" s="110"/>
      <c r="X97" s="110"/>
      <c r="Y97" s="110"/>
      <c r="Z97" s="110"/>
      <c r="AA97" s="110"/>
      <c r="AB97" s="110"/>
      <c r="AC97" s="110"/>
      <c r="AD97" s="110"/>
      <c r="AE97" s="110"/>
      <c r="AF97" s="110"/>
      <c r="AG97" s="110"/>
      <c r="AH97" s="110"/>
      <c r="AI97" s="110"/>
      <c r="AJ97" s="110"/>
      <c r="AK97" s="110"/>
      <c r="AL97" s="110"/>
      <c r="AM97" s="110"/>
      <c r="AN97" s="110"/>
      <c r="AO97" s="110"/>
      <c r="AP97" s="110"/>
      <c r="AQ97" s="110"/>
      <c r="AR97" s="110"/>
      <c r="AS97" s="110"/>
      <c r="AT97" s="110"/>
      <c r="AU97" s="110"/>
    </row>
    <row r="98" spans="1:47" x14ac:dyDescent="0.2">
      <c r="A98" s="110"/>
      <c r="B98" s="110"/>
      <c r="C98" s="110"/>
      <c r="D98" s="110"/>
      <c r="E98" s="110"/>
      <c r="F98" s="110"/>
      <c r="G98" s="110"/>
      <c r="H98" s="110"/>
      <c r="I98" s="110"/>
      <c r="J98" s="110"/>
      <c r="K98" s="110"/>
      <c r="L98" s="110"/>
      <c r="M98" s="110"/>
      <c r="N98" s="110"/>
      <c r="O98" s="110"/>
      <c r="P98" s="110"/>
      <c r="Q98" s="110"/>
      <c r="R98" s="110"/>
      <c r="S98" s="110"/>
      <c r="T98" s="110"/>
      <c r="U98" s="110"/>
      <c r="V98" s="110"/>
      <c r="W98" s="110"/>
      <c r="X98" s="110"/>
      <c r="Y98" s="110"/>
      <c r="Z98" s="110"/>
      <c r="AA98" s="110"/>
      <c r="AB98" s="110"/>
      <c r="AC98" s="110"/>
      <c r="AD98" s="110"/>
      <c r="AE98" s="110"/>
      <c r="AF98" s="110"/>
      <c r="AG98" s="110"/>
      <c r="AH98" s="110"/>
      <c r="AI98" s="110"/>
      <c r="AJ98" s="110"/>
      <c r="AK98" s="110"/>
      <c r="AL98" s="110"/>
      <c r="AM98" s="110"/>
      <c r="AN98" s="110"/>
      <c r="AO98" s="110"/>
      <c r="AP98" s="110"/>
      <c r="AQ98" s="110"/>
      <c r="AR98" s="110"/>
      <c r="AS98" s="110"/>
      <c r="AT98" s="110"/>
      <c r="AU98" s="110"/>
    </row>
    <row r="99" spans="1:47" x14ac:dyDescent="0.2">
      <c r="A99" s="110"/>
      <c r="B99" s="110"/>
      <c r="C99" s="110"/>
      <c r="D99" s="110"/>
      <c r="E99" s="110"/>
      <c r="F99" s="110"/>
      <c r="G99" s="110"/>
      <c r="H99" s="110"/>
      <c r="I99" s="110"/>
      <c r="J99" s="110"/>
      <c r="K99" s="110"/>
      <c r="L99" s="110"/>
      <c r="M99" s="110"/>
      <c r="N99" s="110"/>
      <c r="O99" s="110"/>
      <c r="P99" s="110"/>
      <c r="Q99" s="110"/>
      <c r="R99" s="110"/>
      <c r="S99" s="110"/>
      <c r="T99" s="110"/>
      <c r="U99" s="110"/>
      <c r="V99" s="110"/>
      <c r="W99" s="110"/>
      <c r="X99" s="110"/>
      <c r="Y99" s="110"/>
      <c r="Z99" s="110"/>
      <c r="AA99" s="110"/>
      <c r="AB99" s="110"/>
      <c r="AC99" s="110"/>
      <c r="AD99" s="110"/>
      <c r="AE99" s="110"/>
      <c r="AF99" s="110"/>
      <c r="AG99" s="110"/>
      <c r="AH99" s="110"/>
      <c r="AI99" s="110"/>
      <c r="AJ99" s="110"/>
      <c r="AK99" s="110"/>
      <c r="AL99" s="110"/>
      <c r="AM99" s="110"/>
      <c r="AN99" s="110"/>
      <c r="AO99" s="110"/>
      <c r="AP99" s="110"/>
      <c r="AQ99" s="110"/>
      <c r="AR99" s="110"/>
      <c r="AS99" s="110"/>
      <c r="AT99" s="110"/>
      <c r="AU99" s="110"/>
    </row>
    <row r="100" spans="1:47" x14ac:dyDescent="0.2">
      <c r="A100" s="110"/>
      <c r="B100" s="110"/>
      <c r="C100" s="110"/>
      <c r="D100" s="110"/>
      <c r="E100" s="110"/>
      <c r="F100" s="110"/>
      <c r="G100" s="110"/>
      <c r="H100" s="110"/>
      <c r="I100" s="110"/>
      <c r="J100" s="110"/>
      <c r="K100" s="110"/>
      <c r="L100" s="110"/>
      <c r="M100" s="110"/>
      <c r="N100" s="110"/>
      <c r="O100" s="110"/>
      <c r="P100" s="110"/>
      <c r="Q100" s="110"/>
      <c r="R100" s="110"/>
      <c r="S100" s="110"/>
      <c r="T100" s="110"/>
      <c r="U100" s="110"/>
      <c r="V100" s="110"/>
      <c r="W100" s="110"/>
      <c r="X100" s="110"/>
      <c r="Y100" s="110"/>
      <c r="Z100" s="110"/>
      <c r="AA100" s="110"/>
      <c r="AB100" s="110"/>
      <c r="AC100" s="110"/>
      <c r="AD100" s="110"/>
      <c r="AE100" s="110"/>
      <c r="AF100" s="110"/>
      <c r="AG100" s="110"/>
      <c r="AH100" s="110"/>
      <c r="AI100" s="110"/>
      <c r="AJ100" s="110"/>
      <c r="AK100" s="110"/>
      <c r="AL100" s="110"/>
      <c r="AM100" s="110"/>
      <c r="AN100" s="110"/>
      <c r="AO100" s="110"/>
      <c r="AP100" s="110"/>
      <c r="AQ100" s="110"/>
      <c r="AR100" s="110"/>
      <c r="AS100" s="110"/>
      <c r="AT100" s="110"/>
      <c r="AU100" s="110"/>
    </row>
    <row r="101" spans="1:47" x14ac:dyDescent="0.2">
      <c r="A101" s="110"/>
      <c r="B101" s="110"/>
      <c r="C101" s="110"/>
      <c r="D101" s="110"/>
      <c r="E101" s="110"/>
      <c r="F101" s="110"/>
      <c r="G101" s="110"/>
      <c r="H101" s="110"/>
      <c r="I101" s="110"/>
      <c r="J101" s="110"/>
      <c r="K101" s="110"/>
      <c r="L101" s="110"/>
      <c r="M101" s="110"/>
      <c r="N101" s="110"/>
      <c r="O101" s="110"/>
      <c r="P101" s="110"/>
      <c r="Q101" s="110"/>
      <c r="R101" s="110"/>
      <c r="S101" s="110"/>
      <c r="T101" s="110"/>
      <c r="U101" s="110"/>
      <c r="V101" s="110"/>
      <c r="W101" s="110"/>
      <c r="X101" s="110"/>
      <c r="Y101" s="110"/>
      <c r="Z101" s="110"/>
      <c r="AA101" s="110"/>
      <c r="AB101" s="110"/>
      <c r="AC101" s="110"/>
      <c r="AD101" s="110"/>
      <c r="AE101" s="110"/>
      <c r="AF101" s="110"/>
      <c r="AG101" s="110"/>
      <c r="AH101" s="110"/>
      <c r="AI101" s="110"/>
      <c r="AJ101" s="110"/>
      <c r="AK101" s="110"/>
      <c r="AL101" s="110"/>
      <c r="AM101" s="110"/>
      <c r="AN101" s="110"/>
      <c r="AO101" s="110"/>
      <c r="AP101" s="110"/>
      <c r="AQ101" s="110"/>
      <c r="AR101" s="110"/>
      <c r="AS101" s="110"/>
      <c r="AT101" s="110"/>
      <c r="AU101" s="110"/>
    </row>
    <row r="102" spans="1:47" x14ac:dyDescent="0.2">
      <c r="A102" s="110"/>
      <c r="B102" s="110"/>
      <c r="C102" s="110"/>
      <c r="D102" s="110"/>
      <c r="E102" s="110"/>
      <c r="F102" s="110"/>
      <c r="G102" s="110"/>
      <c r="H102" s="110"/>
      <c r="I102" s="110"/>
      <c r="J102" s="110"/>
      <c r="K102" s="110"/>
      <c r="L102" s="110"/>
      <c r="M102" s="110"/>
      <c r="N102" s="110"/>
      <c r="O102" s="110"/>
      <c r="P102" s="110"/>
      <c r="Q102" s="110"/>
      <c r="R102" s="110"/>
      <c r="S102" s="110"/>
      <c r="T102" s="110"/>
      <c r="U102" s="110"/>
      <c r="V102" s="110"/>
      <c r="W102" s="110"/>
      <c r="X102" s="110"/>
      <c r="Y102" s="110"/>
      <c r="Z102" s="110"/>
      <c r="AA102" s="110"/>
      <c r="AB102" s="110"/>
      <c r="AC102" s="110"/>
      <c r="AD102" s="110"/>
      <c r="AE102" s="110"/>
      <c r="AF102" s="110"/>
      <c r="AG102" s="110"/>
      <c r="AH102" s="110"/>
      <c r="AI102" s="110"/>
      <c r="AJ102" s="110"/>
      <c r="AK102" s="110"/>
      <c r="AL102" s="110"/>
      <c r="AM102" s="110"/>
      <c r="AN102" s="110"/>
      <c r="AO102" s="110"/>
      <c r="AP102" s="110"/>
      <c r="AQ102" s="110"/>
      <c r="AR102" s="110"/>
      <c r="AS102" s="110"/>
      <c r="AT102" s="110"/>
      <c r="AU102" s="110"/>
    </row>
    <row r="103" spans="1:47" x14ac:dyDescent="0.2">
      <c r="A103" s="110"/>
      <c r="B103" s="110"/>
      <c r="C103" s="110"/>
      <c r="D103" s="110"/>
      <c r="E103" s="110"/>
      <c r="F103" s="110"/>
      <c r="G103" s="110"/>
      <c r="H103" s="110"/>
      <c r="I103" s="110"/>
      <c r="J103" s="110"/>
      <c r="K103" s="110"/>
      <c r="L103" s="110"/>
      <c r="M103" s="110"/>
      <c r="N103" s="110"/>
      <c r="O103" s="110"/>
      <c r="P103" s="110"/>
      <c r="Q103" s="110"/>
      <c r="R103" s="110"/>
      <c r="S103" s="110"/>
      <c r="T103" s="110"/>
      <c r="U103" s="110"/>
      <c r="V103" s="110"/>
      <c r="W103" s="110"/>
      <c r="X103" s="110"/>
      <c r="Y103" s="110"/>
      <c r="Z103" s="110"/>
      <c r="AA103" s="110"/>
      <c r="AB103" s="110"/>
      <c r="AC103" s="110"/>
      <c r="AD103" s="110"/>
      <c r="AE103" s="110"/>
      <c r="AF103" s="110"/>
      <c r="AG103" s="110"/>
      <c r="AH103" s="110"/>
      <c r="AI103" s="110"/>
      <c r="AJ103" s="110"/>
      <c r="AK103" s="110"/>
      <c r="AL103" s="110"/>
      <c r="AM103" s="110"/>
      <c r="AN103" s="110"/>
      <c r="AO103" s="110"/>
      <c r="AP103" s="110"/>
      <c r="AQ103" s="110"/>
      <c r="AR103" s="110"/>
      <c r="AS103" s="110"/>
      <c r="AT103" s="110"/>
      <c r="AU103" s="110"/>
    </row>
    <row r="104" spans="1:47" x14ac:dyDescent="0.2">
      <c r="A104" s="110"/>
      <c r="B104" s="110"/>
      <c r="C104" s="110"/>
      <c r="D104" s="110"/>
      <c r="E104" s="110"/>
      <c r="F104" s="110"/>
      <c r="G104" s="110"/>
      <c r="H104" s="110"/>
      <c r="I104" s="110"/>
      <c r="J104" s="110"/>
      <c r="K104" s="110"/>
      <c r="L104" s="110"/>
      <c r="M104" s="110"/>
      <c r="N104" s="110"/>
      <c r="O104" s="110"/>
      <c r="P104" s="110"/>
      <c r="Q104" s="110"/>
      <c r="R104" s="110"/>
      <c r="S104" s="110"/>
      <c r="T104" s="110"/>
      <c r="U104" s="110"/>
      <c r="V104" s="110"/>
      <c r="W104" s="110"/>
      <c r="X104" s="110"/>
      <c r="Y104" s="110"/>
      <c r="Z104" s="110"/>
      <c r="AA104" s="110"/>
      <c r="AB104" s="110"/>
      <c r="AC104" s="110"/>
      <c r="AD104" s="110"/>
      <c r="AE104" s="110"/>
      <c r="AF104" s="110"/>
      <c r="AG104" s="110"/>
      <c r="AH104" s="110"/>
      <c r="AI104" s="110"/>
      <c r="AJ104" s="110"/>
      <c r="AK104" s="110"/>
      <c r="AL104" s="110"/>
      <c r="AM104" s="110"/>
      <c r="AN104" s="110"/>
      <c r="AO104" s="110"/>
      <c r="AP104" s="110"/>
      <c r="AQ104" s="110"/>
      <c r="AR104" s="110"/>
      <c r="AS104" s="110"/>
      <c r="AT104" s="110"/>
      <c r="AU104" s="110"/>
    </row>
    <row r="105" spans="1:47" x14ac:dyDescent="0.2">
      <c r="A105" s="110"/>
      <c r="B105" s="110"/>
      <c r="C105" s="110"/>
      <c r="D105" s="110"/>
      <c r="E105" s="110"/>
      <c r="F105" s="110"/>
      <c r="G105" s="110"/>
      <c r="H105" s="110"/>
      <c r="I105" s="110"/>
      <c r="J105" s="110"/>
      <c r="K105" s="110"/>
      <c r="L105" s="110"/>
      <c r="M105" s="110"/>
      <c r="N105" s="110"/>
      <c r="O105" s="110"/>
      <c r="P105" s="110"/>
      <c r="Q105" s="110"/>
      <c r="R105" s="110"/>
      <c r="S105" s="110"/>
      <c r="T105" s="110"/>
      <c r="U105" s="110"/>
      <c r="V105" s="110"/>
      <c r="W105" s="110"/>
      <c r="X105" s="110"/>
      <c r="Y105" s="110"/>
      <c r="Z105" s="110"/>
      <c r="AA105" s="110"/>
      <c r="AB105" s="110"/>
      <c r="AC105" s="110"/>
      <c r="AD105" s="110"/>
      <c r="AE105" s="110"/>
      <c r="AF105" s="110"/>
      <c r="AG105" s="110"/>
      <c r="AH105" s="110"/>
      <c r="AI105" s="110"/>
      <c r="AJ105" s="110"/>
      <c r="AK105" s="110"/>
      <c r="AL105" s="110"/>
      <c r="AM105" s="110"/>
      <c r="AN105" s="110"/>
      <c r="AO105" s="110"/>
      <c r="AP105" s="110"/>
      <c r="AQ105" s="110"/>
      <c r="AR105" s="110"/>
      <c r="AS105" s="110"/>
      <c r="AT105" s="110"/>
      <c r="AU105" s="110"/>
    </row>
    <row r="106" spans="1:47" x14ac:dyDescent="0.2">
      <c r="A106" s="110"/>
      <c r="B106" s="110"/>
      <c r="C106" s="110"/>
      <c r="D106" s="110"/>
      <c r="E106" s="110"/>
      <c r="F106" s="110"/>
      <c r="G106" s="110"/>
      <c r="H106" s="110"/>
      <c r="I106" s="110"/>
      <c r="J106" s="110"/>
      <c r="K106" s="110"/>
      <c r="L106" s="110"/>
      <c r="M106" s="110"/>
      <c r="N106" s="110"/>
      <c r="O106" s="110"/>
      <c r="P106" s="110"/>
      <c r="Q106" s="110"/>
      <c r="R106" s="110"/>
      <c r="S106" s="110"/>
      <c r="T106" s="110"/>
      <c r="U106" s="110"/>
      <c r="V106" s="110"/>
      <c r="W106" s="110"/>
      <c r="X106" s="110"/>
      <c r="Y106" s="110"/>
      <c r="Z106" s="110"/>
      <c r="AA106" s="110"/>
      <c r="AB106" s="110"/>
      <c r="AC106" s="110"/>
      <c r="AD106" s="110"/>
      <c r="AE106" s="110"/>
      <c r="AF106" s="110"/>
      <c r="AG106" s="110"/>
      <c r="AH106" s="110"/>
      <c r="AI106" s="110"/>
      <c r="AJ106" s="110"/>
      <c r="AK106" s="110"/>
      <c r="AL106" s="110"/>
      <c r="AM106" s="110"/>
      <c r="AN106" s="110"/>
      <c r="AO106" s="110"/>
      <c r="AP106" s="110"/>
      <c r="AQ106" s="110"/>
      <c r="AR106" s="110"/>
      <c r="AS106" s="110"/>
      <c r="AT106" s="110"/>
      <c r="AU106" s="110"/>
    </row>
    <row r="107" spans="1:47" x14ac:dyDescent="0.2">
      <c r="A107" s="110"/>
      <c r="B107" s="110"/>
      <c r="C107" s="110"/>
      <c r="D107" s="110"/>
      <c r="E107" s="110"/>
      <c r="F107" s="110"/>
      <c r="G107" s="110"/>
      <c r="H107" s="110"/>
      <c r="I107" s="110"/>
      <c r="J107" s="110"/>
      <c r="K107" s="110"/>
      <c r="L107" s="110"/>
      <c r="M107" s="110"/>
      <c r="N107" s="110"/>
      <c r="O107" s="110"/>
      <c r="P107" s="110"/>
      <c r="Q107" s="110"/>
      <c r="R107" s="110"/>
      <c r="S107" s="110"/>
      <c r="T107" s="110"/>
      <c r="U107" s="110"/>
      <c r="V107" s="110"/>
      <c r="W107" s="110"/>
      <c r="X107" s="110"/>
      <c r="Y107" s="110"/>
      <c r="Z107" s="110"/>
      <c r="AA107" s="110"/>
      <c r="AB107" s="110"/>
      <c r="AC107" s="110"/>
      <c r="AD107" s="110"/>
      <c r="AE107" s="110"/>
      <c r="AF107" s="110"/>
      <c r="AG107" s="110"/>
      <c r="AH107" s="110"/>
      <c r="AI107" s="110"/>
      <c r="AJ107" s="110"/>
      <c r="AK107" s="110"/>
      <c r="AL107" s="110"/>
      <c r="AM107" s="110"/>
      <c r="AN107" s="110"/>
      <c r="AO107" s="110"/>
      <c r="AP107" s="110"/>
      <c r="AQ107" s="110"/>
      <c r="AR107" s="110"/>
      <c r="AS107" s="110"/>
      <c r="AT107" s="110"/>
      <c r="AU107" s="110"/>
    </row>
    <row r="108" spans="1:47" x14ac:dyDescent="0.2">
      <c r="A108" s="110"/>
      <c r="B108" s="110"/>
      <c r="C108" s="110"/>
      <c r="D108" s="110"/>
      <c r="E108" s="110"/>
      <c r="F108" s="110"/>
      <c r="G108" s="110"/>
      <c r="H108" s="110"/>
      <c r="I108" s="110"/>
      <c r="J108" s="110"/>
      <c r="K108" s="110"/>
      <c r="L108" s="110"/>
      <c r="M108" s="110"/>
      <c r="N108" s="110"/>
      <c r="O108" s="110"/>
      <c r="P108" s="110"/>
      <c r="Q108" s="110"/>
      <c r="R108" s="110"/>
      <c r="S108" s="110"/>
      <c r="T108" s="110"/>
      <c r="U108" s="110"/>
      <c r="V108" s="110"/>
      <c r="W108" s="110"/>
      <c r="X108" s="110"/>
      <c r="Y108" s="110"/>
      <c r="Z108" s="110"/>
      <c r="AA108" s="110"/>
      <c r="AB108" s="110"/>
      <c r="AC108" s="110"/>
      <c r="AD108" s="110"/>
      <c r="AE108" s="110"/>
      <c r="AF108" s="110"/>
      <c r="AG108" s="110"/>
      <c r="AH108" s="110"/>
      <c r="AI108" s="110"/>
      <c r="AJ108" s="110"/>
      <c r="AK108" s="110"/>
      <c r="AL108" s="110"/>
      <c r="AM108" s="110"/>
      <c r="AN108" s="110"/>
      <c r="AO108" s="110"/>
      <c r="AP108" s="110"/>
      <c r="AQ108" s="110"/>
      <c r="AR108" s="110"/>
      <c r="AS108" s="110"/>
      <c r="AT108" s="110"/>
      <c r="AU108" s="110"/>
    </row>
    <row r="109" spans="1:47" x14ac:dyDescent="0.2">
      <c r="A109" s="110"/>
      <c r="B109" s="110"/>
      <c r="C109" s="110"/>
      <c r="D109" s="110"/>
      <c r="E109" s="110"/>
      <c r="F109" s="110"/>
      <c r="G109" s="110"/>
      <c r="H109" s="110"/>
      <c r="I109" s="110"/>
      <c r="J109" s="110"/>
      <c r="K109" s="110"/>
      <c r="L109" s="110"/>
      <c r="M109" s="110"/>
      <c r="N109" s="110"/>
      <c r="O109" s="110"/>
      <c r="P109" s="110"/>
      <c r="Q109" s="110"/>
      <c r="R109" s="110"/>
      <c r="S109" s="110"/>
      <c r="T109" s="110"/>
      <c r="U109" s="110"/>
      <c r="V109" s="110"/>
      <c r="W109" s="110"/>
      <c r="X109" s="110"/>
      <c r="Y109" s="110"/>
      <c r="Z109" s="110"/>
      <c r="AA109" s="110"/>
      <c r="AB109" s="110"/>
      <c r="AC109" s="110"/>
      <c r="AD109" s="110"/>
      <c r="AE109" s="110"/>
      <c r="AF109" s="110"/>
      <c r="AG109" s="110"/>
      <c r="AH109" s="110"/>
      <c r="AI109" s="110"/>
      <c r="AJ109" s="110"/>
      <c r="AK109" s="110"/>
      <c r="AL109" s="110"/>
      <c r="AM109" s="110"/>
      <c r="AN109" s="110"/>
      <c r="AO109" s="110"/>
      <c r="AP109" s="110"/>
      <c r="AQ109" s="110"/>
      <c r="AR109" s="110"/>
      <c r="AS109" s="110"/>
      <c r="AT109" s="110"/>
      <c r="AU109" s="110"/>
    </row>
    <row r="110" spans="1:47" x14ac:dyDescent="0.2">
      <c r="A110" s="110"/>
      <c r="B110" s="110"/>
      <c r="C110" s="110"/>
      <c r="D110" s="110"/>
      <c r="E110" s="110"/>
      <c r="F110" s="110"/>
      <c r="G110" s="110"/>
      <c r="H110" s="110"/>
      <c r="I110" s="110"/>
      <c r="J110" s="110"/>
      <c r="K110" s="110"/>
      <c r="L110" s="110"/>
      <c r="M110" s="110"/>
      <c r="N110" s="110"/>
      <c r="O110" s="110"/>
      <c r="P110" s="110"/>
      <c r="Q110" s="110"/>
      <c r="R110" s="110"/>
      <c r="S110" s="110"/>
      <c r="T110" s="110"/>
      <c r="U110" s="110"/>
      <c r="V110" s="110"/>
      <c r="W110" s="110"/>
      <c r="X110" s="110"/>
      <c r="Y110" s="110"/>
      <c r="Z110" s="110"/>
      <c r="AA110" s="110"/>
      <c r="AB110" s="110"/>
      <c r="AC110" s="110"/>
      <c r="AD110" s="110"/>
      <c r="AE110" s="110"/>
      <c r="AF110" s="110"/>
      <c r="AG110" s="110"/>
      <c r="AH110" s="110"/>
      <c r="AI110" s="110"/>
      <c r="AJ110" s="110"/>
      <c r="AK110" s="110"/>
      <c r="AL110" s="110"/>
      <c r="AM110" s="110"/>
      <c r="AN110" s="110"/>
      <c r="AO110" s="110"/>
      <c r="AP110" s="110"/>
      <c r="AQ110" s="110"/>
      <c r="AR110" s="110"/>
      <c r="AS110" s="110"/>
      <c r="AT110" s="110"/>
      <c r="AU110" s="110"/>
    </row>
    <row r="111" spans="1:47" x14ac:dyDescent="0.2">
      <c r="A111" s="110"/>
      <c r="B111" s="110"/>
      <c r="C111" s="110"/>
      <c r="D111" s="110"/>
      <c r="E111" s="110"/>
      <c r="F111" s="110"/>
      <c r="G111" s="110"/>
      <c r="H111" s="110"/>
      <c r="I111" s="110"/>
      <c r="J111" s="110"/>
      <c r="K111" s="110"/>
      <c r="L111" s="110"/>
      <c r="M111" s="110"/>
      <c r="N111" s="110"/>
      <c r="O111" s="110"/>
      <c r="P111" s="110"/>
      <c r="Q111" s="110"/>
      <c r="R111" s="110"/>
      <c r="S111" s="110"/>
      <c r="T111" s="110"/>
      <c r="U111" s="110"/>
      <c r="V111" s="110"/>
      <c r="W111" s="110"/>
      <c r="X111" s="110"/>
      <c r="Y111" s="110"/>
      <c r="Z111" s="110"/>
      <c r="AA111" s="110"/>
      <c r="AB111" s="110"/>
      <c r="AC111" s="110"/>
      <c r="AD111" s="110"/>
      <c r="AE111" s="110"/>
      <c r="AF111" s="110"/>
      <c r="AG111" s="110"/>
      <c r="AH111" s="110"/>
      <c r="AI111" s="110"/>
      <c r="AJ111" s="110"/>
      <c r="AK111" s="110"/>
      <c r="AL111" s="110"/>
      <c r="AM111" s="110"/>
      <c r="AN111" s="110"/>
      <c r="AO111" s="110"/>
      <c r="AP111" s="110"/>
      <c r="AQ111" s="110"/>
      <c r="AR111" s="110"/>
      <c r="AS111" s="110"/>
      <c r="AT111" s="110"/>
      <c r="AU111" s="110"/>
    </row>
    <row r="112" spans="1:47" x14ac:dyDescent="0.2">
      <c r="A112" s="110"/>
      <c r="B112" s="110"/>
      <c r="C112" s="110"/>
      <c r="D112" s="110"/>
      <c r="E112" s="110"/>
      <c r="F112" s="110"/>
      <c r="G112" s="110"/>
      <c r="H112" s="110"/>
      <c r="I112" s="110"/>
      <c r="J112" s="110"/>
      <c r="K112" s="110"/>
      <c r="L112" s="110"/>
      <c r="M112" s="110"/>
      <c r="N112" s="110"/>
      <c r="O112" s="110"/>
      <c r="P112" s="110"/>
      <c r="Q112" s="110"/>
      <c r="R112" s="110"/>
      <c r="S112" s="110"/>
      <c r="T112" s="110"/>
      <c r="U112" s="110"/>
      <c r="V112" s="110"/>
      <c r="W112" s="110"/>
      <c r="X112" s="110"/>
      <c r="Y112" s="110"/>
      <c r="Z112" s="110"/>
      <c r="AA112" s="110"/>
      <c r="AB112" s="110"/>
      <c r="AC112" s="110"/>
      <c r="AD112" s="110"/>
      <c r="AE112" s="110"/>
      <c r="AF112" s="110"/>
      <c r="AG112" s="110"/>
      <c r="AH112" s="110"/>
      <c r="AI112" s="110"/>
      <c r="AJ112" s="110"/>
      <c r="AK112" s="110"/>
      <c r="AL112" s="110"/>
      <c r="AM112" s="110"/>
      <c r="AN112" s="110"/>
      <c r="AO112" s="110"/>
      <c r="AP112" s="110"/>
      <c r="AQ112" s="110"/>
      <c r="AR112" s="110"/>
      <c r="AS112" s="110"/>
      <c r="AT112" s="110"/>
      <c r="AU112" s="110"/>
    </row>
    <row r="113" spans="1:47" x14ac:dyDescent="0.2">
      <c r="A113" s="110"/>
      <c r="B113" s="110"/>
      <c r="C113" s="110"/>
      <c r="D113" s="110"/>
      <c r="E113" s="110"/>
      <c r="F113" s="110"/>
      <c r="G113" s="110"/>
      <c r="H113" s="110"/>
      <c r="I113" s="110"/>
      <c r="J113" s="110"/>
      <c r="K113" s="110"/>
      <c r="L113" s="110"/>
      <c r="M113" s="110"/>
      <c r="N113" s="110"/>
      <c r="O113" s="110"/>
      <c r="P113" s="110"/>
      <c r="Q113" s="110"/>
      <c r="R113" s="110"/>
      <c r="S113" s="110"/>
      <c r="T113" s="110"/>
      <c r="U113" s="110"/>
      <c r="V113" s="110"/>
      <c r="W113" s="110"/>
      <c r="X113" s="110"/>
      <c r="Y113" s="110"/>
      <c r="Z113" s="110"/>
      <c r="AA113" s="110"/>
      <c r="AB113" s="110"/>
      <c r="AC113" s="110"/>
      <c r="AD113" s="110"/>
      <c r="AE113" s="110"/>
      <c r="AF113" s="110"/>
      <c r="AG113" s="110"/>
      <c r="AH113" s="110"/>
      <c r="AI113" s="110"/>
      <c r="AJ113" s="110"/>
      <c r="AK113" s="110"/>
      <c r="AL113" s="110"/>
      <c r="AM113" s="110"/>
      <c r="AN113" s="110"/>
      <c r="AO113" s="110"/>
      <c r="AP113" s="110"/>
      <c r="AQ113" s="110"/>
      <c r="AR113" s="110"/>
      <c r="AS113" s="110"/>
      <c r="AT113" s="110"/>
      <c r="AU113" s="110"/>
    </row>
    <row r="114" spans="1:47" x14ac:dyDescent="0.2">
      <c r="A114" s="110"/>
      <c r="B114" s="110"/>
      <c r="C114" s="110"/>
      <c r="D114" s="110"/>
      <c r="E114" s="110"/>
      <c r="F114" s="110"/>
      <c r="G114" s="110"/>
      <c r="H114" s="110"/>
      <c r="I114" s="110"/>
      <c r="J114" s="110"/>
      <c r="K114" s="110"/>
      <c r="L114" s="110"/>
      <c r="M114" s="110"/>
      <c r="N114" s="110"/>
      <c r="O114" s="110"/>
      <c r="P114" s="110"/>
      <c r="Q114" s="110"/>
      <c r="R114" s="110"/>
      <c r="S114" s="110"/>
      <c r="T114" s="110"/>
      <c r="U114" s="110"/>
      <c r="V114" s="110"/>
      <c r="W114" s="110"/>
      <c r="X114" s="110"/>
      <c r="Y114" s="110"/>
      <c r="Z114" s="110"/>
      <c r="AA114" s="110"/>
      <c r="AB114" s="110"/>
      <c r="AC114" s="110"/>
      <c r="AD114" s="110"/>
      <c r="AE114" s="110"/>
      <c r="AF114" s="110"/>
      <c r="AG114" s="110"/>
      <c r="AH114" s="110"/>
      <c r="AI114" s="110"/>
      <c r="AJ114" s="110"/>
      <c r="AK114" s="110"/>
      <c r="AL114" s="110"/>
      <c r="AM114" s="110"/>
      <c r="AN114" s="110"/>
      <c r="AO114" s="110"/>
      <c r="AP114" s="110"/>
      <c r="AQ114" s="110"/>
      <c r="AR114" s="110"/>
      <c r="AS114" s="110"/>
      <c r="AT114" s="110"/>
      <c r="AU114" s="110"/>
    </row>
    <row r="115" spans="1:47" x14ac:dyDescent="0.2">
      <c r="A115" s="110"/>
      <c r="B115" s="110"/>
      <c r="C115" s="110"/>
      <c r="D115" s="110"/>
      <c r="E115" s="110"/>
      <c r="F115" s="110"/>
      <c r="G115" s="110"/>
      <c r="H115" s="110"/>
      <c r="I115" s="110"/>
      <c r="J115" s="110"/>
      <c r="K115" s="110"/>
      <c r="L115" s="110"/>
      <c r="M115" s="110"/>
      <c r="N115" s="110"/>
      <c r="O115" s="110"/>
      <c r="P115" s="110"/>
      <c r="Q115" s="110"/>
      <c r="R115" s="110"/>
      <c r="S115" s="110"/>
      <c r="T115" s="110"/>
      <c r="U115" s="110"/>
      <c r="V115" s="110"/>
      <c r="W115" s="110"/>
      <c r="X115" s="110"/>
      <c r="Y115" s="110"/>
      <c r="Z115" s="110"/>
      <c r="AA115" s="110"/>
      <c r="AB115" s="110"/>
      <c r="AC115" s="110"/>
      <c r="AD115" s="110"/>
      <c r="AE115" s="110"/>
      <c r="AF115" s="110"/>
      <c r="AG115" s="110"/>
      <c r="AH115" s="110"/>
      <c r="AI115" s="110"/>
      <c r="AJ115" s="110"/>
      <c r="AK115" s="110"/>
      <c r="AL115" s="110"/>
      <c r="AM115" s="110"/>
      <c r="AN115" s="110"/>
      <c r="AO115" s="110"/>
      <c r="AP115" s="110"/>
      <c r="AQ115" s="110"/>
      <c r="AR115" s="110"/>
      <c r="AS115" s="110"/>
      <c r="AT115" s="110"/>
      <c r="AU115" s="110"/>
    </row>
    <row r="116" spans="1:47" x14ac:dyDescent="0.2">
      <c r="A116" s="110"/>
      <c r="B116" s="110"/>
      <c r="C116" s="110"/>
      <c r="D116" s="110"/>
      <c r="E116" s="110"/>
      <c r="F116" s="110"/>
      <c r="G116" s="110"/>
      <c r="H116" s="110"/>
      <c r="I116" s="110"/>
      <c r="J116" s="110"/>
      <c r="K116" s="110"/>
      <c r="L116" s="110"/>
      <c r="M116" s="110"/>
      <c r="N116" s="110"/>
      <c r="O116" s="110"/>
      <c r="P116" s="110"/>
      <c r="Q116" s="110"/>
      <c r="R116" s="110"/>
      <c r="S116" s="110"/>
      <c r="T116" s="110"/>
      <c r="U116" s="110"/>
      <c r="V116" s="110"/>
      <c r="W116" s="110"/>
      <c r="X116" s="110"/>
      <c r="Y116" s="110"/>
      <c r="Z116" s="110"/>
      <c r="AA116" s="110"/>
      <c r="AB116" s="110"/>
      <c r="AC116" s="110"/>
      <c r="AD116" s="110"/>
      <c r="AE116" s="110"/>
      <c r="AF116" s="110"/>
      <c r="AG116" s="110"/>
      <c r="AH116" s="110"/>
      <c r="AI116" s="110"/>
      <c r="AJ116" s="110"/>
      <c r="AK116" s="110"/>
      <c r="AL116" s="110"/>
      <c r="AM116" s="110"/>
      <c r="AN116" s="110"/>
      <c r="AO116" s="110"/>
      <c r="AP116" s="110"/>
      <c r="AQ116" s="110"/>
      <c r="AR116" s="110"/>
      <c r="AS116" s="110"/>
      <c r="AT116" s="110"/>
      <c r="AU116" s="110"/>
    </row>
    <row r="117" spans="1:47" x14ac:dyDescent="0.2">
      <c r="A117" s="110"/>
      <c r="B117" s="110"/>
      <c r="C117" s="110"/>
      <c r="D117" s="110"/>
      <c r="E117" s="110"/>
      <c r="F117" s="110"/>
      <c r="G117" s="110"/>
      <c r="H117" s="110"/>
      <c r="I117" s="110"/>
      <c r="J117" s="110"/>
      <c r="K117" s="110"/>
      <c r="L117" s="110"/>
      <c r="M117" s="110"/>
      <c r="N117" s="110"/>
      <c r="O117" s="110"/>
      <c r="P117" s="110"/>
      <c r="Q117" s="110"/>
      <c r="R117" s="110"/>
      <c r="S117" s="110"/>
      <c r="T117" s="110"/>
      <c r="U117" s="110"/>
      <c r="V117" s="110"/>
      <c r="W117" s="110"/>
      <c r="X117" s="110"/>
      <c r="Y117" s="110"/>
      <c r="Z117" s="110"/>
      <c r="AA117" s="110"/>
      <c r="AB117" s="110"/>
      <c r="AC117" s="110"/>
      <c r="AD117" s="110"/>
      <c r="AE117" s="110"/>
      <c r="AF117" s="110"/>
      <c r="AG117" s="110"/>
      <c r="AH117" s="110"/>
      <c r="AI117" s="110"/>
      <c r="AJ117" s="110"/>
      <c r="AK117" s="110"/>
      <c r="AL117" s="110"/>
      <c r="AM117" s="110"/>
      <c r="AN117" s="110"/>
      <c r="AO117" s="110"/>
      <c r="AP117" s="110"/>
      <c r="AQ117" s="110"/>
      <c r="AR117" s="110"/>
      <c r="AS117" s="110"/>
      <c r="AT117" s="110"/>
      <c r="AU117" s="110"/>
    </row>
    <row r="118" spans="1:47" x14ac:dyDescent="0.2">
      <c r="A118" s="110"/>
      <c r="B118" s="110"/>
      <c r="C118" s="110"/>
      <c r="D118" s="110"/>
      <c r="E118" s="110"/>
      <c r="F118" s="110"/>
      <c r="G118" s="110"/>
      <c r="H118" s="110"/>
      <c r="I118" s="110"/>
      <c r="J118" s="110"/>
      <c r="K118" s="110"/>
      <c r="L118" s="110"/>
      <c r="M118" s="110"/>
      <c r="N118" s="110"/>
      <c r="O118" s="110"/>
      <c r="P118" s="110"/>
      <c r="Q118" s="110"/>
      <c r="R118" s="110"/>
      <c r="S118" s="110"/>
      <c r="T118" s="110"/>
      <c r="U118" s="110"/>
      <c r="V118" s="110"/>
      <c r="W118" s="110"/>
      <c r="X118" s="110"/>
      <c r="Y118" s="110"/>
      <c r="Z118" s="110"/>
      <c r="AA118" s="110"/>
      <c r="AB118" s="110"/>
      <c r="AC118" s="110"/>
      <c r="AD118" s="110"/>
      <c r="AE118" s="110"/>
      <c r="AF118" s="110"/>
      <c r="AG118" s="110"/>
      <c r="AH118" s="110"/>
      <c r="AI118" s="110"/>
      <c r="AJ118" s="110"/>
      <c r="AK118" s="110"/>
      <c r="AL118" s="110"/>
      <c r="AM118" s="110"/>
      <c r="AN118" s="110"/>
      <c r="AO118" s="110"/>
      <c r="AP118" s="110"/>
      <c r="AQ118" s="110"/>
      <c r="AR118" s="110"/>
      <c r="AS118" s="110"/>
      <c r="AT118" s="110"/>
      <c r="AU118" s="110"/>
    </row>
    <row r="119" spans="1:47" x14ac:dyDescent="0.2">
      <c r="A119" s="110"/>
      <c r="B119" s="110"/>
      <c r="C119" s="110"/>
      <c r="D119" s="110"/>
      <c r="E119" s="110"/>
      <c r="F119" s="110"/>
      <c r="G119" s="110"/>
      <c r="H119" s="110"/>
      <c r="I119" s="110"/>
      <c r="J119" s="110"/>
      <c r="K119" s="110"/>
      <c r="L119" s="110"/>
      <c r="M119" s="110"/>
      <c r="N119" s="110"/>
      <c r="O119" s="110"/>
      <c r="P119" s="110"/>
      <c r="Q119" s="110"/>
      <c r="R119" s="110"/>
      <c r="S119" s="110"/>
      <c r="T119" s="110"/>
      <c r="U119" s="110"/>
      <c r="V119" s="110"/>
      <c r="W119" s="110"/>
      <c r="X119" s="110"/>
      <c r="Y119" s="110"/>
      <c r="Z119" s="110"/>
      <c r="AA119" s="110"/>
      <c r="AB119" s="110"/>
      <c r="AC119" s="110"/>
      <c r="AD119" s="110"/>
      <c r="AE119" s="110"/>
      <c r="AF119" s="110"/>
      <c r="AG119" s="110"/>
      <c r="AH119" s="110"/>
      <c r="AI119" s="110"/>
      <c r="AJ119" s="110"/>
      <c r="AK119" s="110"/>
      <c r="AL119" s="110"/>
      <c r="AM119" s="110"/>
      <c r="AN119" s="110"/>
      <c r="AO119" s="110"/>
      <c r="AP119" s="110"/>
      <c r="AQ119" s="110"/>
      <c r="AR119" s="110"/>
      <c r="AS119" s="110"/>
      <c r="AT119" s="110"/>
      <c r="AU119" s="110"/>
    </row>
    <row r="120" spans="1:47" x14ac:dyDescent="0.2">
      <c r="A120" s="110"/>
      <c r="B120" s="110"/>
      <c r="C120" s="110"/>
      <c r="D120" s="110"/>
      <c r="E120" s="110"/>
      <c r="F120" s="110"/>
      <c r="G120" s="110"/>
      <c r="H120" s="110"/>
      <c r="I120" s="110"/>
      <c r="J120" s="110"/>
      <c r="K120" s="110"/>
      <c r="L120" s="110"/>
      <c r="M120" s="110"/>
      <c r="N120" s="110"/>
      <c r="O120" s="110"/>
      <c r="P120" s="110"/>
      <c r="Q120" s="110"/>
      <c r="R120" s="110"/>
      <c r="S120" s="110"/>
      <c r="T120" s="110"/>
      <c r="U120" s="110"/>
      <c r="V120" s="110"/>
      <c r="W120" s="110"/>
      <c r="X120" s="110"/>
      <c r="Y120" s="110"/>
      <c r="Z120" s="110"/>
      <c r="AA120" s="110"/>
      <c r="AB120" s="110"/>
      <c r="AC120" s="110"/>
      <c r="AD120" s="110"/>
      <c r="AE120" s="110"/>
      <c r="AF120" s="110"/>
      <c r="AG120" s="110"/>
      <c r="AH120" s="110"/>
      <c r="AI120" s="110"/>
      <c r="AJ120" s="110"/>
      <c r="AK120" s="110"/>
      <c r="AL120" s="110"/>
      <c r="AM120" s="110"/>
      <c r="AN120" s="110"/>
      <c r="AO120" s="110"/>
      <c r="AP120" s="110"/>
      <c r="AQ120" s="110"/>
      <c r="AR120" s="110"/>
      <c r="AS120" s="110"/>
      <c r="AT120" s="110"/>
      <c r="AU120" s="110"/>
    </row>
    <row r="121" spans="1:47" x14ac:dyDescent="0.2">
      <c r="A121" s="110"/>
      <c r="B121" s="110"/>
      <c r="C121" s="110"/>
      <c r="D121" s="110"/>
      <c r="E121" s="110"/>
      <c r="F121" s="110"/>
      <c r="G121" s="110"/>
      <c r="H121" s="110"/>
      <c r="I121" s="110"/>
      <c r="J121" s="110"/>
      <c r="K121" s="110"/>
      <c r="L121" s="110"/>
      <c r="M121" s="110"/>
      <c r="N121" s="110"/>
      <c r="O121" s="110"/>
      <c r="P121" s="110"/>
      <c r="Q121" s="110"/>
      <c r="R121" s="110"/>
      <c r="S121" s="110"/>
      <c r="T121" s="110"/>
      <c r="U121" s="110"/>
      <c r="V121" s="110"/>
      <c r="W121" s="110"/>
      <c r="X121" s="110"/>
      <c r="Y121" s="110"/>
      <c r="Z121" s="110"/>
      <c r="AA121" s="110"/>
      <c r="AB121" s="110"/>
      <c r="AC121" s="110"/>
      <c r="AD121" s="110"/>
      <c r="AE121" s="110"/>
      <c r="AF121" s="110"/>
      <c r="AG121" s="110"/>
      <c r="AH121" s="110"/>
      <c r="AI121" s="110"/>
      <c r="AJ121" s="110"/>
      <c r="AK121" s="110"/>
      <c r="AL121" s="110"/>
      <c r="AM121" s="110"/>
      <c r="AN121" s="110"/>
      <c r="AO121" s="110"/>
      <c r="AP121" s="110"/>
      <c r="AQ121" s="110"/>
      <c r="AR121" s="110"/>
      <c r="AS121" s="110"/>
      <c r="AT121" s="110"/>
      <c r="AU121" s="110"/>
    </row>
    <row r="122" spans="1:47" x14ac:dyDescent="0.2">
      <c r="A122" s="110"/>
      <c r="B122" s="110"/>
      <c r="C122" s="110"/>
      <c r="D122" s="110"/>
      <c r="E122" s="110"/>
      <c r="F122" s="110"/>
      <c r="G122" s="110"/>
      <c r="H122" s="110"/>
      <c r="I122" s="110"/>
      <c r="J122" s="110"/>
      <c r="K122" s="110"/>
      <c r="L122" s="110"/>
      <c r="M122" s="110"/>
      <c r="N122" s="110"/>
      <c r="O122" s="110"/>
      <c r="P122" s="110"/>
      <c r="Q122" s="110"/>
      <c r="R122" s="110"/>
      <c r="S122" s="110"/>
      <c r="T122" s="110"/>
      <c r="U122" s="110"/>
      <c r="V122" s="110"/>
      <c r="W122" s="110"/>
      <c r="X122" s="110"/>
      <c r="Y122" s="110"/>
      <c r="Z122" s="110"/>
      <c r="AA122" s="110"/>
      <c r="AB122" s="110"/>
      <c r="AC122" s="110"/>
      <c r="AD122" s="110"/>
      <c r="AE122" s="110"/>
      <c r="AF122" s="110"/>
      <c r="AG122" s="110"/>
      <c r="AH122" s="110"/>
      <c r="AI122" s="110"/>
      <c r="AJ122" s="110"/>
      <c r="AK122" s="110"/>
      <c r="AL122" s="110"/>
      <c r="AM122" s="110"/>
      <c r="AN122" s="110"/>
      <c r="AO122" s="110"/>
      <c r="AP122" s="110"/>
      <c r="AQ122" s="110"/>
      <c r="AR122" s="110"/>
      <c r="AS122" s="110"/>
      <c r="AT122" s="110"/>
      <c r="AU122" s="110"/>
    </row>
    <row r="123" spans="1:47" x14ac:dyDescent="0.2">
      <c r="A123" s="110"/>
      <c r="B123" s="110"/>
      <c r="C123" s="110"/>
      <c r="D123" s="110"/>
      <c r="E123" s="110"/>
      <c r="F123" s="110"/>
      <c r="G123" s="110"/>
      <c r="H123" s="110"/>
      <c r="I123" s="110"/>
      <c r="J123" s="110"/>
      <c r="K123" s="110"/>
      <c r="L123" s="110"/>
      <c r="M123" s="110"/>
      <c r="N123" s="110"/>
      <c r="O123" s="110"/>
      <c r="P123" s="110"/>
      <c r="Q123" s="110"/>
      <c r="R123" s="110"/>
      <c r="S123" s="110"/>
      <c r="T123" s="110"/>
      <c r="U123" s="110"/>
      <c r="V123" s="110"/>
      <c r="W123" s="110"/>
      <c r="X123" s="110"/>
      <c r="Y123" s="110"/>
      <c r="Z123" s="110"/>
      <c r="AA123" s="110"/>
      <c r="AB123" s="110"/>
      <c r="AC123" s="110"/>
      <c r="AD123" s="110"/>
      <c r="AE123" s="110"/>
      <c r="AF123" s="110"/>
      <c r="AG123" s="110"/>
      <c r="AH123" s="110"/>
      <c r="AI123" s="110"/>
      <c r="AJ123" s="110"/>
      <c r="AK123" s="110"/>
      <c r="AL123" s="110"/>
      <c r="AM123" s="110"/>
      <c r="AN123" s="110"/>
      <c r="AO123" s="110"/>
      <c r="AP123" s="110"/>
      <c r="AQ123" s="110"/>
      <c r="AR123" s="110"/>
      <c r="AS123" s="110"/>
      <c r="AT123" s="110"/>
      <c r="AU123" s="110"/>
    </row>
    <row r="124" spans="1:47" x14ac:dyDescent="0.2">
      <c r="A124" s="110"/>
      <c r="B124" s="110"/>
      <c r="C124" s="110"/>
      <c r="D124" s="110"/>
      <c r="E124" s="110"/>
      <c r="F124" s="110"/>
      <c r="G124" s="110"/>
      <c r="H124" s="110"/>
      <c r="I124" s="110"/>
      <c r="J124" s="110"/>
      <c r="K124" s="110"/>
      <c r="L124" s="110"/>
      <c r="M124" s="110"/>
      <c r="N124" s="110"/>
      <c r="O124" s="110"/>
      <c r="P124" s="110"/>
      <c r="Q124" s="110"/>
      <c r="R124" s="110"/>
      <c r="S124" s="110"/>
      <c r="T124" s="110"/>
      <c r="U124" s="110"/>
      <c r="V124" s="110"/>
      <c r="W124" s="110"/>
      <c r="X124" s="110"/>
      <c r="Y124" s="110"/>
      <c r="Z124" s="110"/>
      <c r="AA124" s="110"/>
      <c r="AB124" s="110"/>
      <c r="AC124" s="110"/>
      <c r="AD124" s="110"/>
      <c r="AE124" s="110"/>
      <c r="AF124" s="110"/>
      <c r="AG124" s="110"/>
      <c r="AH124" s="110"/>
      <c r="AI124" s="110"/>
      <c r="AJ124" s="110"/>
      <c r="AK124" s="110"/>
      <c r="AL124" s="110"/>
      <c r="AM124" s="110"/>
      <c r="AN124" s="110"/>
      <c r="AO124" s="110"/>
      <c r="AP124" s="110"/>
      <c r="AQ124" s="110"/>
      <c r="AR124" s="110"/>
      <c r="AS124" s="110"/>
      <c r="AT124" s="110"/>
      <c r="AU124" s="110"/>
    </row>
    <row r="125" spans="1:47" x14ac:dyDescent="0.2">
      <c r="A125" s="110"/>
      <c r="B125" s="110"/>
      <c r="C125" s="110"/>
      <c r="D125" s="110"/>
      <c r="E125" s="110"/>
      <c r="F125" s="110"/>
      <c r="G125" s="110"/>
      <c r="H125" s="110"/>
      <c r="I125" s="110"/>
      <c r="J125" s="110"/>
      <c r="K125" s="110"/>
      <c r="L125" s="110"/>
      <c r="M125" s="110"/>
      <c r="N125" s="110"/>
      <c r="O125" s="110"/>
      <c r="P125" s="110"/>
      <c r="Q125" s="110"/>
      <c r="R125" s="110"/>
      <c r="S125" s="110"/>
      <c r="T125" s="110"/>
      <c r="U125" s="110"/>
      <c r="V125" s="110"/>
      <c r="W125" s="110"/>
      <c r="X125" s="110"/>
      <c r="Y125" s="110"/>
      <c r="Z125" s="110"/>
      <c r="AA125" s="110"/>
      <c r="AB125" s="110"/>
      <c r="AC125" s="110"/>
      <c r="AD125" s="110"/>
      <c r="AE125" s="110"/>
      <c r="AF125" s="110"/>
      <c r="AG125" s="110"/>
      <c r="AH125" s="110"/>
      <c r="AI125" s="110"/>
      <c r="AJ125" s="110"/>
      <c r="AK125" s="110"/>
      <c r="AL125" s="110"/>
      <c r="AM125" s="110"/>
      <c r="AN125" s="110"/>
      <c r="AO125" s="110"/>
      <c r="AP125" s="110"/>
      <c r="AQ125" s="110"/>
      <c r="AR125" s="110"/>
      <c r="AS125" s="110"/>
      <c r="AT125" s="110"/>
      <c r="AU125" s="110"/>
    </row>
    <row r="126" spans="1:47" x14ac:dyDescent="0.2">
      <c r="A126" s="110"/>
      <c r="B126" s="110"/>
      <c r="C126" s="110"/>
      <c r="D126" s="110"/>
      <c r="E126" s="110"/>
      <c r="F126" s="110"/>
      <c r="G126" s="110"/>
      <c r="H126" s="110"/>
      <c r="I126" s="110"/>
      <c r="J126" s="110"/>
      <c r="K126" s="110"/>
      <c r="L126" s="110"/>
      <c r="M126" s="110"/>
      <c r="N126" s="110"/>
      <c r="O126" s="110"/>
      <c r="P126" s="110"/>
      <c r="Q126" s="110"/>
      <c r="R126" s="110"/>
      <c r="S126" s="110"/>
      <c r="T126" s="110"/>
      <c r="U126" s="110"/>
      <c r="V126" s="110"/>
      <c r="W126" s="110"/>
      <c r="X126" s="110"/>
      <c r="Y126" s="110"/>
      <c r="Z126" s="110"/>
      <c r="AA126" s="110"/>
      <c r="AB126" s="110"/>
      <c r="AC126" s="110"/>
      <c r="AD126" s="110"/>
      <c r="AE126" s="110"/>
      <c r="AF126" s="110"/>
      <c r="AG126" s="110"/>
      <c r="AH126" s="110"/>
      <c r="AI126" s="110"/>
      <c r="AJ126" s="110"/>
      <c r="AK126" s="110"/>
      <c r="AL126" s="110"/>
      <c r="AM126" s="110"/>
      <c r="AN126" s="110"/>
      <c r="AO126" s="110"/>
      <c r="AP126" s="110"/>
      <c r="AQ126" s="110"/>
      <c r="AR126" s="110"/>
      <c r="AS126" s="110"/>
      <c r="AT126" s="110"/>
      <c r="AU126" s="110"/>
    </row>
    <row r="127" spans="1:47" x14ac:dyDescent="0.2">
      <c r="A127" s="110"/>
      <c r="B127" s="110"/>
      <c r="C127" s="110"/>
      <c r="D127" s="110"/>
      <c r="E127" s="110"/>
      <c r="F127" s="110"/>
      <c r="G127" s="110"/>
      <c r="H127" s="110"/>
      <c r="I127" s="110"/>
      <c r="J127" s="110"/>
      <c r="K127" s="110"/>
      <c r="L127" s="110"/>
      <c r="M127" s="110"/>
      <c r="N127" s="110"/>
      <c r="O127" s="110"/>
      <c r="P127" s="110"/>
      <c r="Q127" s="110"/>
      <c r="R127" s="110"/>
      <c r="S127" s="110"/>
      <c r="T127" s="110"/>
      <c r="U127" s="110"/>
      <c r="V127" s="110"/>
      <c r="W127" s="110"/>
      <c r="X127" s="110"/>
      <c r="Y127" s="110"/>
      <c r="Z127" s="110"/>
      <c r="AA127" s="110"/>
      <c r="AB127" s="110"/>
      <c r="AC127" s="110"/>
      <c r="AD127" s="110"/>
      <c r="AE127" s="110"/>
      <c r="AF127" s="110"/>
      <c r="AG127" s="110"/>
      <c r="AH127" s="110"/>
      <c r="AI127" s="110"/>
      <c r="AJ127" s="110"/>
      <c r="AK127" s="110"/>
      <c r="AL127" s="110"/>
      <c r="AM127" s="110"/>
      <c r="AN127" s="110"/>
      <c r="AO127" s="110"/>
      <c r="AP127" s="110"/>
      <c r="AQ127" s="110"/>
      <c r="AR127" s="110"/>
      <c r="AS127" s="110"/>
      <c r="AT127" s="110"/>
      <c r="AU127" s="110"/>
    </row>
    <row r="128" spans="1:47" x14ac:dyDescent="0.2">
      <c r="A128" s="110"/>
      <c r="B128" s="110"/>
      <c r="C128" s="110"/>
      <c r="D128" s="110"/>
      <c r="E128" s="110"/>
      <c r="F128" s="110"/>
      <c r="G128" s="110"/>
      <c r="H128" s="110"/>
      <c r="I128" s="110"/>
      <c r="J128" s="110"/>
      <c r="K128" s="110"/>
      <c r="L128" s="110"/>
      <c r="M128" s="110"/>
      <c r="N128" s="110"/>
      <c r="O128" s="110"/>
      <c r="P128" s="110"/>
      <c r="Q128" s="110"/>
      <c r="R128" s="110"/>
      <c r="S128" s="110"/>
      <c r="T128" s="110"/>
      <c r="U128" s="110"/>
      <c r="V128" s="110"/>
      <c r="W128" s="110"/>
      <c r="X128" s="110"/>
      <c r="Y128" s="110"/>
      <c r="Z128" s="110"/>
      <c r="AA128" s="110"/>
      <c r="AB128" s="110"/>
      <c r="AC128" s="110"/>
      <c r="AD128" s="110"/>
      <c r="AE128" s="110"/>
      <c r="AF128" s="110"/>
      <c r="AG128" s="110"/>
      <c r="AH128" s="110"/>
      <c r="AI128" s="110"/>
      <c r="AJ128" s="110"/>
      <c r="AK128" s="110"/>
      <c r="AL128" s="110"/>
      <c r="AM128" s="110"/>
      <c r="AN128" s="110"/>
      <c r="AO128" s="110"/>
      <c r="AP128" s="110"/>
      <c r="AQ128" s="110"/>
      <c r="AR128" s="110"/>
      <c r="AS128" s="110"/>
      <c r="AT128" s="110"/>
      <c r="AU128" s="110"/>
    </row>
    <row r="129" spans="1:47" x14ac:dyDescent="0.2">
      <c r="A129" s="110"/>
      <c r="B129" s="110"/>
      <c r="C129" s="110"/>
      <c r="D129" s="110"/>
      <c r="E129" s="110"/>
      <c r="F129" s="110"/>
      <c r="G129" s="110"/>
      <c r="H129" s="110"/>
      <c r="I129" s="110"/>
      <c r="J129" s="110"/>
      <c r="K129" s="110"/>
      <c r="L129" s="110"/>
      <c r="M129" s="110"/>
      <c r="N129" s="110"/>
      <c r="O129" s="110"/>
      <c r="P129" s="110"/>
      <c r="Q129" s="110"/>
      <c r="R129" s="110"/>
      <c r="S129" s="110"/>
      <c r="T129" s="110"/>
      <c r="U129" s="110"/>
      <c r="V129" s="110"/>
      <c r="W129" s="110"/>
      <c r="X129" s="110"/>
      <c r="Y129" s="110"/>
      <c r="Z129" s="110"/>
      <c r="AA129" s="110"/>
      <c r="AB129" s="110"/>
      <c r="AC129" s="110"/>
      <c r="AD129" s="110"/>
      <c r="AE129" s="110"/>
      <c r="AF129" s="110"/>
      <c r="AG129" s="110"/>
      <c r="AH129" s="110"/>
      <c r="AI129" s="110"/>
      <c r="AJ129" s="110"/>
      <c r="AK129" s="110"/>
      <c r="AL129" s="110"/>
      <c r="AM129" s="110"/>
      <c r="AN129" s="110"/>
      <c r="AO129" s="110"/>
      <c r="AP129" s="110"/>
      <c r="AQ129" s="110"/>
      <c r="AR129" s="110"/>
      <c r="AS129" s="110"/>
      <c r="AT129" s="110"/>
      <c r="AU129" s="110"/>
    </row>
    <row r="130" spans="1:47" x14ac:dyDescent="0.2">
      <c r="A130" s="110"/>
      <c r="B130" s="110"/>
      <c r="C130" s="110"/>
      <c r="D130" s="110"/>
      <c r="E130" s="110"/>
      <c r="F130" s="110"/>
      <c r="G130" s="110"/>
      <c r="H130" s="110"/>
      <c r="I130" s="110"/>
      <c r="J130" s="110"/>
      <c r="K130" s="110"/>
      <c r="L130" s="110"/>
      <c r="M130" s="110"/>
      <c r="N130" s="110"/>
      <c r="O130" s="110"/>
      <c r="P130" s="110"/>
      <c r="Q130" s="110"/>
      <c r="R130" s="110"/>
      <c r="S130" s="110"/>
      <c r="T130" s="110"/>
      <c r="U130" s="110"/>
      <c r="V130" s="110"/>
      <c r="W130" s="110"/>
      <c r="X130" s="110"/>
      <c r="Y130" s="110"/>
      <c r="Z130" s="110"/>
      <c r="AA130" s="110"/>
      <c r="AB130" s="110"/>
      <c r="AC130" s="110"/>
      <c r="AD130" s="110"/>
      <c r="AE130" s="110"/>
      <c r="AF130" s="110"/>
      <c r="AG130" s="110"/>
      <c r="AH130" s="110"/>
      <c r="AI130" s="110"/>
      <c r="AJ130" s="110"/>
      <c r="AK130" s="110"/>
      <c r="AL130" s="110"/>
      <c r="AM130" s="110"/>
      <c r="AN130" s="110"/>
      <c r="AO130" s="110"/>
      <c r="AP130" s="110"/>
      <c r="AQ130" s="110"/>
      <c r="AR130" s="110"/>
      <c r="AS130" s="110"/>
      <c r="AT130" s="110"/>
      <c r="AU130" s="110"/>
    </row>
    <row r="131" spans="1:47" x14ac:dyDescent="0.2">
      <c r="A131" s="110"/>
      <c r="B131" s="110"/>
      <c r="C131" s="110"/>
      <c r="D131" s="110"/>
      <c r="E131" s="110"/>
      <c r="F131" s="110"/>
      <c r="G131" s="110"/>
      <c r="H131" s="110"/>
      <c r="I131" s="110"/>
      <c r="J131" s="110"/>
      <c r="K131" s="110"/>
      <c r="L131" s="110"/>
      <c r="M131" s="110"/>
      <c r="N131" s="110"/>
      <c r="O131" s="110"/>
      <c r="P131" s="110"/>
      <c r="Q131" s="110"/>
      <c r="R131" s="110"/>
      <c r="S131" s="110"/>
      <c r="T131" s="110"/>
      <c r="U131" s="110"/>
      <c r="V131" s="110"/>
      <c r="W131" s="110"/>
      <c r="X131" s="110"/>
      <c r="Y131" s="110"/>
      <c r="Z131" s="110"/>
      <c r="AA131" s="110"/>
      <c r="AB131" s="110"/>
      <c r="AC131" s="110"/>
      <c r="AD131" s="110"/>
      <c r="AE131" s="110"/>
      <c r="AF131" s="110"/>
      <c r="AG131" s="110"/>
      <c r="AH131" s="110"/>
      <c r="AI131" s="110"/>
      <c r="AJ131" s="110"/>
      <c r="AK131" s="110"/>
      <c r="AL131" s="110"/>
      <c r="AM131" s="110"/>
      <c r="AN131" s="110"/>
      <c r="AO131" s="110"/>
      <c r="AP131" s="110"/>
      <c r="AQ131" s="110"/>
      <c r="AR131" s="110"/>
      <c r="AS131" s="110"/>
      <c r="AT131" s="110"/>
      <c r="AU131" s="110"/>
    </row>
    <row r="132" spans="1:47" x14ac:dyDescent="0.2">
      <c r="A132" s="110"/>
      <c r="B132" s="110"/>
      <c r="C132" s="110"/>
      <c r="D132" s="110"/>
      <c r="E132" s="110"/>
      <c r="F132" s="110"/>
      <c r="G132" s="110"/>
      <c r="H132" s="110"/>
      <c r="I132" s="110"/>
      <c r="J132" s="110"/>
      <c r="K132" s="110"/>
      <c r="L132" s="110"/>
      <c r="M132" s="110"/>
      <c r="N132" s="110"/>
      <c r="O132" s="110"/>
      <c r="P132" s="110"/>
      <c r="Q132" s="110"/>
      <c r="R132" s="110"/>
      <c r="S132" s="110"/>
      <c r="T132" s="110"/>
      <c r="U132" s="110"/>
      <c r="V132" s="110"/>
      <c r="W132" s="110"/>
      <c r="X132" s="110"/>
      <c r="Y132" s="110"/>
      <c r="Z132" s="110"/>
      <c r="AA132" s="110"/>
      <c r="AB132" s="110"/>
      <c r="AC132" s="110"/>
      <c r="AD132" s="110"/>
      <c r="AE132" s="110"/>
      <c r="AF132" s="110"/>
      <c r="AG132" s="110"/>
      <c r="AH132" s="110"/>
      <c r="AI132" s="110"/>
      <c r="AJ132" s="110"/>
      <c r="AK132" s="110"/>
      <c r="AL132" s="110"/>
      <c r="AM132" s="110"/>
      <c r="AN132" s="110"/>
      <c r="AO132" s="110"/>
      <c r="AP132" s="110"/>
      <c r="AQ132" s="110"/>
      <c r="AR132" s="110"/>
      <c r="AS132" s="110"/>
      <c r="AT132" s="110"/>
      <c r="AU132" s="110"/>
    </row>
    <row r="133" spans="1:47" x14ac:dyDescent="0.2">
      <c r="A133" s="110"/>
      <c r="B133" s="110"/>
      <c r="C133" s="110"/>
      <c r="D133" s="110"/>
      <c r="E133" s="110"/>
      <c r="F133" s="110"/>
      <c r="G133" s="110"/>
      <c r="H133" s="110"/>
      <c r="I133" s="110"/>
      <c r="J133" s="110"/>
      <c r="K133" s="110"/>
      <c r="L133" s="110"/>
      <c r="M133" s="110"/>
      <c r="N133" s="110"/>
      <c r="O133" s="110"/>
      <c r="P133" s="110"/>
      <c r="Q133" s="110"/>
      <c r="R133" s="110"/>
      <c r="S133" s="110"/>
      <c r="T133" s="110"/>
      <c r="U133" s="110"/>
      <c r="V133" s="110"/>
      <c r="W133" s="110"/>
      <c r="X133" s="110"/>
      <c r="Y133" s="110"/>
      <c r="Z133" s="110"/>
      <c r="AA133" s="110"/>
      <c r="AB133" s="110"/>
      <c r="AC133" s="110"/>
      <c r="AD133" s="110"/>
      <c r="AE133" s="110"/>
      <c r="AF133" s="110"/>
      <c r="AG133" s="110"/>
      <c r="AH133" s="110"/>
      <c r="AI133" s="110"/>
      <c r="AJ133" s="110"/>
      <c r="AK133" s="110"/>
      <c r="AL133" s="110"/>
      <c r="AM133" s="110"/>
      <c r="AN133" s="110"/>
      <c r="AO133" s="110"/>
      <c r="AP133" s="110"/>
      <c r="AQ133" s="110"/>
      <c r="AR133" s="110"/>
      <c r="AS133" s="110"/>
      <c r="AT133" s="110"/>
      <c r="AU133" s="110"/>
    </row>
    <row r="134" spans="1:47" x14ac:dyDescent="0.2">
      <c r="A134" s="110"/>
      <c r="B134" s="110"/>
      <c r="C134" s="110"/>
      <c r="D134" s="110"/>
      <c r="E134" s="110"/>
      <c r="F134" s="110"/>
      <c r="G134" s="110"/>
      <c r="H134" s="110"/>
      <c r="I134" s="110"/>
      <c r="J134" s="110"/>
      <c r="K134" s="110"/>
      <c r="L134" s="110"/>
      <c r="M134" s="110"/>
      <c r="N134" s="110"/>
      <c r="O134" s="110"/>
      <c r="P134" s="110"/>
      <c r="Q134" s="110"/>
      <c r="R134" s="110"/>
      <c r="S134" s="110"/>
      <c r="T134" s="110"/>
      <c r="U134" s="110"/>
      <c r="V134" s="110"/>
      <c r="W134" s="110"/>
      <c r="X134" s="110"/>
      <c r="Y134" s="110"/>
      <c r="Z134" s="110"/>
      <c r="AA134" s="110"/>
      <c r="AB134" s="110"/>
      <c r="AC134" s="110"/>
      <c r="AD134" s="110"/>
      <c r="AE134" s="110"/>
      <c r="AF134" s="110"/>
      <c r="AG134" s="110"/>
      <c r="AH134" s="110"/>
      <c r="AI134" s="110"/>
      <c r="AJ134" s="110"/>
      <c r="AK134" s="110"/>
      <c r="AL134" s="110"/>
      <c r="AM134" s="110"/>
      <c r="AN134" s="110"/>
      <c r="AO134" s="110"/>
      <c r="AP134" s="110"/>
      <c r="AQ134" s="110"/>
      <c r="AR134" s="110"/>
      <c r="AS134" s="110"/>
      <c r="AT134" s="110"/>
      <c r="AU134" s="110"/>
    </row>
    <row r="135" spans="1:47" x14ac:dyDescent="0.2">
      <c r="A135" s="110"/>
      <c r="B135" s="110"/>
      <c r="C135" s="110"/>
      <c r="D135" s="110"/>
      <c r="E135" s="110"/>
      <c r="F135" s="110"/>
      <c r="G135" s="110"/>
      <c r="H135" s="110"/>
      <c r="I135" s="110"/>
      <c r="J135" s="110"/>
      <c r="K135" s="110"/>
      <c r="L135" s="110"/>
      <c r="M135" s="110"/>
      <c r="N135" s="110"/>
      <c r="O135" s="110"/>
      <c r="P135" s="110"/>
      <c r="Q135" s="110"/>
      <c r="R135" s="110"/>
      <c r="S135" s="110"/>
      <c r="T135" s="110"/>
      <c r="U135" s="110"/>
      <c r="V135" s="110"/>
      <c r="W135" s="110"/>
      <c r="X135" s="110"/>
      <c r="Y135" s="110"/>
      <c r="Z135" s="110"/>
      <c r="AA135" s="110"/>
      <c r="AB135" s="110"/>
      <c r="AC135" s="110"/>
      <c r="AD135" s="110"/>
      <c r="AE135" s="110"/>
      <c r="AF135" s="110"/>
      <c r="AG135" s="110"/>
      <c r="AH135" s="110"/>
      <c r="AI135" s="110"/>
      <c r="AJ135" s="110"/>
      <c r="AK135" s="110"/>
      <c r="AL135" s="110"/>
      <c r="AM135" s="110"/>
      <c r="AN135" s="110"/>
      <c r="AO135" s="110"/>
      <c r="AP135" s="110"/>
      <c r="AQ135" s="110"/>
      <c r="AR135" s="110"/>
      <c r="AS135" s="110"/>
      <c r="AT135" s="110"/>
      <c r="AU135" s="110"/>
    </row>
    <row r="136" spans="1:47" x14ac:dyDescent="0.2">
      <c r="A136" s="110"/>
      <c r="B136" s="110"/>
      <c r="C136" s="110"/>
      <c r="D136" s="110"/>
      <c r="E136" s="110"/>
      <c r="F136" s="110"/>
      <c r="G136" s="110"/>
      <c r="H136" s="110"/>
      <c r="I136" s="110"/>
      <c r="J136" s="110"/>
      <c r="K136" s="110"/>
      <c r="L136" s="110"/>
      <c r="M136" s="110"/>
      <c r="N136" s="110"/>
      <c r="O136" s="110"/>
      <c r="P136" s="110"/>
      <c r="Q136" s="110"/>
      <c r="R136" s="110"/>
      <c r="S136" s="110"/>
      <c r="T136" s="110"/>
      <c r="U136" s="110"/>
      <c r="V136" s="110"/>
      <c r="W136" s="110"/>
      <c r="X136" s="110"/>
      <c r="Y136" s="110"/>
      <c r="Z136" s="110"/>
      <c r="AA136" s="110"/>
      <c r="AB136" s="110"/>
      <c r="AC136" s="110"/>
      <c r="AD136" s="110"/>
      <c r="AE136" s="110"/>
      <c r="AF136" s="110"/>
      <c r="AG136" s="110"/>
      <c r="AH136" s="110"/>
      <c r="AI136" s="110"/>
      <c r="AJ136" s="110"/>
      <c r="AK136" s="110"/>
      <c r="AL136" s="110"/>
      <c r="AM136" s="110"/>
      <c r="AN136" s="110"/>
      <c r="AO136" s="110"/>
      <c r="AP136" s="110"/>
      <c r="AQ136" s="110"/>
      <c r="AR136" s="110"/>
      <c r="AS136" s="110"/>
      <c r="AT136" s="110"/>
      <c r="AU136" s="110"/>
    </row>
    <row r="137" spans="1:47" x14ac:dyDescent="0.2">
      <c r="A137" s="110"/>
      <c r="B137" s="110"/>
      <c r="C137" s="110"/>
      <c r="D137" s="110"/>
      <c r="E137" s="110"/>
      <c r="F137" s="110"/>
      <c r="G137" s="110"/>
      <c r="H137" s="110"/>
      <c r="I137" s="110"/>
      <c r="J137" s="110"/>
      <c r="K137" s="110"/>
      <c r="L137" s="110"/>
      <c r="M137" s="110"/>
      <c r="N137" s="110"/>
      <c r="O137" s="110"/>
      <c r="P137" s="110"/>
      <c r="Q137" s="110"/>
      <c r="R137" s="110"/>
      <c r="S137" s="110"/>
      <c r="T137" s="110"/>
      <c r="U137" s="110"/>
      <c r="V137" s="110"/>
      <c r="W137" s="110"/>
      <c r="X137" s="110"/>
      <c r="Y137" s="110"/>
      <c r="Z137" s="110"/>
      <c r="AA137" s="110"/>
      <c r="AB137" s="110"/>
      <c r="AC137" s="110"/>
      <c r="AD137" s="110"/>
      <c r="AE137" s="110"/>
      <c r="AF137" s="110"/>
      <c r="AG137" s="110"/>
      <c r="AH137" s="110"/>
      <c r="AI137" s="110"/>
      <c r="AJ137" s="110"/>
      <c r="AK137" s="110"/>
      <c r="AL137" s="110"/>
      <c r="AM137" s="110"/>
      <c r="AN137" s="110"/>
      <c r="AO137" s="110"/>
      <c r="AP137" s="110"/>
      <c r="AQ137" s="110"/>
      <c r="AR137" s="110"/>
      <c r="AS137" s="110"/>
      <c r="AT137" s="110"/>
      <c r="AU137" s="110"/>
    </row>
    <row r="138" spans="1:47" x14ac:dyDescent="0.2">
      <c r="A138" s="110"/>
      <c r="B138" s="110"/>
      <c r="C138" s="110"/>
      <c r="D138" s="110"/>
      <c r="E138" s="110"/>
      <c r="F138" s="110"/>
      <c r="G138" s="110"/>
      <c r="H138" s="110"/>
      <c r="I138" s="110"/>
      <c r="J138" s="110"/>
      <c r="K138" s="110"/>
      <c r="L138" s="110"/>
      <c r="M138" s="110"/>
      <c r="N138" s="110"/>
      <c r="O138" s="110"/>
      <c r="P138" s="110"/>
      <c r="Q138" s="110"/>
      <c r="R138" s="110"/>
      <c r="S138" s="110"/>
      <c r="T138" s="110"/>
      <c r="U138" s="110"/>
      <c r="V138" s="110"/>
      <c r="W138" s="110"/>
      <c r="X138" s="110"/>
      <c r="Y138" s="110"/>
      <c r="Z138" s="110"/>
      <c r="AA138" s="110"/>
      <c r="AB138" s="110"/>
      <c r="AC138" s="110"/>
      <c r="AD138" s="110"/>
      <c r="AE138" s="110"/>
      <c r="AF138" s="110"/>
      <c r="AG138" s="110"/>
      <c r="AH138" s="110"/>
      <c r="AI138" s="110"/>
      <c r="AJ138" s="110"/>
      <c r="AK138" s="110"/>
      <c r="AL138" s="110"/>
      <c r="AM138" s="110"/>
      <c r="AN138" s="110"/>
      <c r="AO138" s="110"/>
      <c r="AP138" s="110"/>
      <c r="AQ138" s="110"/>
      <c r="AR138" s="110"/>
      <c r="AS138" s="110"/>
      <c r="AT138" s="110"/>
      <c r="AU138" s="110"/>
    </row>
    <row r="139" spans="1:47" x14ac:dyDescent="0.2">
      <c r="A139" s="110"/>
      <c r="B139" s="110"/>
      <c r="C139" s="110"/>
      <c r="D139" s="110"/>
      <c r="E139" s="110"/>
      <c r="F139" s="110"/>
      <c r="G139" s="110"/>
      <c r="H139" s="110"/>
      <c r="I139" s="110"/>
      <c r="J139" s="110"/>
      <c r="K139" s="110"/>
      <c r="L139" s="110"/>
      <c r="M139" s="110"/>
      <c r="N139" s="110"/>
      <c r="O139" s="110"/>
      <c r="P139" s="110"/>
      <c r="Q139" s="110"/>
      <c r="R139" s="110"/>
      <c r="S139" s="110"/>
      <c r="T139" s="110"/>
      <c r="U139" s="110"/>
      <c r="V139" s="110"/>
      <c r="W139" s="110"/>
      <c r="X139" s="110"/>
      <c r="Y139" s="110"/>
      <c r="Z139" s="110"/>
      <c r="AA139" s="110"/>
      <c r="AB139" s="110"/>
      <c r="AC139" s="110"/>
      <c r="AD139" s="110"/>
      <c r="AE139" s="110"/>
      <c r="AF139" s="110"/>
      <c r="AG139" s="110"/>
      <c r="AH139" s="110"/>
      <c r="AI139" s="110"/>
      <c r="AJ139" s="110"/>
      <c r="AK139" s="110"/>
      <c r="AL139" s="110"/>
      <c r="AM139" s="110"/>
      <c r="AN139" s="110"/>
      <c r="AO139" s="110"/>
      <c r="AP139" s="110"/>
      <c r="AQ139" s="110"/>
      <c r="AR139" s="110"/>
      <c r="AS139" s="110"/>
      <c r="AT139" s="110"/>
      <c r="AU139" s="110"/>
    </row>
    <row r="140" spans="1:47" x14ac:dyDescent="0.2">
      <c r="A140" s="110"/>
      <c r="B140" s="110"/>
      <c r="C140" s="110"/>
      <c r="D140" s="110"/>
      <c r="E140" s="110"/>
      <c r="F140" s="110"/>
      <c r="G140" s="110"/>
      <c r="H140" s="110"/>
      <c r="I140" s="110"/>
      <c r="J140" s="110"/>
      <c r="K140" s="110"/>
      <c r="L140" s="110"/>
      <c r="M140" s="110"/>
      <c r="N140" s="110"/>
      <c r="O140" s="110"/>
      <c r="P140" s="110"/>
      <c r="Q140" s="110"/>
      <c r="R140" s="110"/>
      <c r="S140" s="110"/>
      <c r="T140" s="110"/>
      <c r="U140" s="110"/>
      <c r="V140" s="110"/>
      <c r="W140" s="110"/>
      <c r="X140" s="110"/>
      <c r="Y140" s="110"/>
      <c r="Z140" s="110"/>
      <c r="AA140" s="110"/>
      <c r="AB140" s="110"/>
      <c r="AC140" s="110"/>
      <c r="AD140" s="110"/>
      <c r="AE140" s="110"/>
      <c r="AF140" s="110"/>
      <c r="AG140" s="110"/>
      <c r="AH140" s="110"/>
      <c r="AI140" s="110"/>
      <c r="AJ140" s="110"/>
      <c r="AK140" s="110"/>
      <c r="AL140" s="110"/>
      <c r="AM140" s="110"/>
      <c r="AN140" s="110"/>
      <c r="AO140" s="110"/>
      <c r="AP140" s="110"/>
      <c r="AQ140" s="110"/>
      <c r="AR140" s="110"/>
      <c r="AS140" s="110"/>
      <c r="AT140" s="110"/>
      <c r="AU140" s="110"/>
    </row>
    <row r="141" spans="1:47" x14ac:dyDescent="0.2">
      <c r="A141" s="110"/>
      <c r="B141" s="110"/>
      <c r="C141" s="110"/>
      <c r="D141" s="110"/>
      <c r="E141" s="110"/>
      <c r="F141" s="110"/>
      <c r="G141" s="110"/>
      <c r="H141" s="110"/>
      <c r="I141" s="110"/>
      <c r="J141" s="110"/>
      <c r="K141" s="110"/>
      <c r="L141" s="110"/>
      <c r="M141" s="110"/>
      <c r="N141" s="110"/>
      <c r="O141" s="110"/>
      <c r="P141" s="110"/>
      <c r="Q141" s="110"/>
      <c r="R141" s="110"/>
      <c r="S141" s="110"/>
      <c r="T141" s="110"/>
      <c r="U141" s="110"/>
      <c r="V141" s="110"/>
      <c r="W141" s="110"/>
      <c r="X141" s="110"/>
      <c r="Y141" s="110"/>
      <c r="Z141" s="110"/>
      <c r="AA141" s="110"/>
      <c r="AB141" s="110"/>
      <c r="AC141" s="110"/>
      <c r="AD141" s="110"/>
      <c r="AE141" s="110"/>
      <c r="AF141" s="110"/>
      <c r="AG141" s="110"/>
      <c r="AH141" s="110"/>
      <c r="AI141" s="110"/>
      <c r="AJ141" s="110"/>
      <c r="AK141" s="110"/>
      <c r="AL141" s="110"/>
      <c r="AM141" s="110"/>
      <c r="AN141" s="110"/>
      <c r="AO141" s="110"/>
      <c r="AP141" s="110"/>
      <c r="AQ141" s="110"/>
      <c r="AR141" s="110"/>
      <c r="AS141" s="110"/>
      <c r="AT141" s="110"/>
      <c r="AU141" s="110"/>
    </row>
    <row r="142" spans="1:47" x14ac:dyDescent="0.2">
      <c r="A142" s="110"/>
      <c r="B142" s="110"/>
      <c r="C142" s="110"/>
      <c r="D142" s="110"/>
      <c r="E142" s="110"/>
      <c r="F142" s="110"/>
      <c r="G142" s="110"/>
      <c r="H142" s="110"/>
      <c r="I142" s="110"/>
      <c r="J142" s="110"/>
      <c r="K142" s="110"/>
      <c r="L142" s="110"/>
      <c r="M142" s="110"/>
      <c r="N142" s="110"/>
      <c r="O142" s="110"/>
      <c r="P142" s="110"/>
      <c r="Q142" s="110"/>
      <c r="R142" s="110"/>
      <c r="S142" s="110"/>
      <c r="T142" s="110"/>
      <c r="U142" s="110"/>
      <c r="V142" s="110"/>
      <c r="W142" s="110"/>
      <c r="X142" s="110"/>
      <c r="Y142" s="110"/>
      <c r="Z142" s="110"/>
      <c r="AA142" s="110"/>
      <c r="AB142" s="110"/>
      <c r="AC142" s="110"/>
      <c r="AD142" s="110"/>
      <c r="AE142" s="110"/>
      <c r="AF142" s="110"/>
      <c r="AG142" s="110"/>
      <c r="AH142" s="110"/>
      <c r="AI142" s="110"/>
      <c r="AJ142" s="110"/>
      <c r="AK142" s="110"/>
      <c r="AL142" s="110"/>
      <c r="AM142" s="110"/>
      <c r="AN142" s="110"/>
      <c r="AO142" s="110"/>
      <c r="AP142" s="110"/>
      <c r="AQ142" s="110"/>
      <c r="AR142" s="110"/>
      <c r="AS142" s="110"/>
      <c r="AT142" s="110"/>
      <c r="AU142" s="110"/>
    </row>
    <row r="143" spans="1:47" x14ac:dyDescent="0.2">
      <c r="A143" s="110"/>
      <c r="B143" s="110"/>
      <c r="C143" s="110"/>
      <c r="D143" s="110"/>
      <c r="E143" s="110"/>
      <c r="F143" s="110"/>
      <c r="G143" s="110"/>
      <c r="H143" s="110"/>
      <c r="I143" s="110"/>
      <c r="J143" s="110"/>
      <c r="K143" s="110"/>
      <c r="L143" s="110"/>
      <c r="M143" s="110"/>
      <c r="N143" s="110"/>
      <c r="O143" s="110"/>
      <c r="P143" s="110"/>
      <c r="Q143" s="110"/>
      <c r="R143" s="110"/>
      <c r="S143" s="110"/>
      <c r="T143" s="110"/>
      <c r="U143" s="110"/>
      <c r="V143" s="110"/>
      <c r="W143" s="110"/>
      <c r="X143" s="110"/>
      <c r="Y143" s="110"/>
      <c r="Z143" s="110"/>
      <c r="AA143" s="110"/>
      <c r="AB143" s="110"/>
      <c r="AC143" s="110"/>
      <c r="AD143" s="110"/>
      <c r="AE143" s="110"/>
      <c r="AF143" s="110"/>
      <c r="AG143" s="110"/>
      <c r="AH143" s="110"/>
      <c r="AI143" s="110"/>
      <c r="AJ143" s="110"/>
      <c r="AK143" s="110"/>
      <c r="AL143" s="110"/>
      <c r="AM143" s="110"/>
      <c r="AN143" s="110"/>
      <c r="AO143" s="110"/>
      <c r="AP143" s="110"/>
      <c r="AQ143" s="110"/>
      <c r="AR143" s="110"/>
      <c r="AS143" s="110"/>
      <c r="AT143" s="110"/>
      <c r="AU143" s="110"/>
    </row>
    <row r="144" spans="1:47" x14ac:dyDescent="0.2">
      <c r="A144" s="110"/>
      <c r="B144" s="110"/>
      <c r="C144" s="110"/>
      <c r="D144" s="110"/>
      <c r="E144" s="110"/>
      <c r="F144" s="110"/>
      <c r="G144" s="110"/>
      <c r="H144" s="110"/>
      <c r="I144" s="110"/>
      <c r="J144" s="110"/>
      <c r="K144" s="110"/>
      <c r="L144" s="110"/>
      <c r="M144" s="110"/>
      <c r="N144" s="110"/>
      <c r="O144" s="110"/>
      <c r="P144" s="110"/>
      <c r="Q144" s="110"/>
      <c r="R144" s="110"/>
      <c r="S144" s="110"/>
      <c r="T144" s="110"/>
      <c r="U144" s="110"/>
      <c r="V144" s="110"/>
      <c r="W144" s="110"/>
      <c r="X144" s="110"/>
      <c r="Y144" s="110"/>
      <c r="Z144" s="110"/>
      <c r="AA144" s="110"/>
      <c r="AB144" s="110"/>
      <c r="AC144" s="110"/>
      <c r="AD144" s="110"/>
      <c r="AE144" s="110"/>
      <c r="AF144" s="110"/>
      <c r="AG144" s="110"/>
      <c r="AH144" s="110"/>
      <c r="AI144" s="110"/>
      <c r="AJ144" s="110"/>
      <c r="AK144" s="110"/>
      <c r="AL144" s="110"/>
      <c r="AM144" s="110"/>
      <c r="AN144" s="110"/>
      <c r="AO144" s="110"/>
      <c r="AP144" s="110"/>
      <c r="AQ144" s="110"/>
      <c r="AR144" s="110"/>
      <c r="AS144" s="110"/>
      <c r="AT144" s="110"/>
      <c r="AU144" s="110"/>
    </row>
  </sheetData>
  <mergeCells count="23">
    <mergeCell ref="H2:J2"/>
    <mergeCell ref="B5:I5"/>
    <mergeCell ref="B28:J30"/>
    <mergeCell ref="B45:D45"/>
    <mergeCell ref="B48:J48"/>
    <mergeCell ref="B43:J43"/>
    <mergeCell ref="B38:D38"/>
    <mergeCell ref="B39:D39"/>
    <mergeCell ref="B4:J4"/>
    <mergeCell ref="B26:J26"/>
    <mergeCell ref="B37:D37"/>
    <mergeCell ref="H19:J19"/>
    <mergeCell ref="H21:J21"/>
    <mergeCell ref="H23:J23"/>
    <mergeCell ref="H32:J32"/>
    <mergeCell ref="H17:J17"/>
    <mergeCell ref="B9:J9"/>
    <mergeCell ref="H11:J11"/>
    <mergeCell ref="H13:J13"/>
    <mergeCell ref="H15:J15"/>
    <mergeCell ref="B33:D35"/>
    <mergeCell ref="H33:J33"/>
    <mergeCell ref="H35:J35"/>
  </mergeCells>
  <conditionalFormatting sqref="D11 D13 D15 D17 D19 D21 D23 H11:J11 H13:J13 H15:J15 H17:J17 H19:J19 H21:J21 H23:J23">
    <cfRule type="cellIs" dxfId="23" priority="1" operator="equal">
      <formula>0</formula>
    </cfRule>
  </conditionalFormatting>
  <dataValidations disablePrompts="1" count="1">
    <dataValidation type="list" allowBlank="1" showInputMessage="1" showErrorMessage="1" sqref="D32 H32" xr:uid="{2D6B6EB9-4AA2-4E2E-BA57-5C3D49A8F72E}">
      <formula1>$D$50:$D$65</formula1>
    </dataValidation>
  </dataValidations>
  <hyperlinks>
    <hyperlink ref="H47" location="Summary!K44" display="Remittance Advice" xr:uid="{0DDC7BE9-F8D0-4781-A5FD-A70531D47513}"/>
  </hyperlinks>
  <pageMargins left="0.9055118110236221" right="0.70866141732283472" top="0.59055118110236227" bottom="0.27559055118110237" header="0.31496062992125984" footer="0.11811023622047245"/>
  <pageSetup paperSize="9" scale="44" orientation="portrait" r:id="rId1"/>
  <headerFooter>
    <oddFooter>&amp;R&amp;A</oddFooter>
  </headerFooter>
  <colBreaks count="1" manualBreakCount="1">
    <brk id="11" min="4" max="41" man="1"/>
  </col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3E2036-E50A-4109-90EA-8D2972538D03}">
  <sheetPr codeName="Sheet6">
    <tabColor rgb="FF92D050"/>
    <pageSetUpPr fitToPage="1"/>
  </sheetPr>
  <dimension ref="A1:BQ198"/>
  <sheetViews>
    <sheetView showGridLines="0" zoomScale="55" zoomScaleNormal="55" zoomScaleSheetLayoutView="55" zoomScalePageLayoutView="70" workbookViewId="0">
      <selection activeCell="O43" sqref="O43"/>
    </sheetView>
  </sheetViews>
  <sheetFormatPr baseColWidth="10" defaultColWidth="8.83203125" defaultRowHeight="15" x14ac:dyDescent="0.2"/>
  <cols>
    <col min="1" max="1" width="1.33203125" customWidth="1"/>
    <col min="2" max="2" width="29.33203125" customWidth="1"/>
    <col min="3" max="3" width="0.6640625" customWidth="1"/>
    <col min="4" max="4" width="0.5" customWidth="1"/>
    <col min="5" max="5" width="66.6640625" customWidth="1"/>
    <col min="6" max="6" width="1.33203125" customWidth="1"/>
    <col min="7" max="7" width="20.6640625" customWidth="1"/>
    <col min="8" max="8" width="1.33203125" customWidth="1"/>
    <col min="9" max="9" width="25.5" customWidth="1"/>
    <col min="10" max="10" width="1.33203125" customWidth="1"/>
    <col min="11" max="11" width="39.83203125" customWidth="1"/>
    <col min="12" max="12" width="1.33203125" customWidth="1"/>
    <col min="14" max="14" width="17.33203125" customWidth="1"/>
  </cols>
  <sheetData>
    <row r="1" spans="1:65" ht="7.25" customHeight="1" x14ac:dyDescent="0.2">
      <c r="A1" s="229"/>
      <c r="B1" s="230"/>
      <c r="C1" s="230"/>
      <c r="D1" s="230"/>
      <c r="E1" s="230"/>
      <c r="F1" s="230"/>
      <c r="G1" s="230"/>
      <c r="H1" s="230"/>
      <c r="I1" s="230"/>
      <c r="J1" s="230"/>
      <c r="K1" s="230"/>
      <c r="L1" s="34"/>
      <c r="M1" s="96"/>
      <c r="N1" s="96"/>
      <c r="O1" s="96"/>
      <c r="P1" s="96"/>
      <c r="Q1" s="96"/>
      <c r="R1" s="96"/>
      <c r="S1" s="96"/>
      <c r="T1" s="96"/>
      <c r="U1" s="96"/>
      <c r="V1" s="96"/>
      <c r="W1" s="96"/>
      <c r="X1" s="96"/>
      <c r="Y1" s="96"/>
      <c r="Z1" s="96"/>
      <c r="AA1" s="96"/>
      <c r="AB1" s="96"/>
      <c r="AC1" s="96"/>
      <c r="AD1" s="96"/>
      <c r="AE1" s="96"/>
      <c r="AF1" s="96"/>
      <c r="AG1" s="96"/>
      <c r="AH1" s="96"/>
      <c r="AI1" s="96"/>
      <c r="AJ1" s="96"/>
      <c r="AK1" s="96"/>
      <c r="AL1" s="96"/>
      <c r="AM1" s="96"/>
      <c r="AN1" s="96"/>
      <c r="AO1" s="96"/>
      <c r="AP1" s="96"/>
      <c r="AQ1" s="96"/>
      <c r="AR1" s="96"/>
      <c r="AS1" s="96"/>
      <c r="AT1" s="96"/>
      <c r="AU1" s="96"/>
      <c r="AV1" s="96"/>
      <c r="AW1" s="96"/>
      <c r="AX1" s="96"/>
      <c r="AY1" s="96"/>
      <c r="AZ1" s="96"/>
      <c r="BA1" s="96"/>
      <c r="BB1" s="96"/>
      <c r="BC1" s="96"/>
      <c r="BD1" s="96"/>
      <c r="BE1" s="96"/>
      <c r="BF1" s="96"/>
      <c r="BG1" s="96"/>
      <c r="BH1" s="96"/>
      <c r="BI1" s="96"/>
      <c r="BJ1" s="96"/>
      <c r="BK1" s="96"/>
      <c r="BL1" s="96"/>
      <c r="BM1" s="96"/>
    </row>
    <row r="2" spans="1:65" ht="155" customHeight="1" x14ac:dyDescent="0.2">
      <c r="A2" s="231"/>
      <c r="B2" s="136"/>
      <c r="C2" s="672"/>
      <c r="D2" s="672"/>
      <c r="E2" s="672"/>
      <c r="F2" s="672"/>
      <c r="G2" s="672"/>
      <c r="H2" s="672"/>
      <c r="I2" s="672"/>
      <c r="J2" s="672"/>
      <c r="K2" s="175" t="e" vm="2">
        <v>#VALUE!</v>
      </c>
      <c r="L2" s="40"/>
      <c r="M2" s="96"/>
      <c r="N2" s="96"/>
      <c r="O2" s="96"/>
      <c r="P2" s="96"/>
      <c r="Q2" s="96"/>
      <c r="R2" s="96"/>
      <c r="S2" s="96"/>
      <c r="T2" s="96"/>
      <c r="U2" s="96"/>
      <c r="V2" s="96"/>
      <c r="W2" s="96"/>
      <c r="X2" s="96"/>
      <c r="Y2" s="96"/>
      <c r="Z2" s="96"/>
      <c r="AA2" s="96"/>
      <c r="AB2" s="96"/>
      <c r="AC2" s="96"/>
      <c r="AD2" s="96"/>
      <c r="AE2" s="96"/>
      <c r="AF2" s="96"/>
      <c r="AG2" s="96"/>
      <c r="AH2" s="96"/>
      <c r="AI2" s="96"/>
      <c r="AJ2" s="96"/>
      <c r="AK2" s="96"/>
      <c r="AL2" s="96"/>
      <c r="AM2" s="96"/>
      <c r="AN2" s="96"/>
      <c r="AO2" s="96"/>
      <c r="AP2" s="96"/>
      <c r="AQ2" s="96"/>
      <c r="AR2" s="96"/>
      <c r="AS2" s="96"/>
      <c r="AT2" s="96"/>
      <c r="AU2" s="96"/>
      <c r="AV2" s="96"/>
      <c r="AW2" s="96"/>
      <c r="AX2" s="96"/>
      <c r="AY2" s="96"/>
      <c r="AZ2" s="96"/>
      <c r="BA2" s="96"/>
      <c r="BB2" s="96"/>
      <c r="BC2" s="96"/>
      <c r="BD2" s="96"/>
      <c r="BE2" s="96"/>
      <c r="BF2" s="96"/>
      <c r="BG2" s="96"/>
      <c r="BH2" s="96"/>
      <c r="BI2" s="96"/>
      <c r="BJ2" s="96"/>
      <c r="BK2" s="96"/>
      <c r="BL2" s="96"/>
      <c r="BM2" s="96"/>
    </row>
    <row r="3" spans="1:65" ht="7.25" customHeight="1" x14ac:dyDescent="0.2">
      <c r="A3" s="231"/>
      <c r="B3" s="136"/>
      <c r="C3" s="136"/>
      <c r="D3" s="136"/>
      <c r="E3" s="136"/>
      <c r="F3" s="136"/>
      <c r="G3" s="136"/>
      <c r="H3" s="136"/>
      <c r="I3" s="136"/>
      <c r="J3" s="136"/>
      <c r="K3" s="136"/>
      <c r="L3" s="40"/>
      <c r="M3" s="96"/>
      <c r="N3" s="96"/>
      <c r="O3" s="96"/>
      <c r="P3" s="96"/>
      <c r="Q3" s="96"/>
      <c r="R3" s="96"/>
      <c r="S3" s="96"/>
      <c r="T3" s="96"/>
      <c r="U3" s="96"/>
      <c r="V3" s="96"/>
      <c r="W3" s="96"/>
      <c r="X3" s="96"/>
      <c r="Y3" s="96"/>
      <c r="Z3" s="96"/>
      <c r="AA3" s="96"/>
      <c r="AB3" s="96"/>
      <c r="AC3" s="96"/>
      <c r="AD3" s="96"/>
      <c r="AE3" s="96"/>
      <c r="AF3" s="96"/>
      <c r="AG3" s="96"/>
      <c r="AH3" s="96"/>
      <c r="AI3" s="96"/>
      <c r="AJ3" s="96"/>
      <c r="AK3" s="96"/>
      <c r="AL3" s="96"/>
      <c r="AM3" s="96"/>
      <c r="AN3" s="96"/>
      <c r="AO3" s="96"/>
      <c r="AP3" s="96"/>
      <c r="AQ3" s="96"/>
      <c r="AR3" s="96"/>
      <c r="AS3" s="96"/>
      <c r="AT3" s="96"/>
      <c r="AU3" s="96"/>
      <c r="AV3" s="96"/>
      <c r="AW3" s="96"/>
      <c r="AX3" s="96"/>
      <c r="AY3" s="96"/>
      <c r="AZ3" s="96"/>
      <c r="BA3" s="96"/>
      <c r="BB3" s="96"/>
      <c r="BC3" s="96"/>
      <c r="BD3" s="96"/>
      <c r="BE3" s="96"/>
      <c r="BF3" s="96"/>
      <c r="BG3" s="96"/>
      <c r="BH3" s="96"/>
      <c r="BI3" s="96"/>
      <c r="BJ3" s="96"/>
      <c r="BK3" s="96"/>
      <c r="BL3" s="96"/>
      <c r="BM3" s="96"/>
    </row>
    <row r="4" spans="1:65" ht="56" customHeight="1" x14ac:dyDescent="0.2">
      <c r="A4" s="231"/>
      <c r="B4" s="659" t="s">
        <v>602</v>
      </c>
      <c r="C4" s="676"/>
      <c r="D4" s="676"/>
      <c r="E4" s="676"/>
      <c r="F4" s="676"/>
      <c r="G4" s="676"/>
      <c r="H4" s="676"/>
      <c r="I4" s="676"/>
      <c r="J4" s="676"/>
      <c r="K4" s="191" t="s">
        <v>325</v>
      </c>
      <c r="L4" s="36"/>
      <c r="M4" s="96"/>
      <c r="N4" s="96"/>
      <c r="O4" s="96"/>
      <c r="P4" s="96"/>
      <c r="Q4" s="96"/>
      <c r="R4" s="96"/>
      <c r="S4" s="96"/>
      <c r="T4" s="96"/>
      <c r="U4" s="96"/>
      <c r="V4" s="96"/>
      <c r="W4" s="96"/>
      <c r="X4" s="96"/>
      <c r="Y4" s="96"/>
      <c r="Z4" s="96"/>
      <c r="AA4" s="96"/>
      <c r="AB4" s="96"/>
      <c r="AC4" s="96"/>
      <c r="AD4" s="96"/>
      <c r="AE4" s="96"/>
      <c r="AF4" s="96"/>
      <c r="AG4" s="96"/>
      <c r="AH4" s="96"/>
      <c r="AI4" s="96"/>
      <c r="AJ4" s="96"/>
      <c r="AK4" s="96"/>
      <c r="AL4" s="96"/>
      <c r="AM4" s="96"/>
      <c r="AN4" s="96"/>
      <c r="AO4" s="96"/>
      <c r="AP4" s="96"/>
      <c r="AQ4" s="96"/>
      <c r="AR4" s="96"/>
      <c r="AS4" s="96"/>
      <c r="AT4" s="96"/>
      <c r="AU4" s="96"/>
      <c r="AV4" s="96"/>
      <c r="AW4" s="96"/>
      <c r="AX4" s="96"/>
      <c r="AY4" s="96"/>
      <c r="AZ4" s="96"/>
      <c r="BA4" s="96"/>
      <c r="BB4" s="96"/>
      <c r="BC4" s="96"/>
      <c r="BD4" s="96"/>
      <c r="BE4" s="96"/>
      <c r="BF4" s="96"/>
      <c r="BG4" s="96"/>
      <c r="BH4" s="96"/>
      <c r="BI4" s="96"/>
      <c r="BJ4" s="96"/>
      <c r="BK4" s="96"/>
      <c r="BL4" s="96"/>
      <c r="BM4" s="96"/>
    </row>
    <row r="5" spans="1:65" ht="18" customHeight="1" x14ac:dyDescent="0.2">
      <c r="A5" s="231"/>
      <c r="B5" s="175"/>
      <c r="C5" s="175"/>
      <c r="D5" s="175"/>
      <c r="E5" s="175"/>
      <c r="F5" s="175"/>
      <c r="G5" s="175"/>
      <c r="H5" s="175"/>
      <c r="I5" s="175"/>
      <c r="J5" s="175"/>
      <c r="K5" s="175"/>
      <c r="L5" s="3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row>
    <row r="6" spans="1:65" ht="30.5" customHeight="1" x14ac:dyDescent="0.2">
      <c r="A6" s="231"/>
      <c r="B6" s="175"/>
      <c r="C6" s="175"/>
      <c r="D6" s="175"/>
      <c r="E6" s="175"/>
      <c r="F6" s="175"/>
      <c r="G6" s="175"/>
      <c r="H6" s="175"/>
      <c r="I6" s="176" t="s">
        <v>33</v>
      </c>
      <c r="J6" s="175"/>
      <c r="K6" s="332">
        <f ca="1">NOW()</f>
        <v>45495.579010416666</v>
      </c>
      <c r="L6" s="39"/>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row>
    <row r="7" spans="1:65" ht="30.5" customHeight="1" x14ac:dyDescent="0.2">
      <c r="A7" s="231"/>
      <c r="B7" s="175"/>
      <c r="C7" s="175"/>
      <c r="D7" s="175"/>
      <c r="E7" s="175"/>
      <c r="F7" s="175"/>
      <c r="G7" s="175"/>
      <c r="H7" s="175"/>
      <c r="I7" s="176"/>
      <c r="J7" s="175"/>
      <c r="K7" s="177"/>
      <c r="L7" s="39"/>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row>
    <row r="8" spans="1:65" ht="38.5" customHeight="1" x14ac:dyDescent="0.2">
      <c r="A8" s="231"/>
      <c r="B8" s="620" t="s">
        <v>573</v>
      </c>
      <c r="C8" s="621"/>
      <c r="D8" s="621"/>
      <c r="E8" s="621"/>
      <c r="F8" s="621"/>
      <c r="G8" s="621"/>
      <c r="H8" s="621"/>
      <c r="I8" s="621"/>
      <c r="J8" s="621"/>
      <c r="K8" s="621"/>
      <c r="L8" s="40"/>
      <c r="M8" s="96"/>
      <c r="N8" s="96"/>
      <c r="O8" s="96"/>
      <c r="P8" s="96"/>
      <c r="Q8" s="96"/>
      <c r="R8" s="96"/>
      <c r="S8" s="96"/>
      <c r="T8" s="96"/>
      <c r="U8" s="96"/>
      <c r="V8" s="96"/>
      <c r="W8" s="96"/>
      <c r="X8" s="96"/>
      <c r="Y8" s="96"/>
      <c r="Z8" s="96"/>
      <c r="AA8" s="96"/>
      <c r="AB8" s="96"/>
      <c r="AC8" s="96"/>
      <c r="AD8" s="96"/>
      <c r="AE8" s="96"/>
      <c r="AF8" s="96"/>
      <c r="AG8" s="96"/>
      <c r="AH8" s="96"/>
      <c r="AI8" s="96"/>
      <c r="AJ8" s="96"/>
      <c r="AK8" s="96"/>
      <c r="AL8" s="96"/>
      <c r="AM8" s="96"/>
      <c r="AN8" s="96"/>
      <c r="AO8" s="96"/>
      <c r="AP8" s="96"/>
      <c r="AQ8" s="96"/>
      <c r="AR8" s="96"/>
      <c r="AS8" s="96"/>
      <c r="AT8" s="96"/>
      <c r="AU8" s="96"/>
      <c r="AV8" s="96"/>
      <c r="AW8" s="96"/>
      <c r="AX8" s="96"/>
      <c r="AY8" s="96"/>
      <c r="AZ8" s="96"/>
      <c r="BA8" s="96"/>
      <c r="BB8" s="96"/>
      <c r="BC8" s="96"/>
      <c r="BD8" s="96"/>
      <c r="BE8" s="96"/>
      <c r="BF8" s="96"/>
      <c r="BG8" s="96"/>
      <c r="BH8" s="96"/>
      <c r="BI8" s="96"/>
      <c r="BJ8" s="96"/>
      <c r="BK8" s="96"/>
      <c r="BL8" s="96"/>
      <c r="BM8" s="96"/>
    </row>
    <row r="9" spans="1:65" ht="5.5" customHeight="1" x14ac:dyDescent="0.2">
      <c r="A9" s="231"/>
      <c r="B9" s="208"/>
      <c r="C9" s="164"/>
      <c r="D9" s="164"/>
      <c r="E9" s="232"/>
      <c r="F9" s="167"/>
      <c r="G9" s="208"/>
      <c r="H9" s="164"/>
      <c r="I9" s="209"/>
      <c r="J9" s="209"/>
      <c r="K9" s="209"/>
      <c r="L9" s="42"/>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row>
    <row r="10" spans="1:65" ht="30" customHeight="1" x14ac:dyDescent="0.2">
      <c r="A10" s="231"/>
      <c r="B10" s="194" t="s">
        <v>0</v>
      </c>
      <c r="C10" s="233"/>
      <c r="D10" s="234"/>
      <c r="E10" s="196">
        <f>Summary!$E$64</f>
        <v>0</v>
      </c>
      <c r="F10" s="197"/>
      <c r="G10" s="194" t="s">
        <v>1</v>
      </c>
      <c r="H10" s="195"/>
      <c r="I10" s="675">
        <f>Summary!$I$64</f>
        <v>0</v>
      </c>
      <c r="J10" s="675"/>
      <c r="K10" s="675"/>
      <c r="L10" s="42"/>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row>
    <row r="11" spans="1:65" ht="5.5" customHeight="1" x14ac:dyDescent="0.2">
      <c r="A11" s="231"/>
      <c r="B11" s="198"/>
      <c r="C11" s="180"/>
      <c r="D11" s="164"/>
      <c r="E11" s="193"/>
      <c r="F11" s="167"/>
      <c r="G11" s="198"/>
      <c r="H11" s="164"/>
      <c r="I11" s="379"/>
      <c r="J11" s="379"/>
      <c r="K11" s="379"/>
      <c r="L11" s="42"/>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row>
    <row r="12" spans="1:65" ht="30" customHeight="1" x14ac:dyDescent="0.2">
      <c r="A12" s="231"/>
      <c r="B12" s="194" t="s">
        <v>37</v>
      </c>
      <c r="C12" s="233"/>
      <c r="D12" s="234"/>
      <c r="E12" s="196">
        <f>Summary!$E$66</f>
        <v>0</v>
      </c>
      <c r="F12" s="197"/>
      <c r="G12" s="194" t="s">
        <v>35</v>
      </c>
      <c r="H12" s="195"/>
      <c r="I12" s="675">
        <f>Summary!$I$66</f>
        <v>0</v>
      </c>
      <c r="J12" s="675"/>
      <c r="K12" s="675"/>
      <c r="L12" s="42"/>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row>
    <row r="13" spans="1:65" ht="5.5" customHeight="1" x14ac:dyDescent="0.2">
      <c r="A13" s="231"/>
      <c r="B13" s="198"/>
      <c r="C13" s="180"/>
      <c r="D13" s="164"/>
      <c r="E13" s="193"/>
      <c r="F13" s="167"/>
      <c r="G13" s="198"/>
      <c r="H13" s="164"/>
      <c r="I13" s="379"/>
      <c r="J13" s="379"/>
      <c r="K13" s="379"/>
      <c r="L13" s="42"/>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row>
    <row r="14" spans="1:65" ht="30" customHeight="1" x14ac:dyDescent="0.2">
      <c r="A14" s="231"/>
      <c r="B14" s="194" t="s">
        <v>38</v>
      </c>
      <c r="C14" s="233"/>
      <c r="D14" s="234"/>
      <c r="E14" s="196">
        <f>Summary!$E$68</f>
        <v>0</v>
      </c>
      <c r="F14" s="197"/>
      <c r="G14" s="194" t="s">
        <v>2</v>
      </c>
      <c r="H14" s="195"/>
      <c r="I14" s="675">
        <f>Summary!$I$68</f>
        <v>0</v>
      </c>
      <c r="J14" s="675"/>
      <c r="K14" s="675"/>
      <c r="L14" s="42"/>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row>
    <row r="15" spans="1:65" ht="5.5" customHeight="1" x14ac:dyDescent="0.2">
      <c r="A15" s="231"/>
      <c r="B15" s="198"/>
      <c r="C15" s="180"/>
      <c r="D15" s="164"/>
      <c r="E15" s="193"/>
      <c r="F15" s="167"/>
      <c r="G15" s="198"/>
      <c r="H15" s="164"/>
      <c r="I15" s="379"/>
      <c r="J15" s="379"/>
      <c r="K15" s="379"/>
      <c r="L15" s="42"/>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row>
    <row r="16" spans="1:65" ht="30" customHeight="1" x14ac:dyDescent="0.2">
      <c r="A16" s="231"/>
      <c r="B16" s="194" t="s">
        <v>39</v>
      </c>
      <c r="C16" s="233"/>
      <c r="D16" s="234"/>
      <c r="E16" s="196">
        <f>Summary!$E$70</f>
        <v>0</v>
      </c>
      <c r="F16" s="197"/>
      <c r="G16" s="194" t="s">
        <v>3</v>
      </c>
      <c r="H16" s="195"/>
      <c r="I16" s="675">
        <f>Summary!$I$70</f>
        <v>0</v>
      </c>
      <c r="J16" s="675"/>
      <c r="K16" s="675"/>
      <c r="L16" s="42"/>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row>
    <row r="17" spans="1:65" ht="5.5" customHeight="1" x14ac:dyDescent="0.2">
      <c r="A17" s="231"/>
      <c r="B17" s="198"/>
      <c r="C17" s="180"/>
      <c r="D17" s="164"/>
      <c r="E17" s="193"/>
      <c r="F17" s="167"/>
      <c r="G17" s="198"/>
      <c r="H17" s="164"/>
      <c r="I17" s="131"/>
      <c r="J17" s="131"/>
      <c r="K17" s="131"/>
      <c r="L17" s="42"/>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row>
    <row r="18" spans="1:65" ht="30" customHeight="1" x14ac:dyDescent="0.2">
      <c r="A18" s="231"/>
      <c r="B18" s="194" t="s">
        <v>40</v>
      </c>
      <c r="C18" s="233"/>
      <c r="D18" s="234"/>
      <c r="E18" s="196">
        <f>Summary!$E$72</f>
        <v>0</v>
      </c>
      <c r="F18" s="197"/>
      <c r="G18" s="194" t="s">
        <v>4</v>
      </c>
      <c r="H18" s="195"/>
      <c r="I18" s="655">
        <f>Summary!$I$72</f>
        <v>0</v>
      </c>
      <c r="J18" s="655"/>
      <c r="K18" s="655"/>
      <c r="L18" s="42"/>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row>
    <row r="19" spans="1:65" ht="5.5" customHeight="1" x14ac:dyDescent="0.2">
      <c r="A19" s="231"/>
      <c r="B19" s="198"/>
      <c r="C19" s="180"/>
      <c r="D19" s="164"/>
      <c r="E19" s="193"/>
      <c r="F19" s="167"/>
      <c r="G19" s="198"/>
      <c r="H19" s="164"/>
      <c r="I19" s="131"/>
      <c r="J19" s="131"/>
      <c r="K19" s="131"/>
      <c r="L19" s="42"/>
      <c r="M19" s="96"/>
      <c r="N19" s="96"/>
      <c r="O19" s="96"/>
      <c r="P19" s="96"/>
      <c r="Q19" s="96"/>
      <c r="R19" s="96"/>
      <c r="S19" s="96"/>
      <c r="T19" s="96"/>
      <c r="U19" s="96"/>
      <c r="V19" s="96"/>
      <c r="W19" s="96"/>
      <c r="X19" s="96"/>
      <c r="Y19" s="96"/>
      <c r="Z19" s="96"/>
      <c r="AA19" s="96"/>
      <c r="AB19" s="96"/>
      <c r="AC19" s="96"/>
      <c r="AD19" s="96"/>
      <c r="AE19" s="96"/>
      <c r="AF19" s="96"/>
      <c r="AG19" s="96"/>
      <c r="AH19" s="96"/>
      <c r="AI19" s="96"/>
      <c r="AJ19" s="96"/>
      <c r="AK19" s="96"/>
      <c r="AL19" s="96"/>
      <c r="AM19" s="96"/>
      <c r="AN19" s="96"/>
      <c r="AO19" s="96"/>
      <c r="AP19" s="96"/>
      <c r="AQ19" s="96"/>
      <c r="AR19" s="96"/>
      <c r="AS19" s="96"/>
      <c r="AT19" s="96"/>
      <c r="AU19" s="96"/>
      <c r="AV19" s="96"/>
      <c r="AW19" s="96"/>
      <c r="AX19" s="96"/>
      <c r="AY19" s="96"/>
      <c r="AZ19" s="96"/>
      <c r="BA19" s="96"/>
      <c r="BB19" s="96"/>
      <c r="BC19" s="96"/>
      <c r="BD19" s="96"/>
      <c r="BE19" s="96"/>
      <c r="BF19" s="96"/>
      <c r="BG19" s="96"/>
      <c r="BH19" s="96"/>
      <c r="BI19" s="96"/>
      <c r="BJ19" s="96"/>
      <c r="BK19" s="96"/>
      <c r="BL19" s="96"/>
      <c r="BM19" s="96"/>
    </row>
    <row r="20" spans="1:65" ht="30" customHeight="1" x14ac:dyDescent="0.2">
      <c r="A20" s="231"/>
      <c r="B20" s="194" t="s">
        <v>5</v>
      </c>
      <c r="C20" s="233"/>
      <c r="D20" s="234"/>
      <c r="E20" s="380">
        <f>Summary!$E$74</f>
        <v>0</v>
      </c>
      <c r="F20" s="197"/>
      <c r="G20" s="194" t="s">
        <v>6</v>
      </c>
      <c r="H20" s="195"/>
      <c r="I20" s="655">
        <f>Summary!$I$74</f>
        <v>0</v>
      </c>
      <c r="J20" s="655"/>
      <c r="K20" s="655"/>
      <c r="L20" s="42"/>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row>
    <row r="21" spans="1:65" ht="5.5" customHeight="1" x14ac:dyDescent="0.2">
      <c r="A21" s="231"/>
      <c r="B21" s="198"/>
      <c r="C21" s="180"/>
      <c r="D21" s="164"/>
      <c r="E21" s="193"/>
      <c r="F21" s="167"/>
      <c r="G21" s="198"/>
      <c r="H21" s="164"/>
      <c r="I21" s="131"/>
      <c r="J21" s="131"/>
      <c r="K21" s="131"/>
      <c r="L21" s="42"/>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row>
    <row r="22" spans="1:65" ht="30" customHeight="1" x14ac:dyDescent="0.2">
      <c r="A22" s="231"/>
      <c r="B22" s="194" t="s">
        <v>7</v>
      </c>
      <c r="C22" s="233"/>
      <c r="D22" s="234"/>
      <c r="E22" s="196">
        <f>Summary!$E$76</f>
        <v>0</v>
      </c>
      <c r="F22" s="197"/>
      <c r="G22" s="194" t="s">
        <v>36</v>
      </c>
      <c r="H22" s="195"/>
      <c r="I22" s="675">
        <f>Summary!$I$76</f>
        <v>0</v>
      </c>
      <c r="J22" s="675"/>
      <c r="K22" s="675"/>
      <c r="L22" s="42"/>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row>
    <row r="23" spans="1:65" x14ac:dyDescent="0.2">
      <c r="A23" s="231"/>
      <c r="B23" s="186"/>
      <c r="C23" s="186"/>
      <c r="D23" s="186"/>
      <c r="E23" s="136"/>
      <c r="F23" s="136"/>
      <c r="G23" s="136"/>
      <c r="H23" s="136"/>
      <c r="I23" s="136"/>
      <c r="J23" s="136"/>
      <c r="K23" s="136"/>
      <c r="L23" s="40"/>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row>
    <row r="24" spans="1:65" ht="266.25" customHeight="1" x14ac:dyDescent="0.2">
      <c r="A24" s="231"/>
      <c r="B24" s="677" t="s">
        <v>701</v>
      </c>
      <c r="C24" s="677"/>
      <c r="D24" s="678"/>
      <c r="E24" s="678"/>
      <c r="F24" s="678"/>
      <c r="G24" s="678"/>
      <c r="H24" s="678"/>
      <c r="I24" s="678"/>
      <c r="J24" s="678"/>
      <c r="K24" s="678"/>
      <c r="L24" s="44"/>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row>
    <row r="25" spans="1:65" ht="5.5" customHeight="1" x14ac:dyDescent="0.2">
      <c r="A25" s="231"/>
      <c r="B25" s="164"/>
      <c r="C25" s="164"/>
      <c r="D25" s="164"/>
      <c r="E25" s="167"/>
      <c r="F25" s="167"/>
      <c r="G25" s="164"/>
      <c r="H25" s="164"/>
      <c r="I25" s="138"/>
      <c r="J25" s="138"/>
      <c r="K25" s="138"/>
      <c r="L25" s="42"/>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row>
    <row r="26" spans="1:65" ht="54" hidden="1" customHeight="1" x14ac:dyDescent="0.2">
      <c r="A26" s="231"/>
      <c r="B26" s="679"/>
      <c r="C26" s="679"/>
      <c r="D26" s="680"/>
      <c r="E26" s="680"/>
      <c r="F26" s="680"/>
      <c r="G26" s="680"/>
      <c r="H26" s="680"/>
      <c r="I26" s="680"/>
      <c r="J26" s="188"/>
      <c r="K26" s="235"/>
      <c r="L26" s="44"/>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row>
    <row r="27" spans="1:65" ht="54" hidden="1" customHeight="1" x14ac:dyDescent="0.2">
      <c r="A27" s="231"/>
      <c r="B27" s="673"/>
      <c r="C27" s="673"/>
      <c r="D27" s="673"/>
      <c r="E27" s="673"/>
      <c r="F27" s="673"/>
      <c r="G27" s="673"/>
      <c r="H27" s="673"/>
      <c r="I27" s="673"/>
      <c r="J27" s="673"/>
      <c r="K27" s="673"/>
      <c r="L27" s="44"/>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row>
    <row r="28" spans="1:65" ht="187.25" hidden="1" customHeight="1" x14ac:dyDescent="0.2">
      <c r="A28" s="231"/>
      <c r="B28" s="674"/>
      <c r="C28" s="674"/>
      <c r="D28" s="674"/>
      <c r="E28" s="674"/>
      <c r="F28" s="674"/>
      <c r="G28" s="674"/>
      <c r="H28" s="674"/>
      <c r="I28" s="674"/>
      <c r="J28" s="674"/>
      <c r="K28" s="674"/>
      <c r="L28" s="45"/>
      <c r="M28" s="98"/>
      <c r="N28" s="99"/>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row>
    <row r="29" spans="1:65" ht="20" hidden="1" customHeight="1" x14ac:dyDescent="0.2">
      <c r="A29" s="231"/>
      <c r="B29" s="597"/>
      <c r="C29" s="597"/>
      <c r="D29" s="656"/>
      <c r="E29" s="656"/>
      <c r="F29" s="165"/>
      <c r="G29" s="136"/>
      <c r="H29" s="136"/>
      <c r="I29" s="589" t="s">
        <v>30</v>
      </c>
      <c r="J29" s="590"/>
      <c r="K29" s="591"/>
      <c r="L29" s="50"/>
      <c r="M29" s="52"/>
      <c r="N29" s="102"/>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row>
    <row r="30" spans="1:65" ht="20" hidden="1" customHeight="1" x14ac:dyDescent="0.2">
      <c r="A30" s="231"/>
      <c r="B30" s="656"/>
      <c r="C30" s="656"/>
      <c r="D30" s="656"/>
      <c r="E30" s="656"/>
      <c r="F30" s="205"/>
      <c r="G30" s="136"/>
      <c r="H30" s="136"/>
      <c r="I30" s="206">
        <v>44950</v>
      </c>
      <c r="J30" s="148"/>
      <c r="K30" s="149">
        <v>0.25</v>
      </c>
      <c r="L30" s="53"/>
      <c r="M30" s="52"/>
      <c r="N30" s="52"/>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row>
    <row r="31" spans="1:65" ht="20" hidden="1" customHeight="1" x14ac:dyDescent="0.2">
      <c r="A31" s="231"/>
      <c r="B31" s="656"/>
      <c r="C31" s="656"/>
      <c r="D31" s="656"/>
      <c r="E31" s="656"/>
      <c r="F31" s="165"/>
      <c r="G31" s="136"/>
      <c r="H31" s="136"/>
      <c r="I31" s="592" t="s">
        <v>31</v>
      </c>
      <c r="J31" s="657"/>
      <c r="K31" s="594"/>
      <c r="L31" s="50"/>
      <c r="M31" s="52"/>
      <c r="N31" s="52"/>
      <c r="O31" s="96"/>
      <c r="P31" s="96"/>
      <c r="Q31" s="96"/>
      <c r="R31" s="96"/>
      <c r="S31" s="96"/>
      <c r="T31" s="96"/>
      <c r="U31" s="96"/>
      <c r="V31" s="96"/>
      <c r="W31" s="96"/>
      <c r="X31" s="96"/>
      <c r="Y31" s="96"/>
      <c r="Z31" s="96"/>
      <c r="AA31" s="96"/>
      <c r="AB31" s="96"/>
      <c r="AC31" s="96"/>
      <c r="AD31" s="96"/>
      <c r="AE31" s="96"/>
      <c r="AF31" s="96"/>
      <c r="AG31" s="96"/>
      <c r="AH31" s="96"/>
      <c r="AI31" s="96"/>
      <c r="AJ31" s="96"/>
      <c r="AK31" s="96"/>
      <c r="AL31" s="96"/>
      <c r="AM31" s="96"/>
      <c r="AN31" s="96"/>
      <c r="AO31" s="96"/>
      <c r="AP31" s="96"/>
      <c r="AQ31" s="96"/>
      <c r="AR31" s="96"/>
      <c r="AS31" s="96"/>
      <c r="AT31" s="96"/>
      <c r="AU31" s="96"/>
      <c r="AV31" s="96"/>
      <c r="AW31" s="96"/>
      <c r="AX31" s="96"/>
      <c r="AY31" s="96"/>
      <c r="AZ31" s="96"/>
      <c r="BA31" s="96"/>
      <c r="BB31" s="96"/>
      <c r="BC31" s="96"/>
      <c r="BD31" s="96"/>
      <c r="BE31" s="96"/>
      <c r="BF31" s="96"/>
      <c r="BG31" s="96"/>
      <c r="BH31" s="96"/>
      <c r="BI31" s="96"/>
      <c r="BJ31" s="96"/>
      <c r="BK31" s="96"/>
      <c r="BL31" s="96"/>
      <c r="BM31" s="96"/>
    </row>
    <row r="32" spans="1:65" ht="5.5" customHeight="1" x14ac:dyDescent="0.2">
      <c r="A32" s="231"/>
      <c r="B32" s="164"/>
      <c r="C32" s="164"/>
      <c r="D32" s="164"/>
      <c r="E32" s="167"/>
      <c r="F32" s="167"/>
      <c r="G32" s="208"/>
      <c r="H32" s="164"/>
      <c r="I32" s="209"/>
      <c r="J32" s="138"/>
      <c r="K32" s="209"/>
      <c r="L32" s="42"/>
      <c r="M32" s="96"/>
      <c r="N32" s="96"/>
      <c r="O32" s="96"/>
      <c r="P32" s="96"/>
      <c r="Q32" s="96"/>
      <c r="R32" s="96"/>
      <c r="S32" s="96"/>
      <c r="T32" s="96"/>
      <c r="U32" s="96"/>
      <c r="V32" s="96"/>
      <c r="W32" s="96"/>
      <c r="X32" s="96"/>
      <c r="Y32" s="96"/>
      <c r="Z32" s="96"/>
      <c r="AA32" s="96"/>
      <c r="AB32" s="96"/>
      <c r="AC32" s="96"/>
      <c r="AD32" s="96"/>
      <c r="AE32" s="96"/>
      <c r="AF32" s="96"/>
      <c r="AG32" s="96"/>
      <c r="AH32" s="96"/>
      <c r="AI32" s="96"/>
      <c r="AJ32" s="96"/>
      <c r="AK32" s="96"/>
      <c r="AL32" s="96"/>
      <c r="AM32" s="96"/>
      <c r="AN32" s="96"/>
      <c r="AO32" s="96"/>
      <c r="AP32" s="96"/>
      <c r="AQ32" s="96"/>
      <c r="AR32" s="96"/>
      <c r="AS32" s="96"/>
      <c r="AT32" s="96"/>
      <c r="AU32" s="96"/>
      <c r="AV32" s="96"/>
      <c r="AW32" s="96"/>
      <c r="AX32" s="96"/>
      <c r="AY32" s="96"/>
      <c r="AZ32" s="96"/>
      <c r="BA32" s="96"/>
      <c r="BB32" s="96"/>
      <c r="BC32" s="96"/>
      <c r="BD32" s="96"/>
      <c r="BE32" s="96"/>
      <c r="BF32" s="96"/>
      <c r="BG32" s="96"/>
      <c r="BH32" s="96"/>
      <c r="BI32" s="96"/>
      <c r="BJ32" s="96"/>
      <c r="BK32" s="96"/>
      <c r="BL32" s="96"/>
      <c r="BM32" s="96"/>
    </row>
    <row r="33" spans="1:69" ht="32.5" customHeight="1" x14ac:dyDescent="0.2">
      <c r="A33" s="231"/>
      <c r="B33" s="668"/>
      <c r="C33" s="668"/>
      <c r="D33" s="668"/>
      <c r="E33" s="668"/>
      <c r="F33" s="169"/>
      <c r="G33" s="210" t="s">
        <v>49</v>
      </c>
      <c r="H33" s="168"/>
      <c r="I33" s="210" t="s">
        <v>55</v>
      </c>
      <c r="J33" s="211"/>
      <c r="K33" s="210" t="s">
        <v>51</v>
      </c>
      <c r="L33" s="55"/>
      <c r="M33" s="100"/>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row>
    <row r="34" spans="1:69" ht="27.5" customHeight="1" x14ac:dyDescent="0.2">
      <c r="A34" s="231"/>
      <c r="B34" s="664" t="s">
        <v>47</v>
      </c>
      <c r="C34" s="664"/>
      <c r="D34" s="664"/>
      <c r="E34" s="664"/>
      <c r="F34" s="213"/>
      <c r="G34" s="214"/>
      <c r="H34" s="215"/>
      <c r="I34" s="214"/>
      <c r="J34" s="216"/>
      <c r="K34" s="217"/>
      <c r="L34" s="57"/>
      <c r="M34" s="101"/>
      <c r="N34" s="96"/>
      <c r="O34" s="96"/>
      <c r="P34" s="96"/>
      <c r="Q34" s="96"/>
      <c r="R34" s="96"/>
      <c r="S34" s="96"/>
      <c r="T34" s="96"/>
      <c r="U34" s="96"/>
      <c r="V34" s="96"/>
      <c r="W34" s="96"/>
      <c r="X34" s="96"/>
      <c r="Y34" s="96"/>
      <c r="Z34" s="96"/>
      <c r="AA34" s="96"/>
      <c r="AB34" s="96"/>
      <c r="AC34" s="96"/>
      <c r="AD34" s="96"/>
      <c r="AE34" s="96"/>
      <c r="AF34" s="96"/>
      <c r="AG34" s="96"/>
      <c r="AH34" s="96"/>
      <c r="AI34" s="96"/>
      <c r="AJ34" s="96"/>
      <c r="AK34" s="96"/>
      <c r="AL34" s="96"/>
      <c r="AM34" s="96"/>
      <c r="AN34" s="96"/>
      <c r="AO34" s="96"/>
      <c r="AP34" s="96"/>
      <c r="AQ34" s="96"/>
      <c r="AR34" s="96"/>
      <c r="AS34" s="96"/>
      <c r="AT34" s="96"/>
      <c r="AU34" s="96"/>
      <c r="AV34" s="96"/>
      <c r="AW34" s="96"/>
      <c r="AX34" s="96"/>
      <c r="AY34" s="96"/>
      <c r="AZ34" s="96"/>
      <c r="BA34" s="96"/>
      <c r="BB34" s="96"/>
      <c r="BC34" s="96"/>
      <c r="BD34" s="96"/>
      <c r="BE34" s="96"/>
      <c r="BF34" s="96"/>
      <c r="BG34" s="96"/>
      <c r="BH34" s="96"/>
      <c r="BI34" s="96"/>
      <c r="BJ34" s="96"/>
      <c r="BK34" s="96"/>
      <c r="BL34" s="96"/>
      <c r="BM34" s="96"/>
    </row>
    <row r="35" spans="1:69" ht="54" hidden="1" customHeight="1" x14ac:dyDescent="0.2">
      <c r="A35" s="231"/>
      <c r="B35" s="665" t="s">
        <v>295</v>
      </c>
      <c r="C35" s="665"/>
      <c r="D35" s="575"/>
      <c r="E35" s="575"/>
      <c r="F35" s="128"/>
      <c r="G35" s="120"/>
      <c r="H35" s="151"/>
      <c r="I35" s="127">
        <v>5420</v>
      </c>
      <c r="J35" s="128"/>
      <c r="K35" s="129">
        <f>I35*G35</f>
        <v>0</v>
      </c>
      <c r="L35" s="59"/>
      <c r="M35" s="101"/>
      <c r="N35" s="96"/>
      <c r="O35" s="96"/>
      <c r="P35" s="96"/>
      <c r="Q35" s="96"/>
      <c r="R35" s="96"/>
      <c r="S35" s="96"/>
      <c r="T35" s="96"/>
      <c r="U35" s="96"/>
      <c r="V35" s="96"/>
      <c r="W35" s="96"/>
      <c r="X35" s="96"/>
      <c r="Y35" s="96"/>
      <c r="Z35" s="96"/>
      <c r="AA35" s="96"/>
      <c r="AB35" s="96"/>
      <c r="AC35" s="96"/>
      <c r="AD35" s="96"/>
      <c r="AE35" s="96"/>
      <c r="AF35" s="96"/>
      <c r="AG35" s="96"/>
      <c r="AH35" s="96"/>
      <c r="AI35" s="96"/>
      <c r="AJ35" s="96"/>
      <c r="AK35" s="96"/>
      <c r="AL35" s="96"/>
      <c r="AM35" s="96"/>
      <c r="AN35" s="96"/>
      <c r="AO35" s="96"/>
      <c r="AP35" s="96"/>
      <c r="AQ35" s="96"/>
      <c r="AR35" s="96"/>
      <c r="AS35" s="96"/>
      <c r="AT35" s="96"/>
      <c r="AU35" s="96"/>
      <c r="AV35" s="96"/>
      <c r="AW35" s="96"/>
      <c r="AX35" s="96"/>
      <c r="AY35" s="96"/>
      <c r="AZ35" s="96"/>
      <c r="BA35" s="96"/>
      <c r="BB35" s="96"/>
      <c r="BC35" s="96"/>
      <c r="BD35" s="96"/>
      <c r="BE35" s="96"/>
      <c r="BF35" s="96"/>
      <c r="BG35" s="96"/>
      <c r="BH35" s="96"/>
      <c r="BI35" s="96"/>
      <c r="BJ35" s="96"/>
      <c r="BK35" s="96"/>
      <c r="BL35" s="96"/>
      <c r="BM35" s="96"/>
      <c r="BN35" s="348" t="str">
        <f>B35</f>
        <v>Full Graphic Fabric Print: 3mtr x 2.5mtr  (Client will own banner post show)</v>
      </c>
      <c r="BO35" s="348"/>
      <c r="BP35" s="349"/>
      <c r="BQ35" s="349"/>
    </row>
    <row r="36" spans="1:69" ht="54" customHeight="1" x14ac:dyDescent="0.2">
      <c r="A36" s="231"/>
      <c r="B36" s="665" t="s">
        <v>599</v>
      </c>
      <c r="C36" s="665"/>
      <c r="D36" s="575"/>
      <c r="E36" s="575"/>
      <c r="F36" s="128"/>
      <c r="G36" s="120"/>
      <c r="H36" s="151"/>
      <c r="I36" s="127">
        <v>232</v>
      </c>
      <c r="J36" s="128"/>
      <c r="K36" s="129">
        <f>I36*G36</f>
        <v>0</v>
      </c>
      <c r="L36" s="59"/>
      <c r="M36" s="101"/>
      <c r="N36" s="96"/>
      <c r="O36" s="96"/>
      <c r="P36" s="96"/>
      <c r="Q36" s="96"/>
      <c r="R36" s="96"/>
      <c r="S36" s="96"/>
      <c r="T36" s="96"/>
      <c r="U36" s="96"/>
      <c r="V36" s="96"/>
      <c r="W36" s="96"/>
      <c r="X36" s="96"/>
      <c r="Y36" s="96"/>
      <c r="Z36" s="96"/>
      <c r="AA36" s="96"/>
      <c r="AB36" s="96"/>
      <c r="AC36" s="96"/>
      <c r="AD36" s="96"/>
      <c r="AE36" s="96"/>
      <c r="AF36" s="96"/>
      <c r="AG36" s="96"/>
      <c r="AH36" s="96"/>
      <c r="AI36" s="96"/>
      <c r="AJ36" s="96"/>
      <c r="AK36" s="96"/>
      <c r="AL36" s="96"/>
      <c r="AM36" s="96"/>
      <c r="AN36" s="96"/>
      <c r="AO36" s="96"/>
      <c r="AP36" s="96"/>
      <c r="AQ36" s="96"/>
      <c r="AR36" s="96"/>
      <c r="AS36" s="96"/>
      <c r="AT36" s="96"/>
      <c r="AU36" s="96"/>
      <c r="AV36" s="96"/>
      <c r="AW36" s="96"/>
      <c r="AX36" s="96"/>
      <c r="AY36" s="96"/>
      <c r="AZ36" s="96"/>
      <c r="BA36" s="96"/>
      <c r="BB36" s="96"/>
      <c r="BC36" s="96"/>
      <c r="BD36" s="96"/>
      <c r="BE36" s="96"/>
      <c r="BF36" s="96"/>
      <c r="BG36" s="96"/>
      <c r="BH36" s="96"/>
      <c r="BI36" s="96"/>
      <c r="BJ36" s="96"/>
      <c r="BK36" s="96"/>
      <c r="BL36" s="96"/>
      <c r="BM36" s="96"/>
      <c r="BN36" s="348" t="str">
        <f>B36</f>
        <v>30cm x 30cm Company Logo</v>
      </c>
      <c r="BO36" s="348"/>
      <c r="BP36" s="349"/>
      <c r="BQ36" s="349"/>
    </row>
    <row r="37" spans="1:69" ht="54" customHeight="1" x14ac:dyDescent="0.2">
      <c r="A37" s="231"/>
      <c r="B37" s="665" t="s">
        <v>709</v>
      </c>
      <c r="C37" s="665"/>
      <c r="D37" s="575"/>
      <c r="E37" s="575"/>
      <c r="F37" s="128"/>
      <c r="G37" s="120"/>
      <c r="H37" s="151"/>
      <c r="I37" s="127">
        <v>619</v>
      </c>
      <c r="J37" s="128"/>
      <c r="K37" s="129">
        <f>I37*G37</f>
        <v>0</v>
      </c>
      <c r="L37" s="59"/>
      <c r="M37" s="101"/>
      <c r="N37" s="96"/>
      <c r="O37" s="96"/>
      <c r="P37" s="96"/>
      <c r="Q37" s="96"/>
      <c r="R37" s="96"/>
      <c r="S37" s="96"/>
      <c r="T37" s="96"/>
      <c r="U37" s="96"/>
      <c r="V37" s="96"/>
      <c r="W37" s="96"/>
      <c r="X37" s="96"/>
      <c r="Y37" s="96"/>
      <c r="Z37" s="96"/>
      <c r="AA37" s="96"/>
      <c r="AB37" s="96"/>
      <c r="AC37" s="96"/>
      <c r="AD37" s="96"/>
      <c r="AE37" s="96"/>
      <c r="AF37" s="96"/>
      <c r="AG37" s="96"/>
      <c r="AH37" s="96"/>
      <c r="AI37" s="96"/>
      <c r="AJ37" s="96"/>
      <c r="AK37" s="96"/>
      <c r="AL37" s="96"/>
      <c r="AM37" s="96"/>
      <c r="AN37" s="96"/>
      <c r="AO37" s="96"/>
      <c r="AP37" s="96"/>
      <c r="AQ37" s="96"/>
      <c r="AR37" s="96"/>
      <c r="AS37" s="96"/>
      <c r="AT37" s="96"/>
      <c r="AU37" s="96"/>
      <c r="AV37" s="96"/>
      <c r="AW37" s="96"/>
      <c r="AX37" s="96"/>
      <c r="AY37" s="96"/>
      <c r="AZ37" s="96"/>
      <c r="BA37" s="96"/>
      <c r="BB37" s="96"/>
      <c r="BC37" s="96"/>
      <c r="BD37" s="96"/>
      <c r="BE37" s="96"/>
      <c r="BF37" s="96"/>
      <c r="BG37" s="96"/>
      <c r="BH37" s="96"/>
      <c r="BI37" s="96"/>
      <c r="BJ37" s="96"/>
      <c r="BK37" s="96"/>
      <c r="BL37" s="96"/>
      <c r="BM37" s="96"/>
      <c r="BN37" s="348" t="str">
        <f t="shared" ref="BN37:BN38" si="0">B37</f>
        <v>Full Colour Graphic print / m²</v>
      </c>
      <c r="BO37" s="348"/>
      <c r="BP37" s="349"/>
      <c r="BQ37" s="349"/>
    </row>
    <row r="38" spans="1:69" ht="54" customHeight="1" x14ac:dyDescent="0.2">
      <c r="A38" s="231"/>
      <c r="B38" s="665" t="s">
        <v>600</v>
      </c>
      <c r="C38" s="665"/>
      <c r="D38" s="575"/>
      <c r="E38" s="575"/>
      <c r="F38" s="128"/>
      <c r="G38" s="120"/>
      <c r="H38" s="151"/>
      <c r="I38" s="127">
        <f>1120*1.25</f>
        <v>1400</v>
      </c>
      <c r="J38" s="128"/>
      <c r="K38" s="129">
        <f>I38*G38</f>
        <v>0</v>
      </c>
      <c r="L38" s="59"/>
      <c r="M38" s="101"/>
      <c r="N38" s="96"/>
      <c r="O38" s="96"/>
      <c r="P38" s="96"/>
      <c r="Q38" s="96"/>
      <c r="R38" s="96"/>
      <c r="S38" s="96"/>
      <c r="T38" s="96"/>
      <c r="U38" s="96"/>
      <c r="V38" s="96"/>
      <c r="W38" s="96"/>
      <c r="X38" s="96"/>
      <c r="Y38" s="96"/>
      <c r="Z38" s="96"/>
      <c r="AA38" s="96"/>
      <c r="AB38" s="96"/>
      <c r="AC38" s="96"/>
      <c r="AD38" s="96"/>
      <c r="AE38" s="96"/>
      <c r="AF38" s="96"/>
      <c r="AG38" s="96"/>
      <c r="AH38" s="96"/>
      <c r="AI38" s="96"/>
      <c r="AJ38" s="96"/>
      <c r="AK38" s="96"/>
      <c r="AL38" s="96"/>
      <c r="AM38" s="96"/>
      <c r="AN38" s="96"/>
      <c r="AO38" s="96"/>
      <c r="AP38" s="96"/>
      <c r="AQ38" s="96"/>
      <c r="AR38" s="96"/>
      <c r="AS38" s="96"/>
      <c r="AT38" s="96"/>
      <c r="AU38" s="96"/>
      <c r="AV38" s="96"/>
      <c r="AW38" s="96"/>
      <c r="AX38" s="96"/>
      <c r="AY38" s="96"/>
      <c r="AZ38" s="96"/>
      <c r="BA38" s="96"/>
      <c r="BB38" s="96"/>
      <c r="BC38" s="96"/>
      <c r="BD38" s="96"/>
      <c r="BE38" s="96"/>
      <c r="BF38" s="96"/>
      <c r="BG38" s="96"/>
      <c r="BH38" s="96"/>
      <c r="BI38" s="96"/>
      <c r="BJ38" s="96"/>
      <c r="BK38" s="96"/>
      <c r="BL38" s="96"/>
      <c r="BM38" s="96"/>
      <c r="BN38" s="348" t="str">
        <f t="shared" si="0"/>
        <v>Individual Full Graphic Panel Print
(2420mm x 980mm)</v>
      </c>
      <c r="BO38" s="348"/>
      <c r="BP38" s="349"/>
      <c r="BQ38" s="349"/>
    </row>
    <row r="39" spans="1:69" ht="5.5" customHeight="1" x14ac:dyDescent="0.2">
      <c r="A39" s="231"/>
      <c r="B39" s="220"/>
      <c r="C39" s="164"/>
      <c r="D39" s="164"/>
      <c r="E39" s="221"/>
      <c r="F39" s="167"/>
      <c r="G39" s="220"/>
      <c r="H39" s="164"/>
      <c r="I39" s="130"/>
      <c r="J39" s="130"/>
      <c r="K39" s="131"/>
      <c r="L39" s="42"/>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row>
    <row r="40" spans="1:69" ht="28.25" customHeight="1" x14ac:dyDescent="0.2">
      <c r="A40" s="231"/>
      <c r="B40" s="136"/>
      <c r="C40" s="136"/>
      <c r="D40" s="136"/>
      <c r="E40" s="136"/>
      <c r="F40" s="136"/>
      <c r="G40" s="136"/>
      <c r="H40" s="151"/>
      <c r="I40" s="132" t="s">
        <v>25</v>
      </c>
      <c r="J40" s="133"/>
      <c r="K40" s="134">
        <f>SUM(K35:K37)</f>
        <v>0</v>
      </c>
      <c r="L40" s="61"/>
      <c r="M40" s="101"/>
      <c r="N40" s="96"/>
      <c r="O40" s="96"/>
      <c r="P40" s="96"/>
      <c r="Q40" s="108"/>
      <c r="R40" s="108"/>
      <c r="S40" s="108"/>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row>
    <row r="41" spans="1:69" ht="28.25" customHeight="1" x14ac:dyDescent="0.2">
      <c r="A41" s="231"/>
      <c r="B41" s="652" t="s">
        <v>53</v>
      </c>
      <c r="C41" s="652"/>
      <c r="D41" s="652"/>
      <c r="E41" s="652"/>
      <c r="F41" s="171"/>
      <c r="G41" s="344">
        <f>Summary!I91</f>
        <v>45523</v>
      </c>
      <c r="H41" s="236">
        <f ca="1">IF(K6&gt;G41,1,0)</f>
        <v>0</v>
      </c>
      <c r="I41" s="135" t="s">
        <v>29</v>
      </c>
      <c r="J41" s="136"/>
      <c r="K41" s="137">
        <f ca="1">K40*H41*Summary!$K$91</f>
        <v>0</v>
      </c>
      <c r="L41" s="64"/>
      <c r="M41" s="101"/>
      <c r="N41" s="96"/>
      <c r="O41" s="96"/>
      <c r="P41" s="96"/>
      <c r="Q41" s="108"/>
      <c r="R41" s="108"/>
      <c r="S41" s="108"/>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row>
    <row r="42" spans="1:69" ht="5.5" customHeight="1" x14ac:dyDescent="0.2">
      <c r="A42" s="231"/>
      <c r="B42" s="153"/>
      <c r="C42" s="153"/>
      <c r="D42" s="153"/>
      <c r="E42" s="154"/>
      <c r="F42" s="154"/>
      <c r="G42" s="153"/>
      <c r="H42" s="164"/>
      <c r="I42" s="138"/>
      <c r="J42" s="138"/>
      <c r="K42" s="131"/>
      <c r="L42" s="42"/>
      <c r="M42" s="96"/>
      <c r="N42" s="96"/>
      <c r="O42" s="96"/>
      <c r="P42" s="96"/>
      <c r="Q42" s="96"/>
      <c r="R42" s="96"/>
      <c r="S42" s="96"/>
      <c r="T42" s="96"/>
      <c r="U42" s="96"/>
      <c r="V42" s="96"/>
      <c r="W42" s="96"/>
      <c r="X42" s="96"/>
      <c r="Y42" s="96"/>
      <c r="Z42" s="96"/>
      <c r="AA42" s="96"/>
      <c r="AB42" s="96"/>
      <c r="AC42" s="96"/>
      <c r="AD42" s="96"/>
      <c r="AE42" s="96"/>
      <c r="AF42" s="96"/>
      <c r="AG42" s="96"/>
      <c r="AH42" s="96"/>
      <c r="AI42" s="96"/>
      <c r="AJ42" s="96"/>
      <c r="AK42" s="96"/>
      <c r="AL42" s="96"/>
      <c r="AM42" s="96"/>
      <c r="AN42" s="96"/>
      <c r="AO42" s="96"/>
      <c r="AP42" s="96"/>
      <c r="AQ42" s="96"/>
      <c r="AR42" s="96"/>
      <c r="AS42" s="96"/>
      <c r="AT42" s="96"/>
      <c r="AU42" s="96"/>
      <c r="AV42" s="96"/>
      <c r="AW42" s="96"/>
      <c r="AX42" s="96"/>
      <c r="AY42" s="96"/>
      <c r="AZ42" s="96"/>
      <c r="BA42" s="96"/>
      <c r="BB42" s="96"/>
      <c r="BC42" s="96"/>
      <c r="BD42" s="96"/>
      <c r="BE42" s="96"/>
      <c r="BF42" s="96"/>
      <c r="BG42" s="96"/>
      <c r="BH42" s="96"/>
      <c r="BI42" s="96"/>
      <c r="BJ42" s="96"/>
      <c r="BK42" s="96"/>
      <c r="BL42" s="96"/>
      <c r="BM42" s="96"/>
    </row>
    <row r="43" spans="1:69" ht="28.25" customHeight="1" x14ac:dyDescent="0.2">
      <c r="A43" s="231"/>
      <c r="B43" s="661" t="s">
        <v>614</v>
      </c>
      <c r="C43" s="661"/>
      <c r="D43" s="661"/>
      <c r="E43" s="661"/>
      <c r="F43" s="157"/>
      <c r="G43" s="157"/>
      <c r="H43" s="151"/>
      <c r="I43" s="139" t="s">
        <v>25</v>
      </c>
      <c r="J43" s="140"/>
      <c r="K43" s="141">
        <f ca="1">K40+K41</f>
        <v>0</v>
      </c>
      <c r="L43" s="67"/>
      <c r="M43" s="101"/>
      <c r="N43" s="96"/>
      <c r="O43" s="96"/>
      <c r="P43" s="96"/>
      <c r="Q43" s="108"/>
      <c r="R43" s="108"/>
      <c r="S43" s="108"/>
      <c r="T43" s="96"/>
      <c r="U43" s="96"/>
      <c r="V43" s="96"/>
      <c r="W43" s="96"/>
      <c r="X43" s="96"/>
      <c r="Y43" s="96"/>
      <c r="Z43" s="96"/>
      <c r="AA43" s="96"/>
      <c r="AB43" s="96"/>
      <c r="AC43" s="96"/>
      <c r="AD43" s="96"/>
      <c r="AE43" s="96"/>
      <c r="AF43" s="96"/>
      <c r="AG43" s="96"/>
      <c r="AH43" s="96"/>
      <c r="AI43" s="96"/>
      <c r="AJ43" s="96"/>
      <c r="AK43" s="96"/>
      <c r="AL43" s="96"/>
      <c r="AM43" s="96"/>
      <c r="AN43" s="96"/>
      <c r="AO43" s="96"/>
      <c r="AP43" s="96"/>
      <c r="AQ43" s="96"/>
      <c r="AR43" s="96"/>
      <c r="AS43" s="96"/>
      <c r="AT43" s="96"/>
      <c r="AU43" s="96"/>
      <c r="AV43" s="96"/>
      <c r="AW43" s="96"/>
      <c r="AX43" s="96"/>
      <c r="AY43" s="96"/>
      <c r="AZ43" s="96"/>
      <c r="BA43" s="96"/>
      <c r="BB43" s="96"/>
      <c r="BC43" s="96"/>
      <c r="BD43" s="96"/>
      <c r="BE43" s="96"/>
      <c r="BF43" s="96"/>
      <c r="BG43" s="96"/>
      <c r="BH43" s="96"/>
      <c r="BI43" s="96"/>
      <c r="BJ43" s="96"/>
      <c r="BK43" s="96"/>
      <c r="BL43" s="96"/>
      <c r="BM43" s="96"/>
    </row>
    <row r="44" spans="1:69" ht="28.25" customHeight="1" thickBot="1" x14ac:dyDescent="0.25">
      <c r="A44" s="231"/>
      <c r="B44" s="158" t="s">
        <v>583</v>
      </c>
      <c r="C44" s="158"/>
      <c r="D44" s="136"/>
      <c r="E44" s="136"/>
      <c r="F44" s="136"/>
      <c r="G44" s="136"/>
      <c r="H44" s="151"/>
      <c r="I44" s="142" t="s">
        <v>26</v>
      </c>
      <c r="J44" s="143"/>
      <c r="K44" s="144">
        <f ca="1">K43*15%</f>
        <v>0</v>
      </c>
      <c r="L44" s="69"/>
      <c r="M44" s="101"/>
      <c r="N44" s="96"/>
      <c r="O44" s="96"/>
      <c r="P44" s="96"/>
      <c r="Q44" s="108"/>
      <c r="R44" s="108"/>
      <c r="S44" s="108"/>
      <c r="T44" s="96"/>
      <c r="U44" s="96"/>
      <c r="V44" s="96"/>
      <c r="W44" s="96"/>
      <c r="X44" s="96"/>
      <c r="Y44" s="96"/>
      <c r="Z44" s="96"/>
      <c r="AA44" s="96"/>
      <c r="AB44" s="96"/>
      <c r="AC44" s="96"/>
      <c r="AD44" s="96"/>
      <c r="AE44" s="96"/>
      <c r="AF44" s="96"/>
      <c r="AG44" s="96"/>
      <c r="AH44" s="96"/>
      <c r="AI44" s="96"/>
      <c r="AJ44" s="96"/>
      <c r="AK44" s="96"/>
      <c r="AL44" s="96"/>
      <c r="AM44" s="96"/>
      <c r="AN44" s="96"/>
      <c r="AO44" s="96"/>
      <c r="AP44" s="96"/>
      <c r="AQ44" s="96"/>
      <c r="AR44" s="96"/>
      <c r="AS44" s="96"/>
      <c r="AT44" s="96"/>
      <c r="AU44" s="96"/>
      <c r="AV44" s="96"/>
      <c r="AW44" s="96"/>
      <c r="AX44" s="96"/>
      <c r="AY44" s="96"/>
      <c r="AZ44" s="96"/>
      <c r="BA44" s="96"/>
      <c r="BB44" s="96"/>
      <c r="BC44" s="96"/>
      <c r="BD44" s="96"/>
      <c r="BE44" s="96"/>
      <c r="BF44" s="96"/>
      <c r="BG44" s="96"/>
      <c r="BH44" s="96"/>
      <c r="BI44" s="96"/>
      <c r="BJ44" s="96"/>
      <c r="BK44" s="96"/>
      <c r="BL44" s="96"/>
      <c r="BM44" s="96"/>
    </row>
    <row r="45" spans="1:69" ht="28.25" customHeight="1" thickBot="1" x14ac:dyDescent="0.25">
      <c r="A45" s="231"/>
      <c r="B45" s="158" t="s">
        <v>612</v>
      </c>
      <c r="C45" s="158"/>
      <c r="D45" s="136"/>
      <c r="E45" s="136"/>
      <c r="F45" s="136"/>
      <c r="G45" s="491" t="s">
        <v>382</v>
      </c>
      <c r="H45" s="151"/>
      <c r="I45" s="132" t="s">
        <v>27</v>
      </c>
      <c r="J45" s="145"/>
      <c r="K45" s="126">
        <f ca="1">K44+K43</f>
        <v>0</v>
      </c>
      <c r="L45" s="61"/>
      <c r="M45" s="101"/>
      <c r="N45" s="96"/>
      <c r="O45" s="96"/>
      <c r="P45" s="96"/>
      <c r="Q45" s="108"/>
      <c r="R45" s="108"/>
      <c r="S45" s="108"/>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row>
    <row r="46" spans="1:69" ht="7.25" customHeight="1" thickTop="1" thickBot="1" x14ac:dyDescent="0.25">
      <c r="A46" s="237"/>
      <c r="B46" s="662"/>
      <c r="C46" s="662"/>
      <c r="D46" s="662"/>
      <c r="E46" s="662"/>
      <c r="F46" s="662"/>
      <c r="G46" s="662"/>
      <c r="H46" s="662"/>
      <c r="I46" s="662"/>
      <c r="J46" s="662"/>
      <c r="K46" s="662"/>
      <c r="L46" s="71"/>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row>
    <row r="47" spans="1:69" x14ac:dyDescent="0.2">
      <c r="A47" s="96"/>
      <c r="B47" s="96"/>
      <c r="C47" s="96"/>
      <c r="D47" s="96"/>
      <c r="E47" s="96"/>
      <c r="F47" s="96"/>
      <c r="G47" s="96"/>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row>
    <row r="48" spans="1:69" x14ac:dyDescent="0.2">
      <c r="A48" s="96"/>
      <c r="B48" s="96"/>
      <c r="C48" s="96"/>
      <c r="D48" s="96"/>
      <c r="E48" s="297"/>
      <c r="F48" s="96"/>
      <c r="G48" s="96"/>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row>
    <row r="49" spans="1:65" x14ac:dyDescent="0.2">
      <c r="A49" s="96"/>
      <c r="B49" s="96"/>
      <c r="C49" s="96"/>
      <c r="D49" s="96"/>
      <c r="E49" s="96"/>
      <c r="F49" s="96"/>
      <c r="G49" s="96"/>
      <c r="H49" s="96"/>
      <c r="I49" s="96"/>
      <c r="J49" s="96"/>
      <c r="K49" s="96"/>
      <c r="L49" s="96"/>
      <c r="M49" s="96"/>
      <c r="N49" s="96"/>
      <c r="O49" s="96"/>
      <c r="P49" s="96"/>
      <c r="Q49" s="96"/>
      <c r="R49" s="96"/>
      <c r="S49" s="96"/>
      <c r="T49" s="96"/>
      <c r="U49" s="96"/>
      <c r="V49" s="96"/>
      <c r="W49" s="96"/>
      <c r="X49" s="96"/>
      <c r="Y49" s="96"/>
      <c r="Z49" s="96"/>
      <c r="AA49" s="96"/>
      <c r="AB49" s="96"/>
      <c r="AC49" s="96"/>
      <c r="AD49" s="96"/>
      <c r="AE49" s="96"/>
      <c r="AF49" s="96"/>
      <c r="AG49" s="96"/>
      <c r="AH49" s="96"/>
      <c r="AI49" s="96"/>
      <c r="AJ49" s="96"/>
      <c r="AK49" s="96"/>
      <c r="AL49" s="96"/>
      <c r="AM49" s="96"/>
      <c r="AN49" s="96"/>
      <c r="AO49" s="96"/>
      <c r="AP49" s="96"/>
      <c r="AQ49" s="96"/>
      <c r="AR49" s="96"/>
      <c r="AS49" s="96"/>
      <c r="AT49" s="96"/>
      <c r="AU49" s="96"/>
      <c r="AV49" s="96"/>
      <c r="AW49" s="96"/>
      <c r="AX49" s="96"/>
      <c r="AY49" s="96"/>
      <c r="AZ49" s="96"/>
      <c r="BA49" s="96"/>
      <c r="BB49" s="96"/>
      <c r="BC49" s="96"/>
      <c r="BD49" s="96"/>
      <c r="BE49" s="96"/>
      <c r="BF49" s="96"/>
      <c r="BG49" s="96"/>
      <c r="BH49" s="96"/>
      <c r="BI49" s="96"/>
      <c r="BJ49" s="96"/>
      <c r="BK49" s="96"/>
      <c r="BL49" s="96"/>
      <c r="BM49" s="96"/>
    </row>
    <row r="50" spans="1:65" x14ac:dyDescent="0.2">
      <c r="A50" s="96"/>
      <c r="B50" s="96"/>
      <c r="C50" s="96"/>
      <c r="D50" s="96"/>
      <c r="E50" s="96"/>
      <c r="F50" s="96"/>
      <c r="G50" s="96"/>
      <c r="H50" s="96"/>
      <c r="I50" s="96"/>
      <c r="J50" s="96"/>
      <c r="K50" s="96"/>
      <c r="L50" s="96"/>
      <c r="M50" s="96"/>
      <c r="N50" s="96"/>
      <c r="O50" s="96"/>
      <c r="P50" s="96"/>
      <c r="Q50" s="96"/>
      <c r="R50" s="96"/>
      <c r="S50" s="96"/>
      <c r="T50" s="96"/>
      <c r="U50" s="96"/>
      <c r="V50" s="96"/>
      <c r="W50" s="96"/>
      <c r="X50" s="96"/>
      <c r="Y50" s="96"/>
      <c r="Z50" s="96"/>
      <c r="AA50" s="96"/>
      <c r="AB50" s="96"/>
      <c r="AC50" s="96"/>
      <c r="AD50" s="96"/>
      <c r="AE50" s="96"/>
      <c r="AF50" s="96"/>
      <c r="AG50" s="96"/>
      <c r="AH50" s="96"/>
      <c r="AI50" s="96"/>
      <c r="AJ50" s="96"/>
      <c r="AK50" s="96"/>
      <c r="AL50" s="96"/>
      <c r="AM50" s="96"/>
      <c r="AN50" s="96"/>
      <c r="AO50" s="96"/>
      <c r="AP50" s="96"/>
      <c r="AQ50" s="96"/>
      <c r="AR50" s="96"/>
      <c r="AS50" s="96"/>
      <c r="AT50" s="96"/>
      <c r="AU50" s="96"/>
      <c r="AV50" s="96"/>
      <c r="AW50" s="96"/>
      <c r="AX50" s="96"/>
      <c r="AY50" s="96"/>
      <c r="AZ50" s="96"/>
      <c r="BA50" s="96"/>
      <c r="BB50" s="96"/>
      <c r="BC50" s="96"/>
      <c r="BD50" s="96"/>
      <c r="BE50" s="96"/>
      <c r="BF50" s="96"/>
      <c r="BG50" s="96"/>
      <c r="BH50" s="96"/>
      <c r="BI50" s="96"/>
      <c r="BJ50" s="96"/>
      <c r="BK50" s="96"/>
      <c r="BL50" s="96"/>
      <c r="BM50" s="96"/>
    </row>
    <row r="51" spans="1:65" x14ac:dyDescent="0.2">
      <c r="A51" s="96"/>
      <c r="B51" s="96"/>
      <c r="C51" s="96"/>
      <c r="D51" s="96"/>
      <c r="E51" s="96"/>
      <c r="F51" s="96"/>
      <c r="G51" s="96"/>
      <c r="H51" s="96"/>
      <c r="I51" s="96"/>
      <c r="J51" s="96"/>
      <c r="K51" s="96"/>
      <c r="L51" s="96"/>
      <c r="M51" s="96"/>
      <c r="N51" s="96"/>
      <c r="O51" s="96"/>
      <c r="P51" s="96"/>
      <c r="Q51" s="96"/>
      <c r="R51" s="96"/>
      <c r="S51" s="96"/>
      <c r="T51" s="96"/>
      <c r="U51" s="96"/>
      <c r="V51" s="96"/>
      <c r="W51" s="96"/>
      <c r="X51" s="96"/>
      <c r="Y51" s="96"/>
      <c r="Z51" s="96"/>
      <c r="AA51" s="96"/>
      <c r="AB51" s="96"/>
      <c r="AC51" s="96"/>
      <c r="AD51" s="96"/>
      <c r="AE51" s="96"/>
      <c r="AF51" s="96"/>
      <c r="AG51" s="96"/>
      <c r="AH51" s="96"/>
      <c r="AI51" s="96"/>
      <c r="AJ51" s="96"/>
      <c r="AK51" s="96"/>
      <c r="AL51" s="96"/>
      <c r="AM51" s="96"/>
      <c r="AN51" s="96"/>
      <c r="AO51" s="96"/>
      <c r="AP51" s="96"/>
      <c r="AQ51" s="96"/>
      <c r="AR51" s="96"/>
      <c r="AS51" s="96"/>
      <c r="AT51" s="96"/>
      <c r="AU51" s="96"/>
      <c r="AV51" s="96"/>
      <c r="AW51" s="96"/>
      <c r="AX51" s="96"/>
      <c r="AY51" s="96"/>
      <c r="AZ51" s="96"/>
      <c r="BA51" s="96"/>
      <c r="BB51" s="96"/>
      <c r="BC51" s="96"/>
      <c r="BD51" s="96"/>
      <c r="BE51" s="96"/>
      <c r="BF51" s="96"/>
      <c r="BG51" s="96"/>
      <c r="BH51" s="96"/>
      <c r="BI51" s="96"/>
      <c r="BJ51" s="96"/>
      <c r="BK51" s="96"/>
      <c r="BL51" s="96"/>
      <c r="BM51" s="96"/>
    </row>
    <row r="52" spans="1:65" x14ac:dyDescent="0.2">
      <c r="A52" s="96"/>
      <c r="B52" s="96"/>
      <c r="C52" s="96"/>
      <c r="D52" s="96"/>
      <c r="E52" s="96"/>
      <c r="F52" s="96"/>
      <c r="G52" s="96"/>
      <c r="H52" s="96"/>
      <c r="I52" s="96"/>
      <c r="J52" s="96"/>
      <c r="K52" s="96"/>
      <c r="L52" s="96"/>
      <c r="M52" s="96"/>
      <c r="N52" s="96"/>
      <c r="O52" s="96"/>
      <c r="P52" s="96"/>
      <c r="Q52" s="96"/>
      <c r="R52" s="96"/>
      <c r="S52" s="96"/>
      <c r="T52" s="96"/>
      <c r="U52" s="96"/>
      <c r="V52" s="96"/>
      <c r="W52" s="96"/>
      <c r="X52" s="96"/>
      <c r="Y52" s="96"/>
      <c r="Z52" s="96"/>
      <c r="AA52" s="96"/>
      <c r="AB52" s="96"/>
      <c r="AC52" s="96"/>
      <c r="AD52" s="96"/>
      <c r="AE52" s="96"/>
      <c r="AF52" s="96"/>
      <c r="AG52" s="96"/>
      <c r="AH52" s="96"/>
      <c r="AI52" s="96"/>
      <c r="AJ52" s="96"/>
      <c r="AK52" s="96"/>
      <c r="AL52" s="96"/>
      <c r="AM52" s="96"/>
      <c r="AN52" s="96"/>
      <c r="AO52" s="96"/>
      <c r="AP52" s="96"/>
      <c r="AQ52" s="96"/>
      <c r="AR52" s="96"/>
      <c r="AS52" s="96"/>
      <c r="AT52" s="96"/>
      <c r="AU52" s="96"/>
      <c r="AV52" s="96"/>
      <c r="AW52" s="96"/>
      <c r="AX52" s="96"/>
      <c r="AY52" s="96"/>
      <c r="AZ52" s="96"/>
      <c r="BA52" s="96"/>
      <c r="BB52" s="96"/>
      <c r="BC52" s="96"/>
      <c r="BD52" s="96"/>
      <c r="BE52" s="96"/>
      <c r="BF52" s="96"/>
      <c r="BG52" s="96"/>
      <c r="BH52" s="96"/>
      <c r="BI52" s="96"/>
      <c r="BJ52" s="96"/>
      <c r="BK52" s="96"/>
      <c r="BL52" s="96"/>
      <c r="BM52" s="96"/>
    </row>
    <row r="53" spans="1:65" x14ac:dyDescent="0.2">
      <c r="A53" s="96"/>
      <c r="B53" s="96"/>
      <c r="C53" s="96"/>
      <c r="D53" s="96"/>
      <c r="E53" s="96"/>
      <c r="F53" s="96"/>
      <c r="G53" s="96"/>
      <c r="H53" s="96"/>
      <c r="I53" s="96"/>
      <c r="J53" s="96"/>
      <c r="K53" s="96"/>
      <c r="L53" s="96"/>
      <c r="M53" s="96"/>
      <c r="N53" s="96"/>
      <c r="O53" s="96"/>
      <c r="P53" s="96"/>
      <c r="Q53" s="96"/>
      <c r="R53" s="96"/>
      <c r="S53" s="96"/>
      <c r="T53" s="96"/>
      <c r="U53" s="96"/>
      <c r="V53" s="96"/>
      <c r="W53" s="96"/>
      <c r="X53" s="96"/>
      <c r="Y53" s="96"/>
      <c r="Z53" s="96"/>
      <c r="AA53" s="96"/>
      <c r="AB53" s="96"/>
      <c r="AC53" s="96"/>
      <c r="AD53" s="96"/>
      <c r="AE53" s="96"/>
      <c r="AF53" s="96"/>
      <c r="AG53" s="96"/>
      <c r="AH53" s="96"/>
      <c r="AI53" s="96"/>
      <c r="AJ53" s="96"/>
      <c r="AK53" s="96"/>
      <c r="AL53" s="96"/>
      <c r="AM53" s="96"/>
      <c r="AN53" s="96"/>
      <c r="AO53" s="96"/>
      <c r="AP53" s="96"/>
      <c r="AQ53" s="96"/>
      <c r="AR53" s="96"/>
      <c r="AS53" s="96"/>
      <c r="AT53" s="96"/>
      <c r="AU53" s="96"/>
      <c r="AV53" s="96"/>
      <c r="AW53" s="96"/>
      <c r="AX53" s="96"/>
      <c r="AY53" s="96"/>
      <c r="AZ53" s="96"/>
      <c r="BA53" s="96"/>
      <c r="BB53" s="96"/>
      <c r="BC53" s="96"/>
      <c r="BD53" s="96"/>
      <c r="BE53" s="96"/>
      <c r="BF53" s="96"/>
      <c r="BG53" s="96"/>
      <c r="BH53" s="96"/>
      <c r="BI53" s="96"/>
      <c r="BJ53" s="96"/>
      <c r="BK53" s="96"/>
      <c r="BL53" s="96"/>
      <c r="BM53" s="96"/>
    </row>
    <row r="54" spans="1:65" x14ac:dyDescent="0.2">
      <c r="A54" s="96"/>
      <c r="B54" s="96"/>
      <c r="C54" s="96"/>
      <c r="D54" s="96"/>
      <c r="E54" s="96"/>
      <c r="F54" s="96"/>
      <c r="G54" s="96" t="s">
        <v>45</v>
      </c>
      <c r="H54" s="96"/>
      <c r="I54" s="96"/>
      <c r="J54" s="96"/>
      <c r="K54" s="96"/>
      <c r="L54" s="96"/>
      <c r="M54" s="96"/>
      <c r="N54" s="96"/>
      <c r="O54" s="96"/>
      <c r="P54" s="96"/>
      <c r="Q54" s="96"/>
      <c r="R54" s="96"/>
      <c r="S54" s="96"/>
      <c r="T54" s="96"/>
      <c r="U54" s="96"/>
      <c r="V54" s="96"/>
      <c r="W54" s="96"/>
      <c r="X54" s="96"/>
      <c r="Y54" s="96"/>
      <c r="Z54" s="96"/>
      <c r="AA54" s="96"/>
      <c r="AB54" s="96"/>
      <c r="AC54" s="96"/>
      <c r="AD54" s="96"/>
      <c r="AE54" s="96"/>
      <c r="AF54" s="96"/>
      <c r="AG54" s="96"/>
      <c r="AH54" s="96"/>
      <c r="AI54" s="96"/>
      <c r="AJ54" s="96"/>
      <c r="AK54" s="96"/>
      <c r="AL54" s="96"/>
      <c r="AM54" s="96"/>
      <c r="AN54" s="96"/>
      <c r="AO54" s="96"/>
      <c r="AP54" s="96"/>
      <c r="AQ54" s="96"/>
      <c r="AR54" s="96"/>
      <c r="AS54" s="96"/>
      <c r="AT54" s="96"/>
      <c r="AU54" s="96"/>
      <c r="AV54" s="96"/>
      <c r="AW54" s="96"/>
      <c r="AX54" s="96"/>
      <c r="AY54" s="96"/>
      <c r="AZ54" s="96"/>
      <c r="BA54" s="96"/>
      <c r="BB54" s="96"/>
      <c r="BC54" s="96"/>
      <c r="BD54" s="96"/>
      <c r="BE54" s="96"/>
      <c r="BF54" s="96"/>
      <c r="BG54" s="96"/>
      <c r="BH54" s="96"/>
      <c r="BI54" s="96"/>
      <c r="BJ54" s="96"/>
      <c r="BK54" s="96"/>
      <c r="BL54" s="96"/>
      <c r="BM54" s="96"/>
    </row>
    <row r="55" spans="1:65" x14ac:dyDescent="0.2">
      <c r="A55" s="96"/>
      <c r="B55" s="96"/>
      <c r="C55" s="96"/>
      <c r="D55" s="96"/>
      <c r="E55" s="96"/>
      <c r="F55" s="96"/>
      <c r="G55" s="96"/>
      <c r="H55" s="96"/>
      <c r="I55" s="96"/>
      <c r="J55" s="96"/>
      <c r="K55" s="96"/>
      <c r="L55" s="96"/>
      <c r="M55" s="96"/>
      <c r="N55" s="96"/>
      <c r="O55" s="96"/>
      <c r="P55" s="96"/>
      <c r="Q55" s="96"/>
      <c r="R55" s="96"/>
      <c r="S55" s="96"/>
      <c r="T55" s="96"/>
      <c r="U55" s="96"/>
      <c r="V55" s="96"/>
      <c r="W55" s="96"/>
      <c r="X55" s="96"/>
      <c r="Y55" s="96"/>
      <c r="Z55" s="96"/>
      <c r="AA55" s="96"/>
      <c r="AB55" s="96"/>
      <c r="AC55" s="96"/>
      <c r="AD55" s="96"/>
      <c r="AE55" s="96"/>
      <c r="AF55" s="96"/>
      <c r="AG55" s="96"/>
      <c r="AH55" s="96"/>
      <c r="AI55" s="96"/>
      <c r="AJ55" s="96"/>
      <c r="AK55" s="96"/>
      <c r="AL55" s="96"/>
      <c r="AM55" s="96"/>
      <c r="AN55" s="96"/>
      <c r="AO55" s="96"/>
      <c r="AP55" s="96"/>
      <c r="AQ55" s="96"/>
      <c r="AR55" s="96"/>
      <c r="AS55" s="96"/>
      <c r="AT55" s="96"/>
      <c r="AU55" s="96"/>
      <c r="AV55" s="96"/>
      <c r="AW55" s="96"/>
      <c r="AX55" s="96"/>
      <c r="AY55" s="96"/>
      <c r="AZ55" s="96"/>
      <c r="BA55" s="96"/>
      <c r="BB55" s="96"/>
      <c r="BC55" s="96"/>
      <c r="BD55" s="96"/>
      <c r="BE55" s="96"/>
      <c r="BF55" s="96"/>
      <c r="BG55" s="96"/>
      <c r="BH55" s="96"/>
      <c r="BI55" s="96"/>
      <c r="BJ55" s="96"/>
      <c r="BK55" s="96"/>
      <c r="BL55" s="96"/>
      <c r="BM55" s="96"/>
    </row>
    <row r="56" spans="1:65" x14ac:dyDescent="0.2">
      <c r="A56" s="96"/>
      <c r="B56" s="96"/>
      <c r="C56" s="96"/>
      <c r="D56" s="96"/>
      <c r="E56" s="96"/>
      <c r="F56" s="96"/>
      <c r="G56" s="96"/>
      <c r="H56" s="96"/>
      <c r="I56" s="96"/>
      <c r="J56" s="96"/>
      <c r="K56" s="96"/>
      <c r="L56" s="96"/>
      <c r="M56" s="96"/>
      <c r="N56" s="96"/>
      <c r="O56" s="96"/>
      <c r="P56" s="96"/>
      <c r="Q56" s="96"/>
      <c r="R56" s="96"/>
      <c r="S56" s="96"/>
      <c r="T56" s="96"/>
      <c r="U56" s="96"/>
      <c r="V56" s="96"/>
      <c r="W56" s="96"/>
      <c r="X56" s="96"/>
      <c r="Y56" s="96"/>
      <c r="Z56" s="96"/>
      <c r="AA56" s="96"/>
      <c r="AB56" s="96"/>
      <c r="AC56" s="96"/>
      <c r="AD56" s="96"/>
      <c r="AE56" s="96"/>
      <c r="AF56" s="96"/>
      <c r="AG56" s="96"/>
      <c r="AH56" s="96"/>
      <c r="AI56" s="96"/>
      <c r="AJ56" s="96"/>
      <c r="AK56" s="96"/>
      <c r="AL56" s="96"/>
      <c r="AM56" s="96"/>
      <c r="AN56" s="96"/>
      <c r="AO56" s="96"/>
      <c r="AP56" s="96"/>
      <c r="AQ56" s="96"/>
      <c r="AR56" s="96"/>
      <c r="AS56" s="96"/>
      <c r="AT56" s="96"/>
      <c r="AU56" s="96"/>
      <c r="AV56" s="96"/>
      <c r="AW56" s="96"/>
      <c r="AX56" s="96"/>
      <c r="AY56" s="96"/>
      <c r="AZ56" s="96"/>
      <c r="BA56" s="96"/>
      <c r="BB56" s="96"/>
      <c r="BC56" s="96"/>
      <c r="BD56" s="96"/>
      <c r="BE56" s="96"/>
      <c r="BF56" s="96"/>
      <c r="BG56" s="96"/>
      <c r="BH56" s="96"/>
      <c r="BI56" s="96"/>
      <c r="BJ56" s="96"/>
      <c r="BK56" s="96"/>
      <c r="BL56" s="96"/>
      <c r="BM56" s="96"/>
    </row>
    <row r="57" spans="1:65" x14ac:dyDescent="0.2">
      <c r="A57" s="96"/>
      <c r="B57" s="96"/>
      <c r="C57" s="96"/>
      <c r="D57" s="96"/>
      <c r="E57" s="96"/>
      <c r="F57" s="96"/>
      <c r="G57" s="96"/>
      <c r="H57" s="96"/>
      <c r="I57" s="96"/>
      <c r="J57" s="96"/>
      <c r="K57" s="96"/>
      <c r="L57" s="96"/>
      <c r="M57" s="96"/>
      <c r="N57" s="96"/>
      <c r="O57" s="96"/>
      <c r="P57" s="96"/>
      <c r="Q57" s="96"/>
      <c r="R57" s="96"/>
      <c r="S57" s="96"/>
      <c r="T57" s="96"/>
      <c r="U57" s="96"/>
      <c r="V57" s="96"/>
      <c r="W57" s="96"/>
      <c r="X57" s="96"/>
      <c r="Y57" s="96"/>
      <c r="Z57" s="96"/>
      <c r="AA57" s="96"/>
      <c r="AB57" s="96"/>
      <c r="AC57" s="96"/>
      <c r="AD57" s="96"/>
      <c r="AE57" s="96"/>
      <c r="AF57" s="96"/>
      <c r="AG57" s="96"/>
      <c r="AH57" s="96"/>
      <c r="AI57" s="96"/>
      <c r="AJ57" s="96"/>
      <c r="AK57" s="96"/>
      <c r="AL57" s="96"/>
      <c r="AM57" s="96"/>
      <c r="AN57" s="96"/>
      <c r="AO57" s="96"/>
      <c r="AP57" s="96"/>
      <c r="AQ57" s="96"/>
      <c r="AR57" s="96"/>
      <c r="AS57" s="96"/>
      <c r="AT57" s="96"/>
      <c r="AU57" s="96"/>
      <c r="AV57" s="96"/>
      <c r="AW57" s="96"/>
      <c r="AX57" s="96"/>
      <c r="AY57" s="96"/>
      <c r="AZ57" s="96"/>
      <c r="BA57" s="96"/>
      <c r="BB57" s="96"/>
      <c r="BC57" s="96"/>
      <c r="BD57" s="96"/>
      <c r="BE57" s="96"/>
      <c r="BF57" s="96"/>
      <c r="BG57" s="96"/>
      <c r="BH57" s="96"/>
      <c r="BI57" s="96"/>
      <c r="BJ57" s="96"/>
      <c r="BK57" s="96"/>
      <c r="BL57" s="96"/>
      <c r="BM57" s="96"/>
    </row>
    <row r="58" spans="1:65" x14ac:dyDescent="0.2">
      <c r="A58" s="96"/>
      <c r="B58" s="96"/>
      <c r="C58" s="96"/>
      <c r="D58" s="96"/>
      <c r="E58" s="96"/>
      <c r="F58" s="96"/>
      <c r="G58" s="96"/>
      <c r="H58" s="96"/>
      <c r="I58" s="96"/>
      <c r="J58" s="96"/>
      <c r="K58" s="96"/>
      <c r="L58" s="96"/>
      <c r="M58" s="96"/>
      <c r="N58" s="96"/>
      <c r="O58" s="96"/>
      <c r="P58" s="96"/>
      <c r="Q58" s="96"/>
      <c r="R58" s="96"/>
      <c r="S58" s="96"/>
      <c r="T58" s="96"/>
      <c r="U58" s="96"/>
      <c r="V58" s="96"/>
      <c r="W58" s="96"/>
      <c r="X58" s="96"/>
      <c r="Y58" s="96"/>
      <c r="Z58" s="96"/>
      <c r="AA58" s="96"/>
      <c r="AB58" s="96"/>
      <c r="AC58" s="96"/>
      <c r="AD58" s="96"/>
      <c r="AE58" s="96"/>
      <c r="AF58" s="96"/>
      <c r="AG58" s="96"/>
      <c r="AH58" s="96"/>
      <c r="AI58" s="96"/>
      <c r="AJ58" s="96"/>
      <c r="AK58" s="96"/>
      <c r="AL58" s="96"/>
      <c r="AM58" s="96"/>
      <c r="AN58" s="96"/>
      <c r="AO58" s="96"/>
      <c r="AP58" s="96"/>
      <c r="AQ58" s="96"/>
      <c r="AR58" s="96"/>
      <c r="AS58" s="96"/>
      <c r="AT58" s="96"/>
      <c r="AU58" s="96"/>
      <c r="AV58" s="96"/>
      <c r="AW58" s="96"/>
      <c r="AX58" s="96"/>
      <c r="AY58" s="96"/>
      <c r="AZ58" s="96"/>
      <c r="BA58" s="96"/>
      <c r="BB58" s="96"/>
      <c r="BC58" s="96"/>
      <c r="BD58" s="96"/>
      <c r="BE58" s="96"/>
      <c r="BF58" s="96"/>
      <c r="BG58" s="96"/>
      <c r="BH58" s="96"/>
      <c r="BI58" s="96"/>
      <c r="BJ58" s="96"/>
      <c r="BK58" s="96"/>
      <c r="BL58" s="96"/>
      <c r="BM58" s="96"/>
    </row>
    <row r="59" spans="1:65" x14ac:dyDescent="0.2">
      <c r="A59" s="96"/>
      <c r="B59" s="96"/>
      <c r="C59" s="96"/>
      <c r="D59" s="96"/>
      <c r="E59" s="96"/>
      <c r="F59" s="96"/>
      <c r="G59" s="96"/>
      <c r="H59" s="96"/>
      <c r="I59" s="96"/>
      <c r="J59" s="96"/>
      <c r="K59" s="96"/>
      <c r="L59" s="96"/>
      <c r="M59" s="96"/>
      <c r="N59" s="96"/>
      <c r="O59" s="96"/>
      <c r="P59" s="96"/>
      <c r="Q59" s="96"/>
      <c r="R59" s="96"/>
      <c r="S59" s="96"/>
      <c r="T59" s="96"/>
      <c r="U59" s="96"/>
      <c r="V59" s="96"/>
      <c r="W59" s="96"/>
      <c r="X59" s="96"/>
      <c r="Y59" s="96"/>
      <c r="Z59" s="96"/>
      <c r="AA59" s="96"/>
      <c r="AB59" s="96"/>
      <c r="AC59" s="96"/>
      <c r="AD59" s="96"/>
      <c r="AE59" s="96"/>
      <c r="AF59" s="96"/>
      <c r="AG59" s="96"/>
      <c r="AH59" s="96"/>
      <c r="AI59" s="96"/>
      <c r="AJ59" s="96"/>
      <c r="AK59" s="96"/>
      <c r="AL59" s="96"/>
      <c r="AM59" s="96"/>
      <c r="AN59" s="96"/>
      <c r="AO59" s="96"/>
      <c r="AP59" s="96"/>
      <c r="AQ59" s="96"/>
      <c r="AR59" s="96"/>
      <c r="AS59" s="96"/>
      <c r="AT59" s="96"/>
      <c r="AU59" s="96"/>
      <c r="AV59" s="96"/>
      <c r="AW59" s="96"/>
      <c r="AX59" s="96"/>
      <c r="AY59" s="96"/>
      <c r="AZ59" s="96"/>
      <c r="BA59" s="96"/>
      <c r="BB59" s="96"/>
      <c r="BC59" s="96"/>
      <c r="BD59" s="96"/>
      <c r="BE59" s="96"/>
      <c r="BF59" s="96"/>
      <c r="BG59" s="96"/>
      <c r="BH59" s="96"/>
      <c r="BI59" s="96"/>
      <c r="BJ59" s="96"/>
      <c r="BK59" s="96"/>
      <c r="BL59" s="96"/>
      <c r="BM59" s="96"/>
    </row>
    <row r="60" spans="1:65" x14ac:dyDescent="0.2">
      <c r="A60" s="96"/>
      <c r="B60" s="96"/>
      <c r="C60" s="96"/>
      <c r="D60" s="96"/>
      <c r="E60" s="96"/>
      <c r="F60" s="96"/>
      <c r="G60" s="96"/>
      <c r="H60" s="96"/>
      <c r="I60" s="96"/>
      <c r="J60" s="96"/>
      <c r="K60" s="96"/>
      <c r="L60" s="96"/>
      <c r="M60" s="96"/>
      <c r="N60" s="96"/>
      <c r="O60" s="96"/>
      <c r="P60" s="96"/>
      <c r="Q60" s="96"/>
      <c r="R60" s="96"/>
      <c r="S60" s="96"/>
      <c r="T60" s="96"/>
      <c r="U60" s="96"/>
      <c r="V60" s="96"/>
      <c r="W60" s="96"/>
      <c r="X60" s="96"/>
      <c r="Y60" s="96"/>
      <c r="Z60" s="96"/>
      <c r="AA60" s="96"/>
      <c r="AB60" s="96"/>
      <c r="AC60" s="96"/>
      <c r="AD60" s="96"/>
      <c r="AE60" s="96"/>
      <c r="AF60" s="96"/>
      <c r="AG60" s="96"/>
      <c r="AH60" s="96"/>
      <c r="AI60" s="96"/>
      <c r="AJ60" s="96"/>
      <c r="AK60" s="96"/>
      <c r="AL60" s="96"/>
      <c r="AM60" s="96"/>
      <c r="AN60" s="96"/>
      <c r="AO60" s="96"/>
      <c r="AP60" s="96"/>
      <c r="AQ60" s="96"/>
      <c r="AR60" s="96"/>
      <c r="AS60" s="96"/>
      <c r="AT60" s="96"/>
      <c r="AU60" s="96"/>
      <c r="AV60" s="96"/>
      <c r="AW60" s="96"/>
      <c r="AX60" s="96"/>
      <c r="AY60" s="96"/>
      <c r="AZ60" s="96"/>
      <c r="BA60" s="96"/>
      <c r="BB60" s="96"/>
      <c r="BC60" s="96"/>
      <c r="BD60" s="96"/>
      <c r="BE60" s="96"/>
      <c r="BF60" s="96"/>
      <c r="BG60" s="96"/>
      <c r="BH60" s="96"/>
      <c r="BI60" s="96"/>
      <c r="BJ60" s="96"/>
      <c r="BK60" s="96"/>
      <c r="BL60" s="96"/>
      <c r="BM60" s="96"/>
    </row>
    <row r="61" spans="1:65" x14ac:dyDescent="0.2">
      <c r="A61" s="96"/>
      <c r="B61" s="96"/>
      <c r="C61" s="96"/>
      <c r="D61" s="96"/>
      <c r="E61" s="96"/>
      <c r="F61" s="96"/>
      <c r="G61" s="96"/>
      <c r="H61" s="96"/>
      <c r="I61" s="96"/>
      <c r="J61" s="96"/>
      <c r="K61" s="96"/>
      <c r="L61" s="96"/>
      <c r="M61" s="96"/>
      <c r="N61" s="96"/>
      <c r="O61" s="96"/>
      <c r="P61" s="96"/>
      <c r="Q61" s="96"/>
      <c r="R61" s="96"/>
      <c r="S61" s="96"/>
      <c r="T61" s="96"/>
      <c r="U61" s="96"/>
      <c r="V61" s="96"/>
      <c r="W61" s="96"/>
      <c r="X61" s="96"/>
      <c r="Y61" s="96"/>
      <c r="Z61" s="96"/>
      <c r="AA61" s="96"/>
      <c r="AB61" s="96"/>
      <c r="AC61" s="96"/>
      <c r="AD61" s="96"/>
      <c r="AE61" s="96"/>
      <c r="AF61" s="96"/>
      <c r="AG61" s="96"/>
      <c r="AH61" s="96"/>
      <c r="AI61" s="96"/>
      <c r="AJ61" s="96"/>
      <c r="AK61" s="96"/>
      <c r="AL61" s="96"/>
      <c r="AM61" s="96"/>
      <c r="AN61" s="96"/>
      <c r="AO61" s="96"/>
      <c r="AP61" s="96"/>
      <c r="AQ61" s="96"/>
      <c r="AR61" s="96"/>
      <c r="AS61" s="96"/>
      <c r="AT61" s="96"/>
      <c r="AU61" s="96"/>
      <c r="AV61" s="96"/>
      <c r="AW61" s="96"/>
      <c r="AX61" s="96"/>
      <c r="AY61" s="96"/>
      <c r="AZ61" s="96"/>
      <c r="BA61" s="96"/>
      <c r="BB61" s="96"/>
      <c r="BC61" s="96"/>
      <c r="BD61" s="96"/>
      <c r="BE61" s="96"/>
      <c r="BF61" s="96"/>
      <c r="BG61" s="96"/>
      <c r="BH61" s="96"/>
      <c r="BI61" s="96"/>
      <c r="BJ61" s="96"/>
      <c r="BK61" s="96"/>
      <c r="BL61" s="96"/>
      <c r="BM61" s="96"/>
    </row>
    <row r="62" spans="1:65" x14ac:dyDescent="0.2">
      <c r="A62" s="96"/>
      <c r="B62" s="96"/>
      <c r="C62" s="96"/>
      <c r="D62" s="96"/>
      <c r="E62" s="96"/>
      <c r="F62" s="96"/>
      <c r="G62" s="96"/>
      <c r="H62" s="96"/>
      <c r="I62" s="96"/>
      <c r="J62" s="96"/>
      <c r="K62" s="96"/>
      <c r="L62" s="96"/>
      <c r="M62" s="96"/>
      <c r="N62" s="96"/>
      <c r="O62" s="96"/>
      <c r="P62" s="96"/>
      <c r="Q62" s="96"/>
      <c r="R62" s="96"/>
      <c r="S62" s="96"/>
      <c r="T62" s="96"/>
      <c r="U62" s="96"/>
      <c r="V62" s="96"/>
      <c r="W62" s="96"/>
      <c r="X62" s="96"/>
      <c r="Y62" s="96"/>
      <c r="Z62" s="96"/>
      <c r="AA62" s="96"/>
      <c r="AB62" s="96"/>
      <c r="AC62" s="96"/>
      <c r="AD62" s="96"/>
      <c r="AE62" s="96"/>
      <c r="AF62" s="96"/>
      <c r="AG62" s="96"/>
      <c r="AH62" s="96"/>
      <c r="AI62" s="96"/>
      <c r="AJ62" s="96"/>
      <c r="AK62" s="96"/>
      <c r="AL62" s="96"/>
      <c r="AM62" s="96"/>
      <c r="AN62" s="96"/>
      <c r="AO62" s="96"/>
      <c r="AP62" s="96"/>
      <c r="AQ62" s="96"/>
      <c r="AR62" s="96"/>
      <c r="AS62" s="96"/>
      <c r="AT62" s="96"/>
      <c r="AU62" s="96"/>
      <c r="AV62" s="96"/>
      <c r="AW62" s="96"/>
      <c r="AX62" s="96"/>
      <c r="AY62" s="96"/>
      <c r="AZ62" s="96"/>
      <c r="BA62" s="96"/>
      <c r="BB62" s="96"/>
      <c r="BC62" s="96"/>
      <c r="BD62" s="96"/>
      <c r="BE62" s="96"/>
      <c r="BF62" s="96"/>
      <c r="BG62" s="96"/>
      <c r="BH62" s="96"/>
      <c r="BI62" s="96"/>
      <c r="BJ62" s="96"/>
      <c r="BK62" s="96"/>
      <c r="BL62" s="96"/>
      <c r="BM62" s="96"/>
    </row>
    <row r="63" spans="1:65" x14ac:dyDescent="0.2">
      <c r="A63" s="96"/>
      <c r="B63" s="96"/>
      <c r="C63" s="96"/>
      <c r="D63" s="96"/>
      <c r="E63" s="96"/>
      <c r="F63" s="96"/>
      <c r="G63" s="96"/>
      <c r="H63" s="96"/>
      <c r="I63" s="96"/>
      <c r="J63" s="96"/>
      <c r="K63" s="96"/>
      <c r="L63" s="96"/>
      <c r="M63" s="96"/>
      <c r="N63" s="96"/>
      <c r="O63" s="96"/>
      <c r="P63" s="96"/>
      <c r="Q63" s="96"/>
      <c r="R63" s="96"/>
      <c r="S63" s="96"/>
      <c r="T63" s="96"/>
      <c r="U63" s="96"/>
      <c r="V63" s="96"/>
      <c r="W63" s="96"/>
      <c r="X63" s="96"/>
      <c r="Y63" s="96"/>
      <c r="Z63" s="96"/>
      <c r="AA63" s="96"/>
      <c r="AB63" s="96"/>
      <c r="AC63" s="96"/>
      <c r="AD63" s="96"/>
      <c r="AE63" s="96"/>
      <c r="AF63" s="96"/>
      <c r="AG63" s="96"/>
      <c r="AH63" s="96"/>
      <c r="AI63" s="96"/>
      <c r="AJ63" s="96"/>
      <c r="AK63" s="96"/>
      <c r="AL63" s="96"/>
      <c r="AM63" s="96"/>
      <c r="AN63" s="96"/>
      <c r="AO63" s="96"/>
      <c r="AP63" s="96"/>
      <c r="AQ63" s="96"/>
      <c r="AR63" s="96"/>
      <c r="AS63" s="96"/>
      <c r="AT63" s="96"/>
      <c r="AU63" s="96"/>
      <c r="AV63" s="96"/>
      <c r="AW63" s="96"/>
      <c r="AX63" s="96"/>
      <c r="AY63" s="96"/>
      <c r="AZ63" s="96"/>
      <c r="BA63" s="96"/>
      <c r="BB63" s="96"/>
      <c r="BC63" s="96"/>
      <c r="BD63" s="96"/>
      <c r="BE63" s="96"/>
      <c r="BF63" s="96"/>
      <c r="BG63" s="96"/>
      <c r="BH63" s="96"/>
      <c r="BI63" s="96"/>
      <c r="BJ63" s="96"/>
      <c r="BK63" s="96"/>
      <c r="BL63" s="96"/>
      <c r="BM63" s="96"/>
    </row>
    <row r="64" spans="1:65" x14ac:dyDescent="0.2">
      <c r="A64" s="96"/>
      <c r="B64" s="96"/>
      <c r="C64" s="96"/>
      <c r="D64" s="96"/>
      <c r="E64" s="96"/>
      <c r="F64" s="96"/>
      <c r="G64" s="96"/>
      <c r="H64" s="96"/>
      <c r="I64" s="96"/>
      <c r="J64" s="96"/>
      <c r="K64" s="96"/>
      <c r="L64" s="96"/>
      <c r="M64" s="96"/>
      <c r="N64" s="96"/>
      <c r="O64" s="96"/>
      <c r="P64" s="96"/>
      <c r="Q64" s="96"/>
      <c r="R64" s="96"/>
      <c r="S64" s="96"/>
      <c r="T64" s="96"/>
      <c r="U64" s="96"/>
      <c r="V64" s="96"/>
      <c r="W64" s="96"/>
      <c r="X64" s="96"/>
      <c r="Y64" s="96"/>
      <c r="Z64" s="96"/>
      <c r="AA64" s="96"/>
      <c r="AB64" s="96"/>
      <c r="AC64" s="96"/>
      <c r="AD64" s="96"/>
      <c r="AE64" s="96"/>
      <c r="AF64" s="96"/>
      <c r="AG64" s="96"/>
      <c r="AH64" s="96"/>
      <c r="AI64" s="96"/>
      <c r="AJ64" s="96"/>
      <c r="AK64" s="96"/>
      <c r="AL64" s="96"/>
      <c r="AM64" s="96"/>
      <c r="AN64" s="96"/>
      <c r="AO64" s="96"/>
      <c r="AP64" s="96"/>
      <c r="AQ64" s="96"/>
      <c r="AR64" s="96"/>
      <c r="AS64" s="96"/>
      <c r="AT64" s="96"/>
      <c r="AU64" s="96"/>
      <c r="AV64" s="96"/>
      <c r="AW64" s="96"/>
      <c r="AX64" s="96"/>
      <c r="AY64" s="96"/>
      <c r="AZ64" s="96"/>
      <c r="BA64" s="96"/>
      <c r="BB64" s="96"/>
      <c r="BC64" s="96"/>
      <c r="BD64" s="96"/>
      <c r="BE64" s="96"/>
      <c r="BF64" s="96"/>
      <c r="BG64" s="96"/>
      <c r="BH64" s="96"/>
      <c r="BI64" s="96"/>
      <c r="BJ64" s="96"/>
      <c r="BK64" s="96"/>
      <c r="BL64" s="96"/>
      <c r="BM64" s="96"/>
    </row>
    <row r="65" spans="1:65" x14ac:dyDescent="0.2">
      <c r="A65" s="96"/>
      <c r="B65" s="96"/>
      <c r="C65" s="96"/>
      <c r="D65" s="96"/>
      <c r="E65" s="96"/>
      <c r="F65" s="96"/>
      <c r="G65" s="96"/>
      <c r="H65" s="96"/>
      <c r="I65" s="96"/>
      <c r="J65" s="96"/>
      <c r="K65" s="96"/>
      <c r="L65" s="96"/>
      <c r="M65" s="96"/>
      <c r="N65" s="96"/>
      <c r="O65" s="96"/>
      <c r="P65" s="96"/>
      <c r="Q65" s="96"/>
      <c r="R65" s="96"/>
      <c r="S65" s="96"/>
      <c r="T65" s="96"/>
      <c r="U65" s="96"/>
      <c r="V65" s="96"/>
      <c r="W65" s="96"/>
      <c r="X65" s="96"/>
      <c r="Y65" s="96"/>
      <c r="Z65" s="96"/>
      <c r="AA65" s="96"/>
      <c r="AB65" s="96"/>
      <c r="AC65" s="96"/>
      <c r="AD65" s="96"/>
      <c r="AE65" s="96"/>
      <c r="AF65" s="96"/>
      <c r="AG65" s="96"/>
      <c r="AH65" s="96"/>
      <c r="AI65" s="96"/>
      <c r="AJ65" s="96"/>
      <c r="AK65" s="96"/>
      <c r="AL65" s="96"/>
      <c r="AM65" s="96"/>
      <c r="AN65" s="96"/>
      <c r="AO65" s="96"/>
      <c r="AP65" s="96"/>
      <c r="AQ65" s="96"/>
      <c r="AR65" s="96"/>
      <c r="AS65" s="96"/>
      <c r="AT65" s="96"/>
      <c r="AU65" s="96"/>
      <c r="AV65" s="96"/>
      <c r="AW65" s="96"/>
      <c r="AX65" s="96"/>
      <c r="AY65" s="96"/>
      <c r="AZ65" s="96"/>
      <c r="BA65" s="96"/>
      <c r="BB65" s="96"/>
      <c r="BC65" s="96"/>
      <c r="BD65" s="96"/>
      <c r="BE65" s="96"/>
      <c r="BF65" s="96"/>
      <c r="BG65" s="96"/>
      <c r="BH65" s="96"/>
      <c r="BI65" s="96"/>
      <c r="BJ65" s="96"/>
      <c r="BK65" s="96"/>
      <c r="BL65" s="96"/>
      <c r="BM65" s="96"/>
    </row>
    <row r="66" spans="1:65" x14ac:dyDescent="0.2">
      <c r="A66" s="96"/>
      <c r="B66" s="96"/>
      <c r="C66" s="96"/>
      <c r="D66" s="96"/>
      <c r="E66" s="96"/>
      <c r="F66" s="96"/>
      <c r="G66" s="96"/>
      <c r="H66" s="96"/>
      <c r="I66" s="96"/>
      <c r="J66" s="96"/>
      <c r="K66" s="96"/>
      <c r="L66" s="96"/>
      <c r="M66" s="96"/>
      <c r="N66" s="96"/>
      <c r="O66" s="96"/>
      <c r="P66" s="96"/>
      <c r="Q66" s="96"/>
      <c r="R66" s="96"/>
      <c r="S66" s="96"/>
      <c r="T66" s="96"/>
      <c r="U66" s="96"/>
      <c r="V66" s="96"/>
      <c r="W66" s="96"/>
      <c r="X66" s="96"/>
      <c r="Y66" s="96"/>
      <c r="Z66" s="96"/>
      <c r="AA66" s="96"/>
      <c r="AB66" s="96"/>
      <c r="AC66" s="96"/>
      <c r="AD66" s="96"/>
      <c r="AE66" s="96"/>
      <c r="AF66" s="96"/>
      <c r="AG66" s="96"/>
      <c r="AH66" s="96"/>
      <c r="AI66" s="96"/>
      <c r="AJ66" s="96"/>
      <c r="AK66" s="96"/>
      <c r="AL66" s="96"/>
      <c r="AM66" s="96"/>
      <c r="AN66" s="96"/>
      <c r="AO66" s="96"/>
      <c r="AP66" s="96"/>
      <c r="AQ66" s="96"/>
      <c r="AR66" s="96"/>
      <c r="AS66" s="96"/>
      <c r="AT66" s="96"/>
      <c r="AU66" s="96"/>
      <c r="AV66" s="96"/>
      <c r="AW66" s="96"/>
      <c r="AX66" s="96"/>
      <c r="AY66" s="96"/>
      <c r="AZ66" s="96"/>
      <c r="BA66" s="96"/>
      <c r="BB66" s="96"/>
      <c r="BC66" s="96"/>
      <c r="BD66" s="96"/>
      <c r="BE66" s="96"/>
      <c r="BF66" s="96"/>
      <c r="BG66" s="96"/>
      <c r="BH66" s="96"/>
      <c r="BI66" s="96"/>
      <c r="BJ66" s="96"/>
      <c r="BK66" s="96"/>
      <c r="BL66" s="96"/>
      <c r="BM66" s="96"/>
    </row>
    <row r="67" spans="1:65" x14ac:dyDescent="0.2">
      <c r="A67" s="96"/>
      <c r="B67" s="96"/>
      <c r="C67" s="96"/>
      <c r="D67" s="96"/>
      <c r="E67" s="96"/>
      <c r="F67" s="96"/>
      <c r="G67" s="96"/>
      <c r="H67" s="96"/>
      <c r="I67" s="96"/>
      <c r="J67" s="96"/>
      <c r="K67" s="96"/>
      <c r="L67" s="96"/>
      <c r="M67" s="96"/>
      <c r="N67" s="96"/>
      <c r="O67" s="96"/>
      <c r="P67" s="96"/>
      <c r="Q67" s="96"/>
      <c r="R67" s="96"/>
      <c r="S67" s="96"/>
      <c r="T67" s="96"/>
      <c r="U67" s="96"/>
      <c r="V67" s="96"/>
      <c r="W67" s="96"/>
      <c r="X67" s="96"/>
      <c r="Y67" s="96"/>
      <c r="Z67" s="96"/>
      <c r="AA67" s="96"/>
      <c r="AB67" s="96"/>
      <c r="AC67" s="96"/>
      <c r="AD67" s="96"/>
      <c r="AE67" s="96"/>
      <c r="AF67" s="96"/>
      <c r="AG67" s="96"/>
      <c r="AH67" s="96"/>
      <c r="AI67" s="96"/>
      <c r="AJ67" s="96"/>
      <c r="AK67" s="96"/>
      <c r="AL67" s="96"/>
      <c r="AM67" s="96"/>
      <c r="AN67" s="96"/>
      <c r="AO67" s="96"/>
      <c r="AP67" s="96"/>
      <c r="AQ67" s="96"/>
      <c r="AR67" s="96"/>
      <c r="AS67" s="96"/>
      <c r="AT67" s="96"/>
      <c r="AU67" s="96"/>
      <c r="AV67" s="96"/>
      <c r="AW67" s="96"/>
      <c r="AX67" s="96"/>
      <c r="AY67" s="96"/>
      <c r="AZ67" s="96"/>
      <c r="BA67" s="96"/>
      <c r="BB67" s="96"/>
      <c r="BC67" s="96"/>
      <c r="BD67" s="96"/>
      <c r="BE67" s="96"/>
      <c r="BF67" s="96"/>
      <c r="BG67" s="96"/>
      <c r="BH67" s="96"/>
      <c r="BI67" s="96"/>
      <c r="BJ67" s="96"/>
      <c r="BK67" s="96"/>
      <c r="BL67" s="96"/>
      <c r="BM67" s="96"/>
    </row>
    <row r="68" spans="1:65" x14ac:dyDescent="0.2">
      <c r="A68" s="96"/>
      <c r="B68" s="96"/>
      <c r="C68" s="96"/>
      <c r="D68" s="96"/>
      <c r="E68" s="96"/>
      <c r="F68" s="96"/>
      <c r="G68" s="96"/>
      <c r="H68" s="96"/>
      <c r="I68" s="96"/>
      <c r="J68" s="96"/>
      <c r="K68" s="96"/>
      <c r="L68" s="96"/>
      <c r="M68" s="96"/>
      <c r="N68" s="96"/>
      <c r="O68" s="96"/>
      <c r="P68" s="96"/>
      <c r="Q68" s="96"/>
      <c r="R68" s="96"/>
      <c r="S68" s="96"/>
      <c r="T68" s="96"/>
      <c r="U68" s="96"/>
      <c r="V68" s="96"/>
      <c r="W68" s="96"/>
      <c r="X68" s="96"/>
      <c r="Y68" s="96"/>
      <c r="Z68" s="96"/>
      <c r="AA68" s="96"/>
      <c r="AB68" s="96"/>
      <c r="AC68" s="96"/>
      <c r="AD68" s="96"/>
      <c r="AE68" s="96"/>
      <c r="AF68" s="96"/>
      <c r="AG68" s="96"/>
      <c r="AH68" s="96"/>
      <c r="AI68" s="96"/>
      <c r="AJ68" s="96"/>
      <c r="AK68" s="96"/>
      <c r="AL68" s="96"/>
      <c r="AM68" s="96"/>
      <c r="AN68" s="96"/>
      <c r="AO68" s="96"/>
      <c r="AP68" s="96"/>
      <c r="AQ68" s="96"/>
      <c r="AR68" s="96"/>
      <c r="AS68" s="96"/>
      <c r="AT68" s="96"/>
      <c r="AU68" s="96"/>
      <c r="AV68" s="96"/>
      <c r="AW68" s="96"/>
      <c r="AX68" s="96"/>
      <c r="AY68" s="96"/>
      <c r="AZ68" s="96"/>
      <c r="BA68" s="96"/>
      <c r="BB68" s="96"/>
      <c r="BC68" s="96"/>
      <c r="BD68" s="96"/>
      <c r="BE68" s="96"/>
      <c r="BF68" s="96"/>
      <c r="BG68" s="96"/>
      <c r="BH68" s="96"/>
      <c r="BI68" s="96"/>
      <c r="BJ68" s="96"/>
      <c r="BK68" s="96"/>
      <c r="BL68" s="96"/>
      <c r="BM68" s="96"/>
    </row>
    <row r="69" spans="1:65" x14ac:dyDescent="0.2">
      <c r="A69" s="96"/>
      <c r="B69" s="96"/>
      <c r="C69" s="96"/>
      <c r="D69" s="96"/>
      <c r="E69" s="96"/>
      <c r="F69" s="96"/>
      <c r="G69" s="96"/>
      <c r="H69" s="96"/>
      <c r="I69" s="96"/>
      <c r="J69" s="96"/>
      <c r="K69" s="96"/>
      <c r="L69" s="96"/>
      <c r="M69" s="96"/>
      <c r="N69" s="96"/>
      <c r="O69" s="96"/>
      <c r="P69" s="96"/>
      <c r="Q69" s="96"/>
      <c r="R69" s="96"/>
      <c r="S69" s="96"/>
      <c r="T69" s="96"/>
      <c r="U69" s="96"/>
      <c r="V69" s="96"/>
      <c r="W69" s="96"/>
      <c r="X69" s="96"/>
      <c r="Y69" s="96"/>
      <c r="Z69" s="96"/>
      <c r="AA69" s="96"/>
      <c r="AB69" s="96"/>
      <c r="AC69" s="96"/>
      <c r="AD69" s="96"/>
      <c r="AE69" s="96"/>
      <c r="AF69" s="96"/>
      <c r="AG69" s="96"/>
      <c r="AH69" s="96"/>
      <c r="AI69" s="96"/>
      <c r="AJ69" s="96"/>
      <c r="AK69" s="96"/>
      <c r="AL69" s="96"/>
      <c r="AM69" s="96"/>
      <c r="AN69" s="96"/>
      <c r="AO69" s="96"/>
      <c r="AP69" s="96"/>
      <c r="AQ69" s="96"/>
      <c r="AR69" s="96"/>
      <c r="AS69" s="96"/>
      <c r="AT69" s="96"/>
      <c r="AU69" s="96"/>
      <c r="AV69" s="96"/>
      <c r="AW69" s="96"/>
      <c r="AX69" s="96"/>
      <c r="AY69" s="96"/>
      <c r="AZ69" s="96"/>
      <c r="BA69" s="96"/>
      <c r="BB69" s="96"/>
      <c r="BC69" s="96"/>
      <c r="BD69" s="96"/>
      <c r="BE69" s="96"/>
      <c r="BF69" s="96"/>
      <c r="BG69" s="96"/>
      <c r="BH69" s="96"/>
      <c r="BI69" s="96"/>
      <c r="BJ69" s="96"/>
      <c r="BK69" s="96"/>
      <c r="BL69" s="96"/>
      <c r="BM69" s="96"/>
    </row>
    <row r="70" spans="1:65" x14ac:dyDescent="0.2">
      <c r="A70" s="96"/>
      <c r="B70" s="96"/>
      <c r="C70" s="96"/>
      <c r="D70" s="96"/>
      <c r="E70" s="96"/>
      <c r="F70" s="96"/>
      <c r="G70" s="96"/>
      <c r="H70" s="96"/>
      <c r="I70" s="96"/>
      <c r="J70" s="96"/>
      <c r="K70" s="96"/>
      <c r="L70" s="96"/>
      <c r="M70" s="96"/>
      <c r="N70" s="96"/>
      <c r="O70" s="96"/>
      <c r="P70" s="96"/>
      <c r="Q70" s="96"/>
      <c r="R70" s="96"/>
      <c r="S70" s="96"/>
      <c r="T70" s="96"/>
      <c r="U70" s="96"/>
      <c r="V70" s="96"/>
      <c r="W70" s="96"/>
      <c r="X70" s="96"/>
      <c r="Y70" s="96"/>
      <c r="Z70" s="96"/>
      <c r="AA70" s="96"/>
      <c r="AB70" s="96"/>
      <c r="AC70" s="96"/>
      <c r="AD70" s="96"/>
      <c r="AE70" s="96"/>
      <c r="AF70" s="96"/>
      <c r="AG70" s="96"/>
      <c r="AH70" s="96"/>
      <c r="AI70" s="96"/>
      <c r="AJ70" s="96"/>
      <c r="AK70" s="96"/>
      <c r="AL70" s="96"/>
      <c r="AM70" s="96"/>
      <c r="AN70" s="96"/>
      <c r="AO70" s="96"/>
      <c r="AP70" s="96"/>
      <c r="AQ70" s="96"/>
      <c r="AR70" s="96"/>
      <c r="AS70" s="96"/>
      <c r="AT70" s="96"/>
      <c r="AU70" s="96"/>
      <c r="AV70" s="96"/>
      <c r="AW70" s="96"/>
      <c r="AX70" s="96"/>
      <c r="AY70" s="96"/>
      <c r="AZ70" s="96"/>
      <c r="BA70" s="96"/>
      <c r="BB70" s="96"/>
      <c r="BC70" s="96"/>
      <c r="BD70" s="96"/>
      <c r="BE70" s="96"/>
      <c r="BF70" s="96"/>
      <c r="BG70" s="96"/>
      <c r="BH70" s="96"/>
      <c r="BI70" s="96"/>
      <c r="BJ70" s="96"/>
      <c r="BK70" s="96"/>
      <c r="BL70" s="96"/>
      <c r="BM70" s="96"/>
    </row>
    <row r="71" spans="1:65" x14ac:dyDescent="0.2">
      <c r="A71" s="96"/>
      <c r="B71" s="96"/>
      <c r="C71" s="96"/>
      <c r="D71" s="96"/>
      <c r="E71" s="96"/>
      <c r="F71" s="96"/>
      <c r="G71" s="96"/>
      <c r="H71" s="96"/>
      <c r="I71" s="96"/>
      <c r="J71" s="96"/>
      <c r="K71" s="96"/>
      <c r="L71" s="96"/>
      <c r="M71" s="96"/>
      <c r="N71" s="96"/>
      <c r="O71" s="96"/>
      <c r="P71" s="96"/>
      <c r="Q71" s="96"/>
      <c r="R71" s="96"/>
      <c r="S71" s="96"/>
      <c r="T71" s="96"/>
      <c r="U71" s="96"/>
      <c r="V71" s="96"/>
      <c r="W71" s="96"/>
      <c r="X71" s="96"/>
      <c r="Y71" s="96"/>
      <c r="Z71" s="96"/>
      <c r="AA71" s="96"/>
      <c r="AB71" s="96"/>
      <c r="AC71" s="96"/>
      <c r="AD71" s="96"/>
      <c r="AE71" s="96"/>
      <c r="AF71" s="96"/>
      <c r="AG71" s="96"/>
      <c r="AH71" s="96"/>
      <c r="AI71" s="96"/>
      <c r="AJ71" s="96"/>
      <c r="AK71" s="96"/>
      <c r="AL71" s="96"/>
      <c r="AM71" s="96"/>
      <c r="AN71" s="96"/>
      <c r="AO71" s="96"/>
      <c r="AP71" s="96"/>
      <c r="AQ71" s="96"/>
      <c r="AR71" s="96"/>
      <c r="AS71" s="96"/>
      <c r="AT71" s="96"/>
      <c r="AU71" s="96"/>
      <c r="AV71" s="96"/>
      <c r="AW71" s="96"/>
      <c r="AX71" s="96"/>
      <c r="AY71" s="96"/>
      <c r="AZ71" s="96"/>
      <c r="BA71" s="96"/>
      <c r="BB71" s="96"/>
      <c r="BC71" s="96"/>
      <c r="BD71" s="96"/>
      <c r="BE71" s="96"/>
      <c r="BF71" s="96"/>
      <c r="BG71" s="96"/>
      <c r="BH71" s="96"/>
      <c r="BI71" s="96"/>
      <c r="BJ71" s="96"/>
      <c r="BK71" s="96"/>
      <c r="BL71" s="96"/>
      <c r="BM71" s="96"/>
    </row>
    <row r="72" spans="1:65" x14ac:dyDescent="0.2">
      <c r="A72" s="96"/>
      <c r="B72" s="96"/>
      <c r="C72" s="96"/>
      <c r="D72" s="96"/>
      <c r="E72" s="96"/>
      <c r="F72" s="96"/>
      <c r="G72" s="96"/>
      <c r="H72" s="96"/>
      <c r="I72" s="96"/>
      <c r="J72" s="96"/>
      <c r="K72" s="96"/>
      <c r="L72" s="96"/>
      <c r="M72" s="96"/>
      <c r="N72" s="96"/>
      <c r="O72" s="96"/>
      <c r="P72" s="96"/>
      <c r="Q72" s="96"/>
      <c r="R72" s="96"/>
      <c r="S72" s="96"/>
      <c r="T72" s="96"/>
      <c r="U72" s="96"/>
      <c r="V72" s="96"/>
      <c r="W72" s="96"/>
      <c r="X72" s="96"/>
      <c r="Y72" s="96"/>
      <c r="Z72" s="96"/>
      <c r="AA72" s="96"/>
      <c r="AB72" s="96"/>
      <c r="AC72" s="96"/>
      <c r="AD72" s="96"/>
      <c r="AE72" s="96"/>
      <c r="AF72" s="96"/>
      <c r="AG72" s="96"/>
      <c r="AH72" s="96"/>
      <c r="AI72" s="96"/>
      <c r="AJ72" s="96"/>
      <c r="AK72" s="96"/>
      <c r="AL72" s="96"/>
      <c r="AM72" s="96"/>
      <c r="AN72" s="96"/>
      <c r="AO72" s="96"/>
      <c r="AP72" s="96"/>
      <c r="AQ72" s="96"/>
      <c r="AR72" s="96"/>
      <c r="AS72" s="96"/>
      <c r="AT72" s="96"/>
      <c r="AU72" s="96"/>
      <c r="AV72" s="96"/>
      <c r="AW72" s="96"/>
      <c r="AX72" s="96"/>
      <c r="AY72" s="96"/>
      <c r="AZ72" s="96"/>
      <c r="BA72" s="96"/>
      <c r="BB72" s="96"/>
      <c r="BC72" s="96"/>
      <c r="BD72" s="96"/>
      <c r="BE72" s="96"/>
      <c r="BF72" s="96"/>
      <c r="BG72" s="96"/>
      <c r="BH72" s="96"/>
      <c r="BI72" s="96"/>
      <c r="BJ72" s="96"/>
      <c r="BK72" s="96"/>
      <c r="BL72" s="96"/>
      <c r="BM72" s="96"/>
    </row>
    <row r="73" spans="1:65" x14ac:dyDescent="0.2">
      <c r="A73" s="96"/>
      <c r="B73" s="96"/>
      <c r="C73" s="96"/>
      <c r="D73" s="96"/>
      <c r="E73" s="96"/>
      <c r="F73" s="96"/>
      <c r="G73" s="96"/>
      <c r="H73" s="96"/>
      <c r="I73" s="96"/>
      <c r="J73" s="96"/>
      <c r="K73" s="96"/>
      <c r="L73" s="96"/>
      <c r="M73" s="96"/>
      <c r="N73" s="96"/>
      <c r="O73" s="96"/>
      <c r="P73" s="96"/>
      <c r="Q73" s="96"/>
      <c r="R73" s="96"/>
      <c r="S73" s="96"/>
      <c r="T73" s="96"/>
      <c r="U73" s="96"/>
      <c r="V73" s="96"/>
      <c r="W73" s="96"/>
      <c r="X73" s="96"/>
      <c r="Y73" s="96"/>
      <c r="Z73" s="96"/>
      <c r="AA73" s="96"/>
      <c r="AB73" s="96"/>
      <c r="AC73" s="96"/>
      <c r="AD73" s="96"/>
      <c r="AE73" s="96"/>
      <c r="AF73" s="96"/>
      <c r="AG73" s="96"/>
      <c r="AH73" s="96"/>
      <c r="AI73" s="96"/>
      <c r="AJ73" s="96"/>
      <c r="AK73" s="96"/>
      <c r="AL73" s="96"/>
      <c r="AM73" s="96"/>
      <c r="AN73" s="96"/>
      <c r="AO73" s="96"/>
      <c r="AP73" s="96"/>
      <c r="AQ73" s="96"/>
      <c r="AR73" s="96"/>
      <c r="AS73" s="96"/>
      <c r="AT73" s="96"/>
      <c r="AU73" s="96"/>
      <c r="AV73" s="96"/>
      <c r="AW73" s="96"/>
      <c r="AX73" s="96"/>
      <c r="AY73" s="96"/>
      <c r="AZ73" s="96"/>
      <c r="BA73" s="96"/>
      <c r="BB73" s="96"/>
      <c r="BC73" s="96"/>
      <c r="BD73" s="96"/>
      <c r="BE73" s="96"/>
      <c r="BF73" s="96"/>
      <c r="BG73" s="96"/>
      <c r="BH73" s="96"/>
      <c r="BI73" s="96"/>
      <c r="BJ73" s="96"/>
      <c r="BK73" s="96"/>
      <c r="BL73" s="96"/>
      <c r="BM73" s="96"/>
    </row>
    <row r="74" spans="1:65" x14ac:dyDescent="0.2">
      <c r="A74" s="96"/>
      <c r="B74" s="96"/>
      <c r="C74" s="96"/>
      <c r="D74" s="96"/>
      <c r="E74" s="96"/>
      <c r="F74" s="96"/>
      <c r="G74" s="96"/>
      <c r="H74" s="96"/>
      <c r="I74" s="96"/>
      <c r="J74" s="96"/>
      <c r="K74" s="96"/>
      <c r="L74" s="96"/>
      <c r="M74" s="96"/>
      <c r="N74" s="96"/>
      <c r="O74" s="96"/>
      <c r="P74" s="96"/>
      <c r="Q74" s="96"/>
      <c r="R74" s="96"/>
      <c r="S74" s="96"/>
      <c r="T74" s="96"/>
      <c r="U74" s="96"/>
      <c r="V74" s="96"/>
      <c r="W74" s="96"/>
      <c r="X74" s="96"/>
      <c r="Y74" s="96"/>
      <c r="Z74" s="96"/>
      <c r="AA74" s="96"/>
      <c r="AB74" s="96"/>
      <c r="AC74" s="96"/>
      <c r="AD74" s="96"/>
      <c r="AE74" s="96"/>
      <c r="AF74" s="96"/>
      <c r="AG74" s="96"/>
      <c r="AH74" s="96"/>
      <c r="AI74" s="96"/>
      <c r="AJ74" s="96"/>
      <c r="AK74" s="96"/>
      <c r="AL74" s="96"/>
      <c r="AM74" s="96"/>
      <c r="AN74" s="96"/>
      <c r="AO74" s="96"/>
      <c r="AP74" s="96"/>
      <c r="AQ74" s="96"/>
      <c r="AR74" s="96"/>
      <c r="AS74" s="96"/>
      <c r="AT74" s="96"/>
      <c r="AU74" s="96"/>
      <c r="AV74" s="96"/>
      <c r="AW74" s="96"/>
      <c r="AX74" s="96"/>
      <c r="AY74" s="96"/>
      <c r="AZ74" s="96"/>
      <c r="BA74" s="96"/>
      <c r="BB74" s="96"/>
      <c r="BC74" s="96"/>
      <c r="BD74" s="96"/>
      <c r="BE74" s="96"/>
      <c r="BF74" s="96"/>
      <c r="BG74" s="96"/>
      <c r="BH74" s="96"/>
      <c r="BI74" s="96"/>
      <c r="BJ74" s="96"/>
      <c r="BK74" s="96"/>
      <c r="BL74" s="96"/>
      <c r="BM74" s="96"/>
    </row>
    <row r="75" spans="1:65" x14ac:dyDescent="0.2">
      <c r="A75" s="96"/>
      <c r="B75" s="96"/>
      <c r="C75" s="96"/>
      <c r="D75" s="96"/>
      <c r="E75" s="96"/>
      <c r="F75" s="96"/>
      <c r="G75" s="96"/>
      <c r="H75" s="96"/>
      <c r="I75" s="96"/>
      <c r="J75" s="96"/>
      <c r="K75" s="96"/>
      <c r="L75" s="96"/>
      <c r="M75" s="96"/>
      <c r="N75" s="96"/>
      <c r="O75" s="96"/>
      <c r="P75" s="96"/>
      <c r="Q75" s="96"/>
      <c r="R75" s="96"/>
      <c r="S75" s="96"/>
      <c r="T75" s="96"/>
      <c r="U75" s="96"/>
      <c r="V75" s="96"/>
      <c r="W75" s="96"/>
      <c r="X75" s="96"/>
      <c r="Y75" s="96"/>
      <c r="Z75" s="96"/>
      <c r="AA75" s="96"/>
      <c r="AB75" s="96"/>
      <c r="AC75" s="96"/>
      <c r="AD75" s="96"/>
      <c r="AE75" s="96"/>
      <c r="AF75" s="96"/>
      <c r="AG75" s="96"/>
      <c r="AH75" s="96"/>
      <c r="AI75" s="96"/>
      <c r="AJ75" s="96"/>
      <c r="AK75" s="96"/>
      <c r="AL75" s="96"/>
      <c r="AM75" s="96"/>
      <c r="AN75" s="96"/>
      <c r="AO75" s="96"/>
      <c r="AP75" s="96"/>
      <c r="AQ75" s="96"/>
      <c r="AR75" s="96"/>
      <c r="AS75" s="96"/>
      <c r="AT75" s="96"/>
      <c r="AU75" s="96"/>
      <c r="AV75" s="96"/>
      <c r="AW75" s="96"/>
      <c r="AX75" s="96"/>
      <c r="AY75" s="96"/>
      <c r="AZ75" s="96"/>
      <c r="BA75" s="96"/>
      <c r="BB75" s="96"/>
      <c r="BC75" s="96"/>
      <c r="BD75" s="96"/>
      <c r="BE75" s="96"/>
      <c r="BF75" s="96"/>
      <c r="BG75" s="96"/>
      <c r="BH75" s="96"/>
      <c r="BI75" s="96"/>
      <c r="BJ75" s="96"/>
      <c r="BK75" s="96"/>
      <c r="BL75" s="96"/>
      <c r="BM75" s="96"/>
    </row>
    <row r="76" spans="1:65" x14ac:dyDescent="0.2">
      <c r="A76" s="96"/>
      <c r="B76" s="96"/>
      <c r="C76" s="96"/>
      <c r="D76" s="96"/>
      <c r="E76" s="96"/>
      <c r="F76" s="96"/>
      <c r="G76" s="96"/>
      <c r="H76" s="96"/>
      <c r="I76" s="96"/>
      <c r="J76" s="96"/>
      <c r="K76" s="96"/>
      <c r="L76" s="96"/>
      <c r="M76" s="96"/>
      <c r="N76" s="96"/>
      <c r="O76" s="96"/>
      <c r="P76" s="96"/>
      <c r="Q76" s="96"/>
      <c r="R76" s="96"/>
      <c r="S76" s="96"/>
      <c r="T76" s="96"/>
      <c r="U76" s="96"/>
      <c r="V76" s="96"/>
      <c r="W76" s="96"/>
      <c r="X76" s="96"/>
      <c r="Y76" s="96"/>
      <c r="Z76" s="96"/>
      <c r="AA76" s="96"/>
      <c r="AB76" s="96"/>
      <c r="AC76" s="96"/>
      <c r="AD76" s="96"/>
      <c r="AE76" s="96"/>
      <c r="AF76" s="96"/>
      <c r="AG76" s="96"/>
      <c r="AH76" s="96"/>
      <c r="AI76" s="96"/>
      <c r="AJ76" s="96"/>
      <c r="AK76" s="96"/>
      <c r="AL76" s="96"/>
      <c r="AM76" s="96"/>
      <c r="AN76" s="96"/>
      <c r="AO76" s="96"/>
      <c r="AP76" s="96"/>
      <c r="AQ76" s="96"/>
      <c r="AR76" s="96"/>
      <c r="AS76" s="96"/>
      <c r="AT76" s="96"/>
      <c r="AU76" s="96"/>
      <c r="AV76" s="96"/>
      <c r="AW76" s="96"/>
      <c r="AX76" s="96"/>
      <c r="AY76" s="96"/>
      <c r="AZ76" s="96"/>
      <c r="BA76" s="96"/>
      <c r="BB76" s="96"/>
      <c r="BC76" s="96"/>
      <c r="BD76" s="96"/>
      <c r="BE76" s="96"/>
      <c r="BF76" s="96"/>
      <c r="BG76" s="96"/>
      <c r="BH76" s="96"/>
      <c r="BI76" s="96"/>
      <c r="BJ76" s="96"/>
      <c r="BK76" s="96"/>
      <c r="BL76" s="96"/>
      <c r="BM76" s="96"/>
    </row>
    <row r="77" spans="1:65" x14ac:dyDescent="0.2">
      <c r="A77" s="96"/>
      <c r="B77" s="96"/>
      <c r="C77" s="96"/>
      <c r="D77" s="96"/>
      <c r="E77" s="96"/>
      <c r="F77" s="96"/>
      <c r="G77" s="96"/>
      <c r="H77" s="96"/>
      <c r="I77" s="96"/>
      <c r="J77" s="96"/>
      <c r="K77" s="96"/>
      <c r="L77" s="96"/>
      <c r="M77" s="96"/>
      <c r="N77" s="96"/>
      <c r="O77" s="96"/>
      <c r="P77" s="96"/>
      <c r="Q77" s="96"/>
      <c r="R77" s="96"/>
      <c r="S77" s="96"/>
      <c r="T77" s="96"/>
      <c r="U77" s="96"/>
      <c r="V77" s="96"/>
      <c r="W77" s="96"/>
      <c r="X77" s="96"/>
      <c r="Y77" s="96"/>
      <c r="Z77" s="96"/>
      <c r="AA77" s="96"/>
      <c r="AB77" s="96"/>
      <c r="AC77" s="96"/>
      <c r="AD77" s="96"/>
      <c r="AE77" s="96"/>
      <c r="AF77" s="96"/>
      <c r="AG77" s="96"/>
      <c r="AH77" s="96"/>
      <c r="AI77" s="96"/>
      <c r="AJ77" s="96"/>
      <c r="AK77" s="96"/>
      <c r="AL77" s="96"/>
      <c r="AM77" s="96"/>
      <c r="AN77" s="96"/>
      <c r="AO77" s="96"/>
      <c r="AP77" s="96"/>
      <c r="AQ77" s="96"/>
      <c r="AR77" s="96"/>
      <c r="AS77" s="96"/>
      <c r="AT77" s="96"/>
      <c r="AU77" s="96"/>
      <c r="AV77" s="96"/>
      <c r="AW77" s="96"/>
      <c r="AX77" s="96"/>
      <c r="AY77" s="96"/>
      <c r="AZ77" s="96"/>
      <c r="BA77" s="96"/>
      <c r="BB77" s="96"/>
      <c r="BC77" s="96"/>
      <c r="BD77" s="96"/>
      <c r="BE77" s="96"/>
      <c r="BF77" s="96"/>
      <c r="BG77" s="96"/>
      <c r="BH77" s="96"/>
      <c r="BI77" s="96"/>
      <c r="BJ77" s="96"/>
      <c r="BK77" s="96"/>
      <c r="BL77" s="96"/>
      <c r="BM77" s="96"/>
    </row>
    <row r="78" spans="1:65" x14ac:dyDescent="0.2">
      <c r="A78" s="96"/>
      <c r="B78" s="96"/>
      <c r="C78" s="96"/>
      <c r="D78" s="96"/>
      <c r="E78" s="96"/>
      <c r="F78" s="96"/>
      <c r="G78" s="96"/>
      <c r="H78" s="96"/>
      <c r="I78" s="96"/>
      <c r="J78" s="96"/>
      <c r="K78" s="96"/>
      <c r="L78" s="96"/>
      <c r="M78" s="96"/>
      <c r="N78" s="96"/>
      <c r="O78" s="96"/>
      <c r="P78" s="96"/>
      <c r="Q78" s="96"/>
      <c r="R78" s="96"/>
      <c r="S78" s="96"/>
      <c r="T78" s="96"/>
      <c r="U78" s="96"/>
      <c r="V78" s="96"/>
      <c r="W78" s="96"/>
      <c r="X78" s="96"/>
      <c r="Y78" s="96"/>
      <c r="Z78" s="96"/>
      <c r="AA78" s="96"/>
      <c r="AB78" s="96"/>
      <c r="AC78" s="96"/>
      <c r="AD78" s="96"/>
      <c r="AE78" s="96"/>
      <c r="AF78" s="96"/>
      <c r="AG78" s="96"/>
      <c r="AH78" s="96"/>
      <c r="AI78" s="96"/>
      <c r="AJ78" s="96"/>
      <c r="AK78" s="96"/>
      <c r="AL78" s="96"/>
      <c r="AM78" s="96"/>
      <c r="AN78" s="96"/>
      <c r="AO78" s="96"/>
      <c r="AP78" s="96"/>
      <c r="AQ78" s="96"/>
      <c r="AR78" s="96"/>
      <c r="AS78" s="96"/>
      <c r="AT78" s="96"/>
      <c r="AU78" s="96"/>
      <c r="AV78" s="96"/>
      <c r="AW78" s="96"/>
      <c r="AX78" s="96"/>
      <c r="AY78" s="96"/>
      <c r="AZ78" s="96"/>
      <c r="BA78" s="96"/>
      <c r="BB78" s="96"/>
      <c r="BC78" s="96"/>
      <c r="BD78" s="96"/>
      <c r="BE78" s="96"/>
      <c r="BF78" s="96"/>
      <c r="BG78" s="96"/>
      <c r="BH78" s="96"/>
      <c r="BI78" s="96"/>
      <c r="BJ78" s="96"/>
      <c r="BK78" s="96"/>
      <c r="BL78" s="96"/>
      <c r="BM78" s="96"/>
    </row>
    <row r="79" spans="1:65" x14ac:dyDescent="0.2">
      <c r="A79" s="96"/>
      <c r="B79" s="96"/>
      <c r="C79" s="96"/>
      <c r="D79" s="96"/>
      <c r="E79" s="96"/>
      <c r="F79" s="96"/>
      <c r="G79" s="96"/>
      <c r="H79" s="96"/>
      <c r="I79" s="96"/>
      <c r="J79" s="96"/>
      <c r="K79" s="96"/>
      <c r="L79" s="96"/>
      <c r="M79" s="96"/>
      <c r="N79" s="96"/>
      <c r="O79" s="96"/>
      <c r="P79" s="96"/>
      <c r="Q79" s="96"/>
      <c r="R79" s="96"/>
      <c r="S79" s="96"/>
      <c r="T79" s="96"/>
      <c r="U79" s="96"/>
      <c r="V79" s="96"/>
      <c r="W79" s="96"/>
      <c r="X79" s="96"/>
      <c r="Y79" s="96"/>
      <c r="Z79" s="96"/>
      <c r="AA79" s="96"/>
      <c r="AB79" s="96"/>
      <c r="AC79" s="96"/>
      <c r="AD79" s="96"/>
      <c r="AE79" s="96"/>
      <c r="AF79" s="96"/>
      <c r="AG79" s="96"/>
      <c r="AH79" s="96"/>
      <c r="AI79" s="96"/>
      <c r="AJ79" s="96"/>
      <c r="AK79" s="96"/>
      <c r="AL79" s="96"/>
      <c r="AM79" s="96"/>
      <c r="AN79" s="96"/>
      <c r="AO79" s="96"/>
      <c r="AP79" s="96"/>
      <c r="AQ79" s="96"/>
      <c r="AR79" s="96"/>
      <c r="AS79" s="96"/>
      <c r="AT79" s="96"/>
      <c r="AU79" s="96"/>
      <c r="AV79" s="96"/>
      <c r="AW79" s="96"/>
      <c r="AX79" s="96"/>
      <c r="AY79" s="96"/>
      <c r="AZ79" s="96"/>
      <c r="BA79" s="96"/>
      <c r="BB79" s="96"/>
      <c r="BC79" s="96"/>
      <c r="BD79" s="96"/>
      <c r="BE79" s="96"/>
      <c r="BF79" s="96"/>
      <c r="BG79" s="96"/>
      <c r="BH79" s="96"/>
      <c r="BI79" s="96"/>
      <c r="BJ79" s="96"/>
      <c r="BK79" s="96"/>
      <c r="BL79" s="96"/>
      <c r="BM79" s="96"/>
    </row>
    <row r="80" spans="1:65" x14ac:dyDescent="0.2">
      <c r="A80" s="96"/>
      <c r="B80" s="96"/>
      <c r="C80" s="96"/>
      <c r="D80" s="96"/>
      <c r="E80" s="96"/>
      <c r="F80" s="96"/>
      <c r="G80" s="96"/>
      <c r="H80" s="96"/>
      <c r="I80" s="96"/>
      <c r="J80" s="96"/>
      <c r="K80" s="96"/>
      <c r="L80" s="96"/>
      <c r="M80" s="96"/>
      <c r="N80" s="96"/>
      <c r="O80" s="96"/>
      <c r="P80" s="96"/>
      <c r="Q80" s="96"/>
      <c r="R80" s="96"/>
      <c r="S80" s="96"/>
      <c r="T80" s="96"/>
      <c r="U80" s="96"/>
      <c r="V80" s="96"/>
      <c r="W80" s="96"/>
      <c r="X80" s="96"/>
      <c r="Y80" s="96"/>
      <c r="Z80" s="96"/>
      <c r="AA80" s="96"/>
      <c r="AB80" s="96"/>
      <c r="AC80" s="96"/>
      <c r="AD80" s="96"/>
      <c r="AE80" s="96"/>
      <c r="AF80" s="96"/>
      <c r="AG80" s="96"/>
      <c r="AH80" s="96"/>
      <c r="AI80" s="96"/>
      <c r="AJ80" s="96"/>
      <c r="AK80" s="96"/>
      <c r="AL80" s="96"/>
      <c r="AM80" s="96"/>
      <c r="AN80" s="96"/>
      <c r="AO80" s="96"/>
      <c r="AP80" s="96"/>
      <c r="AQ80" s="96"/>
      <c r="AR80" s="96"/>
      <c r="AS80" s="96"/>
      <c r="AT80" s="96"/>
      <c r="AU80" s="96"/>
      <c r="AV80" s="96"/>
      <c r="AW80" s="96"/>
      <c r="AX80" s="96"/>
      <c r="AY80" s="96"/>
      <c r="AZ80" s="96"/>
      <c r="BA80" s="96"/>
      <c r="BB80" s="96"/>
      <c r="BC80" s="96"/>
      <c r="BD80" s="96"/>
      <c r="BE80" s="96"/>
      <c r="BF80" s="96"/>
      <c r="BG80" s="96"/>
      <c r="BH80" s="96"/>
      <c r="BI80" s="96"/>
      <c r="BJ80" s="96"/>
      <c r="BK80" s="96"/>
      <c r="BL80" s="96"/>
      <c r="BM80" s="96"/>
    </row>
    <row r="81" spans="1:65" x14ac:dyDescent="0.2">
      <c r="A81" s="96"/>
      <c r="B81" s="96"/>
      <c r="C81" s="96"/>
      <c r="D81" s="96"/>
      <c r="E81" s="96"/>
      <c r="F81" s="96"/>
      <c r="G81" s="96"/>
      <c r="H81" s="96"/>
      <c r="I81" s="96"/>
      <c r="J81" s="96"/>
      <c r="K81" s="96"/>
      <c r="L81" s="96"/>
      <c r="M81" s="96"/>
      <c r="N81" s="96"/>
      <c r="O81" s="96"/>
      <c r="P81" s="96"/>
      <c r="Q81" s="96"/>
      <c r="R81" s="96"/>
      <c r="S81" s="96"/>
      <c r="T81" s="96"/>
      <c r="U81" s="96"/>
      <c r="V81" s="96"/>
      <c r="W81" s="96"/>
      <c r="X81" s="96"/>
      <c r="Y81" s="96"/>
      <c r="Z81" s="96"/>
      <c r="AA81" s="96"/>
      <c r="AB81" s="96"/>
      <c r="AC81" s="96"/>
      <c r="AD81" s="96"/>
      <c r="AE81" s="96"/>
      <c r="AF81" s="96"/>
      <c r="AG81" s="96"/>
      <c r="AH81" s="96"/>
      <c r="AI81" s="96"/>
      <c r="AJ81" s="96"/>
      <c r="AK81" s="96"/>
      <c r="AL81" s="96"/>
      <c r="AM81" s="96"/>
      <c r="AN81" s="96"/>
      <c r="AO81" s="96"/>
      <c r="AP81" s="96"/>
      <c r="AQ81" s="96"/>
      <c r="AR81" s="96"/>
      <c r="AS81" s="96"/>
      <c r="AT81" s="96"/>
      <c r="AU81" s="96"/>
      <c r="AV81" s="96"/>
      <c r="AW81" s="96"/>
      <c r="AX81" s="96"/>
      <c r="AY81" s="96"/>
      <c r="AZ81" s="96"/>
      <c r="BA81" s="96"/>
      <c r="BB81" s="96"/>
      <c r="BC81" s="96"/>
      <c r="BD81" s="96"/>
      <c r="BE81" s="96"/>
      <c r="BF81" s="96"/>
      <c r="BG81" s="96"/>
      <c r="BH81" s="96"/>
      <c r="BI81" s="96"/>
      <c r="BJ81" s="96"/>
      <c r="BK81" s="96"/>
      <c r="BL81" s="96"/>
      <c r="BM81" s="96"/>
    </row>
    <row r="82" spans="1:65" x14ac:dyDescent="0.2">
      <c r="A82" s="96"/>
      <c r="B82" s="96"/>
      <c r="C82" s="96"/>
      <c r="D82" s="96"/>
      <c r="E82" s="96"/>
      <c r="F82" s="96"/>
      <c r="G82" s="96"/>
      <c r="H82" s="96"/>
      <c r="I82" s="96"/>
      <c r="J82" s="96"/>
      <c r="K82" s="96"/>
      <c r="L82" s="96"/>
      <c r="M82" s="96"/>
      <c r="N82" s="96"/>
      <c r="O82" s="96"/>
      <c r="P82" s="96"/>
      <c r="Q82" s="96"/>
      <c r="R82" s="96"/>
      <c r="S82" s="96"/>
      <c r="T82" s="96"/>
      <c r="U82" s="96"/>
      <c r="V82" s="96"/>
      <c r="W82" s="96"/>
      <c r="X82" s="96"/>
      <c r="Y82" s="96"/>
      <c r="Z82" s="96"/>
      <c r="AA82" s="96"/>
      <c r="AB82" s="96"/>
      <c r="AC82" s="96"/>
      <c r="AD82" s="96"/>
      <c r="AE82" s="96"/>
      <c r="AF82" s="96"/>
      <c r="AG82" s="96"/>
      <c r="AH82" s="96"/>
      <c r="AI82" s="96"/>
      <c r="AJ82" s="96"/>
      <c r="AK82" s="96"/>
      <c r="AL82" s="96"/>
      <c r="AM82" s="96"/>
      <c r="AN82" s="96"/>
      <c r="AO82" s="96"/>
      <c r="AP82" s="96"/>
      <c r="AQ82" s="96"/>
      <c r="AR82" s="96"/>
      <c r="AS82" s="96"/>
      <c r="AT82" s="96"/>
      <c r="AU82" s="96"/>
      <c r="AV82" s="96"/>
      <c r="AW82" s="96"/>
      <c r="AX82" s="96"/>
      <c r="AY82" s="96"/>
      <c r="AZ82" s="96"/>
      <c r="BA82" s="96"/>
      <c r="BB82" s="96"/>
      <c r="BC82" s="96"/>
      <c r="BD82" s="96"/>
      <c r="BE82" s="96"/>
      <c r="BF82" s="96"/>
      <c r="BG82" s="96"/>
      <c r="BH82" s="96"/>
      <c r="BI82" s="96"/>
      <c r="BJ82" s="96"/>
      <c r="BK82" s="96"/>
      <c r="BL82" s="96"/>
      <c r="BM82" s="96"/>
    </row>
    <row r="83" spans="1:65" x14ac:dyDescent="0.2">
      <c r="A83" s="96"/>
      <c r="B83" s="96"/>
      <c r="C83" s="96"/>
      <c r="D83" s="96"/>
      <c r="E83" s="96"/>
      <c r="F83" s="96"/>
      <c r="G83" s="96"/>
      <c r="H83" s="96"/>
      <c r="I83" s="96"/>
      <c r="J83" s="96"/>
      <c r="K83" s="96"/>
      <c r="L83" s="96"/>
      <c r="M83" s="96"/>
      <c r="N83" s="96"/>
      <c r="O83" s="96"/>
      <c r="P83" s="96"/>
      <c r="Q83" s="96"/>
      <c r="R83" s="96"/>
      <c r="S83" s="96"/>
      <c r="T83" s="96"/>
      <c r="U83" s="96"/>
      <c r="V83" s="96"/>
      <c r="W83" s="96"/>
      <c r="X83" s="96"/>
      <c r="Y83" s="96"/>
      <c r="Z83" s="96"/>
      <c r="AA83" s="96"/>
      <c r="AB83" s="96"/>
      <c r="AC83" s="96"/>
      <c r="AD83" s="96"/>
      <c r="AE83" s="96"/>
      <c r="AF83" s="96"/>
      <c r="AG83" s="96"/>
      <c r="AH83" s="96"/>
      <c r="AI83" s="96"/>
      <c r="AJ83" s="96"/>
      <c r="AK83" s="96"/>
      <c r="AL83" s="96"/>
      <c r="AM83" s="96"/>
      <c r="AN83" s="96"/>
      <c r="AO83" s="96"/>
      <c r="AP83" s="96"/>
      <c r="AQ83" s="96"/>
      <c r="AR83" s="96"/>
      <c r="AS83" s="96"/>
      <c r="AT83" s="96"/>
      <c r="AU83" s="96"/>
      <c r="AV83" s="96"/>
      <c r="AW83" s="96"/>
      <c r="AX83" s="96"/>
      <c r="AY83" s="96"/>
      <c r="AZ83" s="96"/>
      <c r="BA83" s="96"/>
      <c r="BB83" s="96"/>
      <c r="BC83" s="96"/>
      <c r="BD83" s="96"/>
      <c r="BE83" s="96"/>
      <c r="BF83" s="96"/>
      <c r="BG83" s="96"/>
      <c r="BH83" s="96"/>
      <c r="BI83" s="96"/>
      <c r="BJ83" s="96"/>
      <c r="BK83" s="96"/>
      <c r="BL83" s="96"/>
      <c r="BM83" s="96"/>
    </row>
    <row r="84" spans="1:65" x14ac:dyDescent="0.2">
      <c r="A84" s="96"/>
      <c r="B84" s="96"/>
      <c r="C84" s="96"/>
      <c r="D84" s="96"/>
      <c r="E84" s="96"/>
      <c r="F84" s="96"/>
      <c r="G84" s="96"/>
      <c r="H84" s="96"/>
      <c r="I84" s="96"/>
      <c r="J84" s="96"/>
      <c r="K84" s="96"/>
      <c r="L84" s="96"/>
      <c r="M84" s="96"/>
      <c r="N84" s="96"/>
      <c r="O84" s="96"/>
      <c r="P84" s="96"/>
      <c r="Q84" s="96"/>
      <c r="R84" s="96"/>
      <c r="S84" s="96"/>
      <c r="T84" s="96"/>
      <c r="U84" s="96"/>
      <c r="V84" s="96"/>
      <c r="W84" s="96"/>
      <c r="X84" s="96"/>
      <c r="Y84" s="96"/>
      <c r="Z84" s="96"/>
      <c r="AA84" s="96"/>
      <c r="AB84" s="96"/>
      <c r="AC84" s="96"/>
      <c r="AD84" s="96"/>
      <c r="AE84" s="96"/>
      <c r="AF84" s="96"/>
      <c r="AG84" s="96"/>
      <c r="AH84" s="96"/>
      <c r="AI84" s="96"/>
      <c r="AJ84" s="96"/>
      <c r="AK84" s="96"/>
      <c r="AL84" s="96"/>
      <c r="AM84" s="96"/>
      <c r="AN84" s="96"/>
      <c r="AO84" s="96"/>
      <c r="AP84" s="96"/>
      <c r="AQ84" s="96"/>
      <c r="AR84" s="96"/>
      <c r="AS84" s="96"/>
      <c r="AT84" s="96"/>
      <c r="AU84" s="96"/>
      <c r="AV84" s="96"/>
      <c r="AW84" s="96"/>
      <c r="AX84" s="96"/>
      <c r="AY84" s="96"/>
      <c r="AZ84" s="96"/>
      <c r="BA84" s="96"/>
      <c r="BB84" s="96"/>
      <c r="BC84" s="96"/>
      <c r="BD84" s="96"/>
      <c r="BE84" s="96"/>
      <c r="BF84" s="96"/>
      <c r="BG84" s="96"/>
      <c r="BH84" s="96"/>
      <c r="BI84" s="96"/>
      <c r="BJ84" s="96"/>
      <c r="BK84" s="96"/>
      <c r="BL84" s="96"/>
      <c r="BM84" s="96"/>
    </row>
    <row r="85" spans="1:65" x14ac:dyDescent="0.2">
      <c r="A85" s="96"/>
      <c r="B85" s="96"/>
      <c r="C85" s="96"/>
      <c r="D85" s="96"/>
      <c r="E85" s="96"/>
      <c r="F85" s="96"/>
      <c r="G85" s="96"/>
      <c r="H85" s="96"/>
      <c r="I85" s="96"/>
      <c r="J85" s="96"/>
      <c r="K85" s="96"/>
      <c r="L85" s="96"/>
      <c r="M85" s="96"/>
      <c r="N85" s="96"/>
      <c r="O85" s="96"/>
      <c r="P85" s="96"/>
      <c r="Q85" s="96"/>
      <c r="R85" s="96"/>
      <c r="S85" s="96"/>
      <c r="T85" s="96"/>
      <c r="U85" s="96"/>
      <c r="V85" s="96"/>
      <c r="W85" s="96"/>
      <c r="X85" s="96"/>
      <c r="Y85" s="96"/>
      <c r="Z85" s="96"/>
      <c r="AA85" s="96"/>
      <c r="AB85" s="96"/>
      <c r="AC85" s="96"/>
      <c r="AD85" s="96"/>
      <c r="AE85" s="96"/>
      <c r="AF85" s="96"/>
      <c r="AG85" s="96"/>
      <c r="AH85" s="96"/>
      <c r="AI85" s="96"/>
      <c r="AJ85" s="96"/>
      <c r="AK85" s="96"/>
      <c r="AL85" s="96"/>
      <c r="AM85" s="96"/>
      <c r="AN85" s="96"/>
      <c r="AO85" s="96"/>
      <c r="AP85" s="96"/>
      <c r="AQ85" s="96"/>
      <c r="AR85" s="96"/>
      <c r="AS85" s="96"/>
      <c r="AT85" s="96"/>
      <c r="AU85" s="96"/>
      <c r="AV85" s="96"/>
      <c r="AW85" s="96"/>
      <c r="AX85" s="96"/>
      <c r="AY85" s="96"/>
      <c r="AZ85" s="96"/>
      <c r="BA85" s="96"/>
      <c r="BB85" s="96"/>
      <c r="BC85" s="96"/>
      <c r="BD85" s="96"/>
      <c r="BE85" s="96"/>
      <c r="BF85" s="96"/>
      <c r="BG85" s="96"/>
      <c r="BH85" s="96"/>
      <c r="BI85" s="96"/>
      <c r="BJ85" s="96"/>
      <c r="BK85" s="96"/>
      <c r="BL85" s="96"/>
      <c r="BM85" s="96"/>
    </row>
    <row r="86" spans="1:65" x14ac:dyDescent="0.2">
      <c r="A86" s="96"/>
      <c r="B86" s="96"/>
      <c r="C86" s="96"/>
      <c r="D86" s="96"/>
      <c r="E86" s="96"/>
      <c r="F86" s="96"/>
      <c r="G86" s="96"/>
      <c r="H86" s="96"/>
      <c r="I86" s="96"/>
      <c r="J86" s="96"/>
      <c r="K86" s="96"/>
      <c r="L86" s="96"/>
      <c r="M86" s="96"/>
      <c r="N86" s="96"/>
      <c r="O86" s="96"/>
      <c r="P86" s="96"/>
      <c r="Q86" s="96"/>
      <c r="R86" s="96"/>
      <c r="S86" s="96"/>
      <c r="T86" s="96"/>
      <c r="U86" s="96"/>
      <c r="V86" s="96"/>
      <c r="W86" s="96"/>
      <c r="X86" s="96"/>
      <c r="Y86" s="96"/>
      <c r="Z86" s="96"/>
      <c r="AA86" s="96"/>
      <c r="AB86" s="96"/>
      <c r="AC86" s="96"/>
      <c r="AD86" s="96"/>
      <c r="AE86" s="96"/>
      <c r="AF86" s="96"/>
      <c r="AG86" s="96"/>
      <c r="AH86" s="96"/>
      <c r="AI86" s="96"/>
      <c r="AJ86" s="96"/>
      <c r="AK86" s="96"/>
      <c r="AL86" s="96"/>
      <c r="AM86" s="96"/>
      <c r="AN86" s="96"/>
      <c r="AO86" s="96"/>
      <c r="AP86" s="96"/>
      <c r="AQ86" s="96"/>
      <c r="AR86" s="96"/>
      <c r="AS86" s="96"/>
      <c r="AT86" s="96"/>
      <c r="AU86" s="96"/>
      <c r="AV86" s="96"/>
      <c r="AW86" s="96"/>
      <c r="AX86" s="96"/>
      <c r="AY86" s="96"/>
      <c r="AZ86" s="96"/>
      <c r="BA86" s="96"/>
      <c r="BB86" s="96"/>
      <c r="BC86" s="96"/>
      <c r="BD86" s="96"/>
      <c r="BE86" s="96"/>
      <c r="BF86" s="96"/>
      <c r="BG86" s="96"/>
      <c r="BH86" s="96"/>
      <c r="BI86" s="96"/>
      <c r="BJ86" s="96"/>
      <c r="BK86" s="96"/>
      <c r="BL86" s="96"/>
      <c r="BM86" s="96"/>
    </row>
    <row r="87" spans="1:65" x14ac:dyDescent="0.2">
      <c r="A87" s="96"/>
      <c r="B87" s="96"/>
      <c r="C87" s="96"/>
      <c r="D87" s="96"/>
      <c r="E87" s="96"/>
      <c r="F87" s="96"/>
      <c r="G87" s="96"/>
      <c r="H87" s="96"/>
      <c r="I87" s="96"/>
      <c r="J87" s="96"/>
      <c r="K87" s="96"/>
      <c r="L87" s="96"/>
      <c r="M87" s="96"/>
      <c r="N87" s="96"/>
      <c r="O87" s="96"/>
      <c r="P87" s="96"/>
      <c r="Q87" s="96"/>
      <c r="R87" s="96"/>
      <c r="S87" s="96"/>
      <c r="T87" s="96"/>
      <c r="U87" s="96"/>
      <c r="V87" s="96"/>
      <c r="W87" s="96"/>
      <c r="X87" s="96"/>
      <c r="Y87" s="96"/>
      <c r="Z87" s="96"/>
      <c r="AA87" s="96"/>
      <c r="AB87" s="96"/>
      <c r="AC87" s="96"/>
      <c r="AD87" s="96"/>
      <c r="AE87" s="96"/>
      <c r="AF87" s="96"/>
      <c r="AG87" s="96"/>
      <c r="AH87" s="96"/>
      <c r="AI87" s="96"/>
      <c r="AJ87" s="96"/>
      <c r="AK87" s="96"/>
      <c r="AL87" s="96"/>
      <c r="AM87" s="96"/>
      <c r="AN87" s="96"/>
      <c r="AO87" s="96"/>
      <c r="AP87" s="96"/>
      <c r="AQ87" s="96"/>
      <c r="AR87" s="96"/>
      <c r="AS87" s="96"/>
      <c r="AT87" s="96"/>
      <c r="AU87" s="96"/>
      <c r="AV87" s="96"/>
      <c r="AW87" s="96"/>
      <c r="AX87" s="96"/>
      <c r="AY87" s="96"/>
      <c r="AZ87" s="96"/>
      <c r="BA87" s="96"/>
      <c r="BB87" s="96"/>
      <c r="BC87" s="96"/>
      <c r="BD87" s="96"/>
      <c r="BE87" s="96"/>
      <c r="BF87" s="96"/>
      <c r="BG87" s="96"/>
      <c r="BH87" s="96"/>
      <c r="BI87" s="96"/>
      <c r="BJ87" s="96"/>
      <c r="BK87" s="96"/>
      <c r="BL87" s="96"/>
      <c r="BM87" s="96"/>
    </row>
    <row r="88" spans="1:65" x14ac:dyDescent="0.2">
      <c r="A88" s="96"/>
      <c r="B88" s="96"/>
      <c r="C88" s="96"/>
      <c r="D88" s="96"/>
      <c r="E88" s="96"/>
      <c r="F88" s="96"/>
      <c r="G88" s="96"/>
      <c r="H88" s="96"/>
      <c r="I88" s="96"/>
      <c r="J88" s="96"/>
      <c r="K88" s="96"/>
      <c r="L88" s="96"/>
      <c r="M88" s="96"/>
      <c r="N88" s="96"/>
      <c r="O88" s="96"/>
      <c r="P88" s="96"/>
      <c r="Q88" s="96"/>
      <c r="R88" s="96"/>
      <c r="S88" s="96"/>
      <c r="T88" s="96"/>
      <c r="U88" s="96"/>
      <c r="V88" s="96"/>
      <c r="W88" s="96"/>
      <c r="X88" s="96"/>
      <c r="Y88" s="96"/>
      <c r="Z88" s="96"/>
      <c r="AA88" s="96"/>
      <c r="AB88" s="96"/>
      <c r="AC88" s="96"/>
      <c r="AD88" s="96"/>
      <c r="AE88" s="96"/>
      <c r="AF88" s="96"/>
      <c r="AG88" s="96"/>
      <c r="AH88" s="96"/>
      <c r="AI88" s="96"/>
      <c r="AJ88" s="96"/>
      <c r="AK88" s="96"/>
      <c r="AL88" s="96"/>
      <c r="AM88" s="96"/>
      <c r="AN88" s="96"/>
      <c r="AO88" s="96"/>
      <c r="AP88" s="96"/>
      <c r="AQ88" s="96"/>
      <c r="AR88" s="96"/>
      <c r="AS88" s="96"/>
      <c r="AT88" s="96"/>
      <c r="AU88" s="96"/>
      <c r="AV88" s="96"/>
      <c r="AW88" s="96"/>
      <c r="AX88" s="96"/>
      <c r="AY88" s="96"/>
      <c r="AZ88" s="96"/>
      <c r="BA88" s="96"/>
      <c r="BB88" s="96"/>
      <c r="BC88" s="96"/>
      <c r="BD88" s="96"/>
      <c r="BE88" s="96"/>
      <c r="BF88" s="96"/>
      <c r="BG88" s="96"/>
      <c r="BH88" s="96"/>
      <c r="BI88" s="96"/>
      <c r="BJ88" s="96"/>
      <c r="BK88" s="96"/>
      <c r="BL88" s="96"/>
      <c r="BM88" s="96"/>
    </row>
    <row r="89" spans="1:65" x14ac:dyDescent="0.2">
      <c r="A89" s="96"/>
      <c r="B89" s="96"/>
      <c r="C89" s="96"/>
      <c r="D89" s="96"/>
      <c r="E89" s="96"/>
      <c r="F89" s="96"/>
      <c r="G89" s="96"/>
      <c r="H89" s="96"/>
      <c r="I89" s="96"/>
      <c r="J89" s="96"/>
      <c r="K89" s="96"/>
      <c r="L89" s="96"/>
      <c r="M89" s="96"/>
      <c r="N89" s="96"/>
      <c r="O89" s="96"/>
      <c r="P89" s="96"/>
      <c r="Q89" s="96"/>
      <c r="R89" s="96"/>
      <c r="S89" s="96"/>
      <c r="T89" s="96"/>
      <c r="U89" s="96"/>
      <c r="V89" s="96"/>
      <c r="W89" s="96"/>
      <c r="X89" s="96"/>
      <c r="Y89" s="96"/>
      <c r="Z89" s="96"/>
      <c r="AA89" s="96"/>
      <c r="AB89" s="96"/>
      <c r="AC89" s="96"/>
      <c r="AD89" s="96"/>
      <c r="AE89" s="96"/>
      <c r="AF89" s="96"/>
      <c r="AG89" s="96"/>
      <c r="AH89" s="96"/>
      <c r="AI89" s="96"/>
      <c r="AJ89" s="96"/>
      <c r="AK89" s="96"/>
      <c r="AL89" s="96"/>
      <c r="AM89" s="96"/>
      <c r="AN89" s="96"/>
      <c r="AO89" s="96"/>
      <c r="AP89" s="96"/>
      <c r="AQ89" s="96"/>
      <c r="AR89" s="96"/>
      <c r="AS89" s="96"/>
      <c r="AT89" s="96"/>
      <c r="AU89" s="96"/>
      <c r="AV89" s="96"/>
      <c r="AW89" s="96"/>
      <c r="AX89" s="96"/>
      <c r="AY89" s="96"/>
      <c r="AZ89" s="96"/>
      <c r="BA89" s="96"/>
      <c r="BB89" s="96"/>
      <c r="BC89" s="96"/>
      <c r="BD89" s="96"/>
      <c r="BE89" s="96"/>
      <c r="BF89" s="96"/>
      <c r="BG89" s="96"/>
      <c r="BH89" s="96"/>
      <c r="BI89" s="96"/>
      <c r="BJ89" s="96"/>
      <c r="BK89" s="96"/>
      <c r="BL89" s="96"/>
      <c r="BM89" s="96"/>
    </row>
    <row r="90" spans="1:65" x14ac:dyDescent="0.2">
      <c r="A90" s="96"/>
      <c r="B90" s="96"/>
      <c r="C90" s="96"/>
      <c r="D90" s="96"/>
      <c r="E90" s="96"/>
      <c r="F90" s="96"/>
      <c r="G90" s="96"/>
      <c r="H90" s="96"/>
      <c r="I90" s="96"/>
      <c r="J90" s="96"/>
      <c r="K90" s="96"/>
      <c r="L90" s="96"/>
      <c r="M90" s="96"/>
      <c r="N90" s="96"/>
      <c r="O90" s="96"/>
      <c r="P90" s="96"/>
      <c r="Q90" s="96"/>
      <c r="R90" s="96"/>
      <c r="S90" s="96"/>
      <c r="T90" s="96"/>
      <c r="U90" s="96"/>
      <c r="V90" s="96"/>
      <c r="W90" s="96"/>
      <c r="X90" s="96"/>
      <c r="Y90" s="96"/>
      <c r="Z90" s="96"/>
      <c r="AA90" s="96"/>
      <c r="AB90" s="96"/>
      <c r="AC90" s="96"/>
      <c r="AD90" s="96"/>
      <c r="AE90" s="96"/>
      <c r="AF90" s="96"/>
      <c r="AG90" s="96"/>
      <c r="AH90" s="96"/>
      <c r="AI90" s="96"/>
      <c r="AJ90" s="96"/>
      <c r="AK90" s="96"/>
      <c r="AL90" s="96"/>
      <c r="AM90" s="96"/>
      <c r="AN90" s="96"/>
      <c r="AO90" s="96"/>
      <c r="AP90" s="96"/>
      <c r="AQ90" s="96"/>
      <c r="AR90" s="96"/>
      <c r="AS90" s="96"/>
      <c r="AT90" s="96"/>
      <c r="AU90" s="96"/>
      <c r="AV90" s="96"/>
      <c r="AW90" s="96"/>
      <c r="AX90" s="96"/>
      <c r="AY90" s="96"/>
      <c r="AZ90" s="96"/>
      <c r="BA90" s="96"/>
      <c r="BB90" s="96"/>
      <c r="BC90" s="96"/>
      <c r="BD90" s="96"/>
      <c r="BE90" s="96"/>
      <c r="BF90" s="96"/>
      <c r="BG90" s="96"/>
      <c r="BH90" s="96"/>
      <c r="BI90" s="96"/>
      <c r="BJ90" s="96"/>
      <c r="BK90" s="96"/>
      <c r="BL90" s="96"/>
      <c r="BM90" s="96"/>
    </row>
    <row r="91" spans="1:65" x14ac:dyDescent="0.2">
      <c r="A91" s="96"/>
      <c r="B91" s="96"/>
      <c r="C91" s="96"/>
      <c r="D91" s="96"/>
      <c r="E91" s="96"/>
      <c r="F91" s="96"/>
      <c r="G91" s="96"/>
      <c r="H91" s="96"/>
      <c r="I91" s="96"/>
      <c r="J91" s="96"/>
      <c r="K91" s="96"/>
      <c r="L91" s="96"/>
      <c r="M91" s="96"/>
      <c r="N91" s="96"/>
      <c r="O91" s="96"/>
      <c r="P91" s="96"/>
      <c r="Q91" s="96"/>
      <c r="R91" s="96"/>
      <c r="S91" s="96"/>
      <c r="T91" s="96"/>
      <c r="U91" s="96"/>
      <c r="V91" s="96"/>
      <c r="W91" s="96"/>
      <c r="X91" s="96"/>
      <c r="Y91" s="96"/>
      <c r="Z91" s="96"/>
      <c r="AA91" s="96"/>
      <c r="AB91" s="96"/>
      <c r="AC91" s="96"/>
      <c r="AD91" s="96"/>
      <c r="AE91" s="96"/>
      <c r="AF91" s="96"/>
      <c r="AG91" s="96"/>
      <c r="AH91" s="96"/>
      <c r="AI91" s="96"/>
      <c r="AJ91" s="96"/>
      <c r="AK91" s="96"/>
      <c r="AL91" s="96"/>
      <c r="AM91" s="96"/>
      <c r="AN91" s="96"/>
      <c r="AO91" s="96"/>
      <c r="AP91" s="96"/>
      <c r="AQ91" s="96"/>
      <c r="AR91" s="96"/>
      <c r="AS91" s="96"/>
      <c r="AT91" s="96"/>
      <c r="AU91" s="96"/>
      <c r="AV91" s="96"/>
      <c r="AW91" s="96"/>
      <c r="AX91" s="96"/>
      <c r="AY91" s="96"/>
      <c r="AZ91" s="96"/>
      <c r="BA91" s="96"/>
      <c r="BB91" s="96"/>
      <c r="BC91" s="96"/>
      <c r="BD91" s="96"/>
      <c r="BE91" s="96"/>
      <c r="BF91" s="96"/>
      <c r="BG91" s="96"/>
      <c r="BH91" s="96"/>
      <c r="BI91" s="96"/>
      <c r="BJ91" s="96"/>
      <c r="BK91" s="96"/>
      <c r="BL91" s="96"/>
      <c r="BM91" s="96"/>
    </row>
    <row r="92" spans="1:65" x14ac:dyDescent="0.2">
      <c r="A92" s="96"/>
      <c r="B92" s="96"/>
      <c r="C92" s="96"/>
      <c r="D92" s="96"/>
      <c r="E92" s="96"/>
      <c r="F92" s="96"/>
      <c r="G92" s="96"/>
      <c r="H92" s="96"/>
      <c r="I92" s="96"/>
      <c r="J92" s="96"/>
      <c r="K92" s="96"/>
      <c r="L92" s="96"/>
      <c r="M92" s="96"/>
      <c r="N92" s="96"/>
      <c r="O92" s="96"/>
      <c r="P92" s="96"/>
      <c r="Q92" s="96"/>
      <c r="R92" s="96"/>
      <c r="S92" s="96"/>
      <c r="T92" s="96"/>
      <c r="U92" s="96"/>
      <c r="V92" s="96"/>
      <c r="W92" s="96"/>
      <c r="X92" s="96"/>
      <c r="Y92" s="96"/>
      <c r="Z92" s="96"/>
      <c r="AA92" s="96"/>
      <c r="AB92" s="96"/>
      <c r="AC92" s="96"/>
      <c r="AD92" s="96"/>
      <c r="AE92" s="96"/>
      <c r="AF92" s="96"/>
      <c r="AG92" s="96"/>
      <c r="AH92" s="96"/>
      <c r="AI92" s="96"/>
      <c r="AJ92" s="96"/>
      <c r="AK92" s="96"/>
      <c r="AL92" s="96"/>
      <c r="AM92" s="96"/>
      <c r="AN92" s="96"/>
      <c r="AO92" s="96"/>
      <c r="AP92" s="96"/>
      <c r="AQ92" s="96"/>
      <c r="AR92" s="96"/>
      <c r="AS92" s="96"/>
      <c r="AT92" s="96"/>
      <c r="AU92" s="96"/>
      <c r="AV92" s="96"/>
      <c r="AW92" s="96"/>
      <c r="AX92" s="96"/>
      <c r="AY92" s="96"/>
      <c r="AZ92" s="96"/>
      <c r="BA92" s="96"/>
      <c r="BB92" s="96"/>
      <c r="BC92" s="96"/>
      <c r="BD92" s="96"/>
      <c r="BE92" s="96"/>
      <c r="BF92" s="96"/>
      <c r="BG92" s="96"/>
      <c r="BH92" s="96"/>
      <c r="BI92" s="96"/>
      <c r="BJ92" s="96"/>
      <c r="BK92" s="96"/>
      <c r="BL92" s="96"/>
      <c r="BM92" s="96"/>
    </row>
    <row r="93" spans="1:65" x14ac:dyDescent="0.2">
      <c r="A93" s="96"/>
      <c r="B93" s="96"/>
      <c r="C93" s="96"/>
      <c r="D93" s="96"/>
      <c r="E93" s="96"/>
      <c r="F93" s="96"/>
      <c r="G93" s="96"/>
      <c r="H93" s="96"/>
      <c r="I93" s="96"/>
      <c r="J93" s="96"/>
      <c r="K93" s="96"/>
      <c r="L93" s="96"/>
      <c r="M93" s="96"/>
      <c r="N93" s="96"/>
      <c r="O93" s="96"/>
      <c r="P93" s="96"/>
      <c r="Q93" s="96"/>
      <c r="R93" s="96"/>
      <c r="S93" s="96"/>
      <c r="T93" s="96"/>
      <c r="U93" s="96"/>
      <c r="V93" s="96"/>
      <c r="W93" s="96"/>
      <c r="X93" s="96"/>
      <c r="Y93" s="96"/>
      <c r="Z93" s="96"/>
      <c r="AA93" s="96"/>
      <c r="AB93" s="96"/>
      <c r="AC93" s="96"/>
      <c r="AD93" s="96"/>
      <c r="AE93" s="96"/>
      <c r="AF93" s="96"/>
      <c r="AG93" s="96"/>
      <c r="AH93" s="96"/>
      <c r="AI93" s="96"/>
      <c r="AJ93" s="96"/>
      <c r="AK93" s="96"/>
      <c r="AL93" s="96"/>
      <c r="AM93" s="96"/>
      <c r="AN93" s="96"/>
      <c r="AO93" s="96"/>
      <c r="AP93" s="96"/>
      <c r="AQ93" s="96"/>
      <c r="AR93" s="96"/>
      <c r="AS93" s="96"/>
      <c r="AT93" s="96"/>
      <c r="AU93" s="96"/>
      <c r="AV93" s="96"/>
      <c r="AW93" s="96"/>
      <c r="AX93" s="96"/>
      <c r="AY93" s="96"/>
      <c r="AZ93" s="96"/>
      <c r="BA93" s="96"/>
      <c r="BB93" s="96"/>
      <c r="BC93" s="96"/>
      <c r="BD93" s="96"/>
      <c r="BE93" s="96"/>
      <c r="BF93" s="96"/>
      <c r="BG93" s="96"/>
      <c r="BH93" s="96"/>
      <c r="BI93" s="96"/>
      <c r="BJ93" s="96"/>
      <c r="BK93" s="96"/>
      <c r="BL93" s="96"/>
      <c r="BM93" s="96"/>
    </row>
    <row r="94" spans="1:65" x14ac:dyDescent="0.2">
      <c r="A94" s="96"/>
      <c r="B94" s="96"/>
      <c r="C94" s="96"/>
      <c r="D94" s="96"/>
      <c r="E94" s="96"/>
      <c r="F94" s="96"/>
      <c r="G94" s="96"/>
      <c r="H94" s="96"/>
      <c r="I94" s="96"/>
      <c r="J94" s="96"/>
      <c r="K94" s="96"/>
      <c r="L94" s="96"/>
      <c r="M94" s="96"/>
      <c r="N94" s="96"/>
      <c r="O94" s="96"/>
      <c r="P94" s="96"/>
      <c r="Q94" s="96"/>
      <c r="R94" s="96"/>
      <c r="S94" s="96"/>
      <c r="T94" s="96"/>
      <c r="U94" s="96"/>
      <c r="V94" s="96"/>
      <c r="W94" s="96"/>
      <c r="X94" s="96"/>
      <c r="Y94" s="96"/>
      <c r="Z94" s="96"/>
      <c r="AA94" s="96"/>
      <c r="AB94" s="96"/>
      <c r="AC94" s="96"/>
      <c r="AD94" s="96"/>
      <c r="AE94" s="96"/>
      <c r="AF94" s="96"/>
      <c r="AG94" s="96"/>
      <c r="AH94" s="96"/>
      <c r="AI94" s="96"/>
      <c r="AJ94" s="96"/>
      <c r="AK94" s="96"/>
      <c r="AL94" s="96"/>
      <c r="AM94" s="96"/>
      <c r="AN94" s="96"/>
      <c r="AO94" s="96"/>
      <c r="AP94" s="96"/>
      <c r="AQ94" s="96"/>
      <c r="AR94" s="96"/>
      <c r="AS94" s="96"/>
      <c r="AT94" s="96"/>
      <c r="AU94" s="96"/>
      <c r="AV94" s="96"/>
      <c r="AW94" s="96"/>
      <c r="AX94" s="96"/>
      <c r="AY94" s="96"/>
      <c r="AZ94" s="96"/>
      <c r="BA94" s="96"/>
      <c r="BB94" s="96"/>
      <c r="BC94" s="96"/>
      <c r="BD94" s="96"/>
      <c r="BE94" s="96"/>
      <c r="BF94" s="96"/>
      <c r="BG94" s="96"/>
      <c r="BH94" s="96"/>
      <c r="BI94" s="96"/>
      <c r="BJ94" s="96"/>
      <c r="BK94" s="96"/>
      <c r="BL94" s="96"/>
      <c r="BM94" s="96"/>
    </row>
    <row r="95" spans="1:65" x14ac:dyDescent="0.2">
      <c r="A95" s="96"/>
      <c r="B95" s="96"/>
      <c r="C95" s="96"/>
      <c r="D95" s="96"/>
      <c r="E95" s="96"/>
      <c r="F95" s="96"/>
      <c r="G95" s="96"/>
      <c r="H95" s="96"/>
      <c r="I95" s="96"/>
      <c r="J95" s="96"/>
      <c r="K95" s="96"/>
      <c r="L95" s="96"/>
      <c r="M95" s="96"/>
      <c r="N95" s="96"/>
      <c r="O95" s="96"/>
      <c r="P95" s="96"/>
      <c r="Q95" s="96"/>
      <c r="R95" s="96"/>
      <c r="S95" s="96"/>
      <c r="T95" s="96"/>
      <c r="U95" s="96"/>
      <c r="V95" s="96"/>
      <c r="W95" s="96"/>
      <c r="X95" s="96"/>
      <c r="Y95" s="96"/>
      <c r="Z95" s="96"/>
      <c r="AA95" s="96"/>
      <c r="AB95" s="96"/>
      <c r="AC95" s="96"/>
      <c r="AD95" s="96"/>
      <c r="AE95" s="96"/>
      <c r="AF95" s="96"/>
      <c r="AG95" s="96"/>
      <c r="AH95" s="96"/>
      <c r="AI95" s="96"/>
      <c r="AJ95" s="96"/>
      <c r="AK95" s="96"/>
      <c r="AL95" s="96"/>
      <c r="AM95" s="96"/>
      <c r="AN95" s="96"/>
      <c r="AO95" s="96"/>
      <c r="AP95" s="96"/>
      <c r="AQ95" s="96"/>
      <c r="AR95" s="96"/>
      <c r="AS95" s="96"/>
      <c r="AT95" s="96"/>
      <c r="AU95" s="96"/>
      <c r="AV95" s="96"/>
      <c r="AW95" s="96"/>
      <c r="AX95" s="96"/>
      <c r="AY95" s="96"/>
      <c r="AZ95" s="96"/>
      <c r="BA95" s="96"/>
      <c r="BB95" s="96"/>
      <c r="BC95" s="96"/>
      <c r="BD95" s="96"/>
      <c r="BE95" s="96"/>
      <c r="BF95" s="96"/>
      <c r="BG95" s="96"/>
      <c r="BH95" s="96"/>
      <c r="BI95" s="96"/>
      <c r="BJ95" s="96"/>
      <c r="BK95" s="96"/>
      <c r="BL95" s="96"/>
      <c r="BM95" s="96"/>
    </row>
    <row r="96" spans="1:65" x14ac:dyDescent="0.2">
      <c r="A96" s="96"/>
      <c r="B96" s="96"/>
      <c r="C96" s="96"/>
      <c r="D96" s="96"/>
      <c r="E96" s="96"/>
      <c r="F96" s="96"/>
      <c r="G96" s="96"/>
      <c r="H96" s="96"/>
      <c r="I96" s="96"/>
      <c r="J96" s="96"/>
      <c r="K96" s="96"/>
      <c r="L96" s="96"/>
      <c r="M96" s="96"/>
      <c r="N96" s="96"/>
      <c r="O96" s="96"/>
      <c r="P96" s="96"/>
      <c r="Q96" s="96"/>
      <c r="R96" s="96"/>
      <c r="S96" s="96"/>
      <c r="T96" s="96"/>
      <c r="U96" s="96"/>
      <c r="V96" s="96"/>
      <c r="W96" s="96"/>
      <c r="X96" s="96"/>
      <c r="Y96" s="96"/>
      <c r="Z96" s="96"/>
      <c r="AA96" s="96"/>
      <c r="AB96" s="96"/>
      <c r="AC96" s="96"/>
      <c r="AD96" s="96"/>
      <c r="AE96" s="96"/>
      <c r="AF96" s="96"/>
      <c r="AG96" s="96"/>
      <c r="AH96" s="96"/>
      <c r="AI96" s="96"/>
      <c r="AJ96" s="96"/>
      <c r="AK96" s="96"/>
      <c r="AL96" s="96"/>
      <c r="AM96" s="96"/>
      <c r="AN96" s="96"/>
      <c r="AO96" s="96"/>
      <c r="AP96" s="96"/>
      <c r="AQ96" s="96"/>
      <c r="AR96" s="96"/>
      <c r="AS96" s="96"/>
      <c r="AT96" s="96"/>
      <c r="AU96" s="96"/>
      <c r="AV96" s="96"/>
      <c r="AW96" s="96"/>
      <c r="AX96" s="96"/>
      <c r="AY96" s="96"/>
      <c r="AZ96" s="96"/>
      <c r="BA96" s="96"/>
      <c r="BB96" s="96"/>
      <c r="BC96" s="96"/>
      <c r="BD96" s="96"/>
      <c r="BE96" s="96"/>
      <c r="BF96" s="96"/>
      <c r="BG96" s="96"/>
      <c r="BH96" s="96"/>
      <c r="BI96" s="96"/>
      <c r="BJ96" s="96"/>
      <c r="BK96" s="96"/>
      <c r="BL96" s="96"/>
      <c r="BM96" s="96"/>
    </row>
    <row r="97" spans="1:65" x14ac:dyDescent="0.2">
      <c r="A97" s="96"/>
      <c r="B97" s="96"/>
      <c r="C97" s="96"/>
      <c r="D97" s="96"/>
      <c r="E97" s="96"/>
      <c r="F97" s="96"/>
      <c r="G97" s="96"/>
      <c r="H97" s="96"/>
      <c r="I97" s="96"/>
      <c r="J97" s="96"/>
      <c r="K97" s="96"/>
      <c r="L97" s="96"/>
      <c r="M97" s="96"/>
      <c r="N97" s="96"/>
      <c r="O97" s="96"/>
      <c r="P97" s="96"/>
      <c r="Q97" s="96"/>
      <c r="R97" s="96"/>
      <c r="S97" s="96"/>
      <c r="T97" s="96"/>
      <c r="U97" s="96"/>
      <c r="V97" s="96"/>
      <c r="W97" s="96"/>
      <c r="X97" s="96"/>
      <c r="Y97" s="96"/>
      <c r="Z97" s="96"/>
      <c r="AA97" s="96"/>
      <c r="AB97" s="96"/>
      <c r="AC97" s="96"/>
      <c r="AD97" s="96"/>
      <c r="AE97" s="96"/>
      <c r="AF97" s="96"/>
      <c r="AG97" s="96"/>
      <c r="AH97" s="96"/>
      <c r="AI97" s="96"/>
      <c r="AJ97" s="96"/>
      <c r="AK97" s="96"/>
      <c r="AL97" s="96"/>
      <c r="AM97" s="96"/>
      <c r="AN97" s="96"/>
      <c r="AO97" s="96"/>
      <c r="AP97" s="96"/>
      <c r="AQ97" s="96"/>
      <c r="AR97" s="96"/>
      <c r="AS97" s="96"/>
      <c r="AT97" s="96"/>
      <c r="AU97" s="96"/>
      <c r="AV97" s="96"/>
      <c r="AW97" s="96"/>
      <c r="AX97" s="96"/>
      <c r="AY97" s="96"/>
      <c r="AZ97" s="96"/>
      <c r="BA97" s="96"/>
      <c r="BB97" s="96"/>
      <c r="BC97" s="96"/>
      <c r="BD97" s="96"/>
      <c r="BE97" s="96"/>
      <c r="BF97" s="96"/>
      <c r="BG97" s="96"/>
      <c r="BH97" s="96"/>
      <c r="BI97" s="96"/>
      <c r="BJ97" s="96"/>
      <c r="BK97" s="96"/>
      <c r="BL97" s="96"/>
      <c r="BM97" s="96"/>
    </row>
    <row r="98" spans="1:65" x14ac:dyDescent="0.2">
      <c r="A98" s="96"/>
      <c r="B98" s="96"/>
      <c r="C98" s="96"/>
      <c r="D98" s="96"/>
      <c r="E98" s="96"/>
      <c r="F98" s="96"/>
      <c r="G98" s="96"/>
      <c r="H98" s="96"/>
      <c r="I98" s="96"/>
      <c r="J98" s="96"/>
      <c r="K98" s="96"/>
      <c r="L98" s="96"/>
      <c r="M98" s="96"/>
      <c r="N98" s="96"/>
      <c r="O98" s="96"/>
      <c r="P98" s="96"/>
      <c r="Q98" s="96"/>
      <c r="R98" s="96"/>
      <c r="S98" s="96"/>
      <c r="T98" s="96"/>
      <c r="U98" s="96"/>
      <c r="V98" s="96"/>
      <c r="W98" s="96"/>
      <c r="X98" s="96"/>
      <c r="Y98" s="96"/>
      <c r="Z98" s="96"/>
      <c r="AA98" s="96"/>
      <c r="AB98" s="96"/>
      <c r="AC98" s="96"/>
      <c r="AD98" s="96"/>
      <c r="AE98" s="96"/>
      <c r="AF98" s="96"/>
      <c r="AG98" s="96"/>
      <c r="AH98" s="96"/>
      <c r="AI98" s="96"/>
      <c r="AJ98" s="96"/>
      <c r="AK98" s="96"/>
      <c r="AL98" s="96"/>
      <c r="AM98" s="96"/>
      <c r="AN98" s="96"/>
      <c r="AO98" s="96"/>
      <c r="AP98" s="96"/>
      <c r="AQ98" s="96"/>
      <c r="AR98" s="96"/>
      <c r="AS98" s="96"/>
      <c r="AT98" s="96"/>
      <c r="AU98" s="96"/>
      <c r="AV98" s="96"/>
      <c r="AW98" s="96"/>
      <c r="AX98" s="96"/>
      <c r="AY98" s="96"/>
      <c r="AZ98" s="96"/>
      <c r="BA98" s="96"/>
      <c r="BB98" s="96"/>
      <c r="BC98" s="96"/>
      <c r="BD98" s="96"/>
      <c r="BE98" s="96"/>
      <c r="BF98" s="96"/>
      <c r="BG98" s="96"/>
      <c r="BH98" s="96"/>
      <c r="BI98" s="96"/>
      <c r="BJ98" s="96"/>
      <c r="BK98" s="96"/>
      <c r="BL98" s="96"/>
      <c r="BM98" s="96"/>
    </row>
    <row r="99" spans="1:65" x14ac:dyDescent="0.2">
      <c r="A99" s="96"/>
      <c r="B99" s="96"/>
      <c r="C99" s="96"/>
      <c r="D99" s="96"/>
      <c r="E99" s="96"/>
      <c r="F99" s="96"/>
      <c r="G99" s="96"/>
      <c r="H99" s="96"/>
      <c r="I99" s="96"/>
      <c r="J99" s="96"/>
      <c r="K99" s="96"/>
      <c r="L99" s="96"/>
      <c r="M99" s="96"/>
      <c r="N99" s="96"/>
      <c r="O99" s="96"/>
      <c r="P99" s="96"/>
      <c r="Q99" s="96"/>
      <c r="R99" s="96"/>
      <c r="S99" s="96"/>
      <c r="T99" s="96"/>
      <c r="U99" s="96"/>
      <c r="V99" s="96"/>
      <c r="W99" s="96"/>
      <c r="X99" s="96"/>
      <c r="Y99" s="96"/>
      <c r="Z99" s="96"/>
      <c r="AA99" s="96"/>
      <c r="AB99" s="96"/>
      <c r="AC99" s="96"/>
      <c r="AD99" s="96"/>
      <c r="AE99" s="96"/>
      <c r="AF99" s="96"/>
      <c r="AG99" s="96"/>
      <c r="AH99" s="96"/>
      <c r="AI99" s="96"/>
      <c r="AJ99" s="96"/>
      <c r="AK99" s="96"/>
      <c r="AL99" s="96"/>
      <c r="AM99" s="96"/>
      <c r="AN99" s="96"/>
      <c r="AO99" s="96"/>
      <c r="AP99" s="96"/>
      <c r="AQ99" s="96"/>
      <c r="AR99" s="96"/>
      <c r="AS99" s="96"/>
      <c r="AT99" s="96"/>
      <c r="AU99" s="96"/>
      <c r="AV99" s="96"/>
      <c r="AW99" s="96"/>
      <c r="AX99" s="96"/>
      <c r="AY99" s="96"/>
      <c r="AZ99" s="96"/>
      <c r="BA99" s="96"/>
      <c r="BB99" s="96"/>
      <c r="BC99" s="96"/>
      <c r="BD99" s="96"/>
      <c r="BE99" s="96"/>
      <c r="BF99" s="96"/>
      <c r="BG99" s="96"/>
      <c r="BH99" s="96"/>
      <c r="BI99" s="96"/>
      <c r="BJ99" s="96"/>
      <c r="BK99" s="96"/>
      <c r="BL99" s="96"/>
      <c r="BM99" s="96"/>
    </row>
    <row r="100" spans="1:65" x14ac:dyDescent="0.2">
      <c r="A100" s="96"/>
      <c r="B100" s="96"/>
      <c r="C100" s="96"/>
      <c r="D100" s="96"/>
      <c r="E100" s="96"/>
      <c r="F100" s="96"/>
      <c r="G100" s="96"/>
      <c r="H100" s="96"/>
      <c r="I100" s="96"/>
      <c r="J100" s="96"/>
      <c r="K100" s="96"/>
      <c r="L100" s="96"/>
      <c r="M100" s="96"/>
      <c r="N100" s="96"/>
      <c r="O100" s="96"/>
      <c r="P100" s="96"/>
      <c r="Q100" s="96"/>
      <c r="R100" s="96"/>
      <c r="S100" s="96"/>
      <c r="T100" s="96"/>
      <c r="U100" s="96"/>
      <c r="V100" s="96"/>
      <c r="W100" s="96"/>
      <c r="X100" s="96"/>
      <c r="Y100" s="96"/>
      <c r="Z100" s="96"/>
      <c r="AA100" s="96"/>
      <c r="AB100" s="96"/>
      <c r="AC100" s="96"/>
      <c r="AD100" s="96"/>
      <c r="AE100" s="96"/>
      <c r="AF100" s="96"/>
      <c r="AG100" s="96"/>
      <c r="AH100" s="96"/>
      <c r="AI100" s="96"/>
      <c r="AJ100" s="96"/>
      <c r="AK100" s="96"/>
      <c r="AL100" s="96"/>
      <c r="AM100" s="96"/>
      <c r="AN100" s="96"/>
      <c r="AO100" s="96"/>
      <c r="AP100" s="96"/>
      <c r="AQ100" s="96"/>
      <c r="AR100" s="96"/>
      <c r="AS100" s="96"/>
      <c r="AT100" s="96"/>
      <c r="AU100" s="96"/>
      <c r="AV100" s="96"/>
      <c r="AW100" s="96"/>
      <c r="AX100" s="96"/>
      <c r="AY100" s="96"/>
      <c r="AZ100" s="96"/>
      <c r="BA100" s="96"/>
      <c r="BB100" s="96"/>
      <c r="BC100" s="96"/>
      <c r="BD100" s="96"/>
      <c r="BE100" s="96"/>
      <c r="BF100" s="96"/>
      <c r="BG100" s="96"/>
      <c r="BH100" s="96"/>
      <c r="BI100" s="96"/>
      <c r="BJ100" s="96"/>
      <c r="BK100" s="96"/>
      <c r="BL100" s="96"/>
      <c r="BM100" s="96"/>
    </row>
    <row r="101" spans="1:65" x14ac:dyDescent="0.2">
      <c r="A101" s="96"/>
      <c r="B101" s="96"/>
      <c r="C101" s="96"/>
      <c r="D101" s="96"/>
      <c r="E101" s="96"/>
      <c r="F101" s="96"/>
      <c r="G101" s="96"/>
      <c r="H101" s="96"/>
      <c r="I101" s="96"/>
      <c r="J101" s="96"/>
      <c r="K101" s="96"/>
      <c r="L101" s="96"/>
      <c r="M101" s="96"/>
      <c r="N101" s="96"/>
      <c r="O101" s="96"/>
      <c r="P101" s="96"/>
      <c r="Q101" s="96"/>
      <c r="R101" s="96"/>
      <c r="S101" s="96"/>
      <c r="T101" s="96"/>
      <c r="U101" s="96"/>
      <c r="V101" s="96"/>
      <c r="W101" s="96"/>
      <c r="X101" s="96"/>
      <c r="Y101" s="96"/>
      <c r="Z101" s="96"/>
      <c r="AA101" s="96"/>
      <c r="AB101" s="96"/>
      <c r="AC101" s="96"/>
      <c r="AD101" s="96"/>
      <c r="AE101" s="96"/>
      <c r="AF101" s="96"/>
      <c r="AG101" s="96"/>
      <c r="AH101" s="96"/>
      <c r="AI101" s="96"/>
      <c r="AJ101" s="96"/>
      <c r="AK101" s="96"/>
      <c r="AL101" s="96"/>
      <c r="AM101" s="96"/>
      <c r="AN101" s="96"/>
      <c r="AO101" s="96"/>
      <c r="AP101" s="96"/>
      <c r="AQ101" s="96"/>
      <c r="AR101" s="96"/>
      <c r="AS101" s="96"/>
      <c r="AT101" s="96"/>
      <c r="AU101" s="96"/>
      <c r="AV101" s="96"/>
      <c r="AW101" s="96"/>
      <c r="AX101" s="96"/>
      <c r="AY101" s="96"/>
      <c r="AZ101" s="96"/>
      <c r="BA101" s="96"/>
      <c r="BB101" s="96"/>
      <c r="BC101" s="96"/>
      <c r="BD101" s="96"/>
      <c r="BE101" s="96"/>
      <c r="BF101" s="96"/>
      <c r="BG101" s="96"/>
      <c r="BH101" s="96"/>
      <c r="BI101" s="96"/>
      <c r="BJ101" s="96"/>
      <c r="BK101" s="96"/>
      <c r="BL101" s="96"/>
      <c r="BM101" s="96"/>
    </row>
    <row r="102" spans="1:65" x14ac:dyDescent="0.2">
      <c r="A102" s="96"/>
      <c r="B102" s="96"/>
      <c r="C102" s="96"/>
      <c r="D102" s="96"/>
      <c r="E102" s="96"/>
      <c r="F102" s="96"/>
      <c r="G102" s="96"/>
      <c r="H102" s="96"/>
      <c r="I102" s="96"/>
      <c r="J102" s="96"/>
      <c r="K102" s="96"/>
      <c r="L102" s="96"/>
      <c r="M102" s="96"/>
      <c r="N102" s="96"/>
      <c r="O102" s="96"/>
      <c r="P102" s="96"/>
      <c r="Q102" s="96"/>
      <c r="R102" s="96"/>
      <c r="S102" s="96"/>
      <c r="T102" s="96"/>
      <c r="U102" s="96"/>
      <c r="V102" s="96"/>
      <c r="W102" s="96"/>
      <c r="X102" s="96"/>
      <c r="Y102" s="96"/>
      <c r="Z102" s="96"/>
      <c r="AA102" s="96"/>
      <c r="AB102" s="96"/>
      <c r="AC102" s="96"/>
      <c r="AD102" s="96"/>
      <c r="AE102" s="96"/>
      <c r="AF102" s="96"/>
      <c r="AG102" s="96"/>
      <c r="AH102" s="96"/>
      <c r="AI102" s="96"/>
      <c r="AJ102" s="96"/>
      <c r="AK102" s="96"/>
      <c r="AL102" s="96"/>
      <c r="AM102" s="96"/>
      <c r="AN102" s="96"/>
      <c r="AO102" s="96"/>
      <c r="AP102" s="96"/>
      <c r="AQ102" s="96"/>
      <c r="AR102" s="96"/>
      <c r="AS102" s="96"/>
      <c r="AT102" s="96"/>
      <c r="AU102" s="96"/>
      <c r="AV102" s="96"/>
      <c r="AW102" s="96"/>
      <c r="AX102" s="96"/>
      <c r="AY102" s="96"/>
      <c r="AZ102" s="96"/>
      <c r="BA102" s="96"/>
      <c r="BB102" s="96"/>
      <c r="BC102" s="96"/>
      <c r="BD102" s="96"/>
      <c r="BE102" s="96"/>
      <c r="BF102" s="96"/>
      <c r="BG102" s="96"/>
      <c r="BH102" s="96"/>
      <c r="BI102" s="96"/>
      <c r="BJ102" s="96"/>
      <c r="BK102" s="96"/>
      <c r="BL102" s="96"/>
      <c r="BM102" s="96"/>
    </row>
    <row r="103" spans="1:65" x14ac:dyDescent="0.2">
      <c r="A103" s="96"/>
      <c r="B103" s="96"/>
      <c r="C103" s="96"/>
      <c r="D103" s="96"/>
      <c r="E103" s="96"/>
      <c r="F103" s="96"/>
      <c r="G103" s="96"/>
      <c r="H103" s="96"/>
      <c r="I103" s="96"/>
      <c r="J103" s="96"/>
      <c r="K103" s="96"/>
      <c r="L103" s="96"/>
      <c r="M103" s="96"/>
      <c r="N103" s="96"/>
      <c r="O103" s="96"/>
      <c r="P103" s="96"/>
      <c r="Q103" s="96"/>
      <c r="R103" s="96"/>
      <c r="S103" s="96"/>
      <c r="T103" s="96"/>
      <c r="U103" s="96"/>
      <c r="V103" s="96"/>
      <c r="W103" s="96"/>
      <c r="X103" s="96"/>
      <c r="Y103" s="96"/>
      <c r="Z103" s="96"/>
      <c r="AA103" s="96"/>
      <c r="AB103" s="96"/>
      <c r="AC103" s="96"/>
      <c r="AD103" s="96"/>
      <c r="AE103" s="96"/>
      <c r="AF103" s="96"/>
      <c r="AG103" s="96"/>
      <c r="AH103" s="96"/>
      <c r="AI103" s="96"/>
      <c r="AJ103" s="96"/>
      <c r="AK103" s="96"/>
      <c r="AL103" s="96"/>
      <c r="AM103" s="96"/>
      <c r="AN103" s="96"/>
      <c r="AO103" s="96"/>
      <c r="AP103" s="96"/>
      <c r="AQ103" s="96"/>
      <c r="AR103" s="96"/>
      <c r="AS103" s="96"/>
      <c r="AT103" s="96"/>
      <c r="AU103" s="96"/>
      <c r="AV103" s="96"/>
      <c r="AW103" s="96"/>
      <c r="AX103" s="96"/>
      <c r="AY103" s="96"/>
      <c r="AZ103" s="96"/>
      <c r="BA103" s="96"/>
      <c r="BB103" s="96"/>
      <c r="BC103" s="96"/>
      <c r="BD103" s="96"/>
      <c r="BE103" s="96"/>
      <c r="BF103" s="96"/>
      <c r="BG103" s="96"/>
      <c r="BH103" s="96"/>
      <c r="BI103" s="96"/>
      <c r="BJ103" s="96"/>
      <c r="BK103" s="96"/>
      <c r="BL103" s="96"/>
      <c r="BM103" s="96"/>
    </row>
    <row r="104" spans="1:65" x14ac:dyDescent="0.2">
      <c r="A104" s="96"/>
      <c r="B104" s="96"/>
      <c r="C104" s="96"/>
      <c r="D104" s="96"/>
      <c r="E104" s="96"/>
      <c r="F104" s="96"/>
      <c r="G104" s="96"/>
      <c r="H104" s="96"/>
      <c r="I104" s="96"/>
      <c r="J104" s="96"/>
      <c r="K104" s="96"/>
      <c r="L104" s="96"/>
      <c r="M104" s="96"/>
      <c r="N104" s="96"/>
      <c r="O104" s="96"/>
      <c r="P104" s="96"/>
      <c r="Q104" s="96"/>
      <c r="R104" s="96"/>
      <c r="S104" s="96"/>
      <c r="T104" s="96"/>
      <c r="U104" s="96"/>
      <c r="V104" s="96"/>
      <c r="W104" s="96"/>
      <c r="X104" s="96"/>
      <c r="Y104" s="96"/>
      <c r="Z104" s="96"/>
      <c r="AA104" s="96"/>
      <c r="AB104" s="96"/>
      <c r="AC104" s="96"/>
      <c r="AD104" s="96"/>
      <c r="AE104" s="96"/>
      <c r="AF104" s="96"/>
      <c r="AG104" s="96"/>
      <c r="AH104" s="96"/>
      <c r="AI104" s="96"/>
      <c r="AJ104" s="96"/>
      <c r="AK104" s="96"/>
      <c r="AL104" s="96"/>
      <c r="AM104" s="96"/>
      <c r="AN104" s="96"/>
      <c r="AO104" s="96"/>
      <c r="AP104" s="96"/>
      <c r="AQ104" s="96"/>
      <c r="AR104" s="96"/>
      <c r="AS104" s="96"/>
      <c r="AT104" s="96"/>
      <c r="AU104" s="96"/>
      <c r="AV104" s="96"/>
      <c r="AW104" s="96"/>
      <c r="AX104" s="96"/>
      <c r="AY104" s="96"/>
      <c r="AZ104" s="96"/>
      <c r="BA104" s="96"/>
      <c r="BB104" s="96"/>
      <c r="BC104" s="96"/>
      <c r="BD104" s="96"/>
      <c r="BE104" s="96"/>
      <c r="BF104" s="96"/>
      <c r="BG104" s="96"/>
      <c r="BH104" s="96"/>
      <c r="BI104" s="96"/>
      <c r="BJ104" s="96"/>
      <c r="BK104" s="96"/>
      <c r="BL104" s="96"/>
      <c r="BM104" s="96"/>
    </row>
    <row r="105" spans="1:65" x14ac:dyDescent="0.2">
      <c r="A105" s="96"/>
      <c r="B105" s="96"/>
      <c r="C105" s="96"/>
      <c r="D105" s="96"/>
      <c r="E105" s="96"/>
      <c r="F105" s="96"/>
      <c r="G105" s="96"/>
      <c r="H105" s="96"/>
      <c r="I105" s="96"/>
      <c r="J105" s="96"/>
      <c r="K105" s="96"/>
      <c r="L105" s="96"/>
      <c r="M105" s="96"/>
      <c r="N105" s="96"/>
      <c r="O105" s="96"/>
      <c r="P105" s="96"/>
      <c r="Q105" s="96"/>
      <c r="R105" s="96"/>
      <c r="S105" s="96"/>
      <c r="T105" s="96"/>
      <c r="U105" s="96"/>
      <c r="V105" s="96"/>
      <c r="W105" s="96"/>
      <c r="X105" s="96"/>
      <c r="Y105" s="96"/>
      <c r="Z105" s="96"/>
      <c r="AA105" s="96"/>
      <c r="AB105" s="96"/>
      <c r="AC105" s="96"/>
      <c r="AD105" s="96"/>
      <c r="AE105" s="96"/>
      <c r="AF105" s="96"/>
      <c r="AG105" s="96"/>
      <c r="AH105" s="96"/>
      <c r="AI105" s="96"/>
      <c r="AJ105" s="96"/>
      <c r="AK105" s="96"/>
      <c r="AL105" s="96"/>
      <c r="AM105" s="96"/>
      <c r="AN105" s="96"/>
      <c r="AO105" s="96"/>
      <c r="AP105" s="96"/>
      <c r="AQ105" s="96"/>
      <c r="AR105" s="96"/>
      <c r="AS105" s="96"/>
      <c r="AT105" s="96"/>
      <c r="AU105" s="96"/>
      <c r="AV105" s="96"/>
      <c r="AW105" s="96"/>
      <c r="AX105" s="96"/>
      <c r="AY105" s="96"/>
      <c r="AZ105" s="96"/>
      <c r="BA105" s="96"/>
      <c r="BB105" s="96"/>
      <c r="BC105" s="96"/>
      <c r="BD105" s="96"/>
      <c r="BE105" s="96"/>
      <c r="BF105" s="96"/>
      <c r="BG105" s="96"/>
      <c r="BH105" s="96"/>
      <c r="BI105" s="96"/>
      <c r="BJ105" s="96"/>
      <c r="BK105" s="96"/>
      <c r="BL105" s="96"/>
      <c r="BM105" s="96"/>
    </row>
    <row r="106" spans="1:65" x14ac:dyDescent="0.2">
      <c r="A106" s="96"/>
      <c r="B106" s="96"/>
      <c r="C106" s="96"/>
      <c r="D106" s="96"/>
      <c r="E106" s="96"/>
      <c r="F106" s="96"/>
      <c r="G106" s="96"/>
      <c r="H106" s="96"/>
      <c r="I106" s="96"/>
      <c r="J106" s="96"/>
      <c r="K106" s="96"/>
      <c r="L106" s="96"/>
      <c r="M106" s="96"/>
      <c r="N106" s="96"/>
      <c r="O106" s="96"/>
      <c r="P106" s="96"/>
      <c r="Q106" s="96"/>
      <c r="R106" s="96"/>
      <c r="S106" s="96"/>
      <c r="T106" s="96"/>
      <c r="U106" s="96"/>
      <c r="V106" s="96"/>
      <c r="W106" s="96"/>
      <c r="X106" s="96"/>
      <c r="Y106" s="96"/>
      <c r="Z106" s="96"/>
      <c r="AA106" s="96"/>
      <c r="AB106" s="96"/>
      <c r="AC106" s="96"/>
      <c r="AD106" s="96"/>
      <c r="AE106" s="96"/>
      <c r="AF106" s="96"/>
      <c r="AG106" s="96"/>
      <c r="AH106" s="96"/>
      <c r="AI106" s="96"/>
      <c r="AJ106" s="96"/>
      <c r="AK106" s="96"/>
      <c r="AL106" s="96"/>
      <c r="AM106" s="96"/>
      <c r="AN106" s="96"/>
      <c r="AO106" s="96"/>
      <c r="AP106" s="96"/>
      <c r="AQ106" s="96"/>
      <c r="AR106" s="96"/>
      <c r="AS106" s="96"/>
      <c r="AT106" s="96"/>
      <c r="AU106" s="96"/>
      <c r="AV106" s="96"/>
      <c r="AW106" s="96"/>
      <c r="AX106" s="96"/>
      <c r="AY106" s="96"/>
      <c r="AZ106" s="96"/>
      <c r="BA106" s="96"/>
      <c r="BB106" s="96"/>
      <c r="BC106" s="96"/>
      <c r="BD106" s="96"/>
      <c r="BE106" s="96"/>
      <c r="BF106" s="96"/>
      <c r="BG106" s="96"/>
      <c r="BH106" s="96"/>
      <c r="BI106" s="96"/>
      <c r="BJ106" s="96"/>
      <c r="BK106" s="96"/>
      <c r="BL106" s="96"/>
      <c r="BM106" s="96"/>
    </row>
    <row r="107" spans="1:65" x14ac:dyDescent="0.2">
      <c r="A107" s="96"/>
      <c r="B107" s="96"/>
      <c r="C107" s="96"/>
      <c r="D107" s="96"/>
      <c r="E107" s="96"/>
      <c r="F107" s="96"/>
      <c r="G107" s="96"/>
      <c r="H107" s="96"/>
      <c r="I107" s="96"/>
      <c r="J107" s="96"/>
      <c r="K107" s="96"/>
      <c r="L107" s="96"/>
      <c r="M107" s="96"/>
      <c r="N107" s="96"/>
      <c r="O107" s="96"/>
      <c r="P107" s="96"/>
      <c r="Q107" s="96"/>
      <c r="R107" s="96"/>
      <c r="S107" s="96"/>
      <c r="T107" s="96"/>
      <c r="U107" s="96"/>
      <c r="V107" s="96"/>
      <c r="W107" s="96"/>
      <c r="X107" s="96"/>
      <c r="Y107" s="96"/>
      <c r="Z107" s="96"/>
      <c r="AA107" s="96"/>
      <c r="AB107" s="96"/>
      <c r="AC107" s="96"/>
      <c r="AD107" s="96"/>
      <c r="AE107" s="96"/>
      <c r="AF107" s="96"/>
      <c r="AG107" s="96"/>
      <c r="AH107" s="96"/>
      <c r="AI107" s="96"/>
      <c r="AJ107" s="96"/>
      <c r="AK107" s="96"/>
      <c r="AL107" s="96"/>
      <c r="AM107" s="96"/>
      <c r="AN107" s="96"/>
      <c r="AO107" s="96"/>
      <c r="AP107" s="96"/>
      <c r="AQ107" s="96"/>
      <c r="AR107" s="96"/>
      <c r="AS107" s="96"/>
      <c r="AT107" s="96"/>
      <c r="AU107" s="96"/>
      <c r="AV107" s="96"/>
      <c r="AW107" s="96"/>
      <c r="AX107" s="96"/>
      <c r="AY107" s="96"/>
      <c r="AZ107" s="96"/>
      <c r="BA107" s="96"/>
      <c r="BB107" s="96"/>
      <c r="BC107" s="96"/>
      <c r="BD107" s="96"/>
      <c r="BE107" s="96"/>
      <c r="BF107" s="96"/>
      <c r="BG107" s="96"/>
      <c r="BH107" s="96"/>
      <c r="BI107" s="96"/>
      <c r="BJ107" s="96"/>
      <c r="BK107" s="96"/>
      <c r="BL107" s="96"/>
      <c r="BM107" s="96"/>
    </row>
    <row r="108" spans="1:65" x14ac:dyDescent="0.2">
      <c r="A108" s="96"/>
      <c r="B108" s="96"/>
      <c r="C108" s="96"/>
      <c r="D108" s="96"/>
      <c r="E108" s="96"/>
      <c r="F108" s="96"/>
      <c r="G108" s="96"/>
      <c r="H108" s="96"/>
      <c r="I108" s="96"/>
      <c r="J108" s="96"/>
      <c r="K108" s="96"/>
      <c r="L108" s="96"/>
      <c r="M108" s="96"/>
      <c r="N108" s="96"/>
      <c r="O108" s="96"/>
      <c r="P108" s="96"/>
      <c r="Q108" s="96"/>
      <c r="R108" s="96"/>
      <c r="S108" s="96"/>
      <c r="T108" s="96"/>
      <c r="U108" s="96"/>
      <c r="V108" s="96"/>
      <c r="W108" s="96"/>
      <c r="X108" s="96"/>
      <c r="Y108" s="96"/>
      <c r="Z108" s="96"/>
      <c r="AA108" s="96"/>
      <c r="AB108" s="96"/>
      <c r="AC108" s="96"/>
      <c r="AD108" s="96"/>
      <c r="AE108" s="96"/>
      <c r="AF108" s="96"/>
      <c r="AG108" s="96"/>
      <c r="AH108" s="96"/>
      <c r="AI108" s="96"/>
      <c r="AJ108" s="96"/>
      <c r="AK108" s="96"/>
      <c r="AL108" s="96"/>
      <c r="AM108" s="96"/>
      <c r="AN108" s="96"/>
      <c r="AO108" s="96"/>
      <c r="AP108" s="96"/>
      <c r="AQ108" s="96"/>
      <c r="AR108" s="96"/>
      <c r="AS108" s="96"/>
      <c r="AT108" s="96"/>
      <c r="AU108" s="96"/>
      <c r="AV108" s="96"/>
      <c r="AW108" s="96"/>
      <c r="AX108" s="96"/>
      <c r="AY108" s="96"/>
      <c r="AZ108" s="96"/>
      <c r="BA108" s="96"/>
      <c r="BB108" s="96"/>
      <c r="BC108" s="96"/>
      <c r="BD108" s="96"/>
      <c r="BE108" s="96"/>
      <c r="BF108" s="96"/>
      <c r="BG108" s="96"/>
      <c r="BH108" s="96"/>
      <c r="BI108" s="96"/>
      <c r="BJ108" s="96"/>
      <c r="BK108" s="96"/>
      <c r="BL108" s="96"/>
      <c r="BM108" s="96"/>
    </row>
    <row r="109" spans="1:65" x14ac:dyDescent="0.2">
      <c r="A109" s="96"/>
      <c r="B109" s="96"/>
      <c r="C109" s="96"/>
      <c r="D109" s="96"/>
      <c r="E109" s="96"/>
      <c r="F109" s="96"/>
      <c r="G109" s="96"/>
      <c r="H109" s="96"/>
      <c r="I109" s="96"/>
      <c r="J109" s="96"/>
      <c r="K109" s="96"/>
      <c r="L109" s="96"/>
      <c r="M109" s="96"/>
      <c r="N109" s="96"/>
      <c r="O109" s="96"/>
      <c r="P109" s="96"/>
      <c r="Q109" s="96"/>
      <c r="R109" s="96"/>
      <c r="S109" s="96"/>
      <c r="T109" s="96"/>
      <c r="U109" s="96"/>
      <c r="V109" s="96"/>
      <c r="W109" s="96"/>
      <c r="X109" s="96"/>
      <c r="Y109" s="96"/>
      <c r="Z109" s="96"/>
      <c r="AA109" s="96"/>
      <c r="AB109" s="96"/>
      <c r="AC109" s="96"/>
      <c r="AD109" s="96"/>
      <c r="AE109" s="96"/>
      <c r="AF109" s="96"/>
      <c r="AG109" s="96"/>
      <c r="AH109" s="96"/>
      <c r="AI109" s="96"/>
      <c r="AJ109" s="96"/>
      <c r="AK109" s="96"/>
      <c r="AL109" s="96"/>
      <c r="AM109" s="96"/>
      <c r="AN109" s="96"/>
      <c r="AO109" s="96"/>
      <c r="AP109" s="96"/>
      <c r="AQ109" s="96"/>
      <c r="AR109" s="96"/>
      <c r="AS109" s="96"/>
      <c r="AT109" s="96"/>
      <c r="AU109" s="96"/>
      <c r="AV109" s="96"/>
      <c r="AW109" s="96"/>
      <c r="AX109" s="96"/>
      <c r="AY109" s="96"/>
      <c r="AZ109" s="96"/>
      <c r="BA109" s="96"/>
      <c r="BB109" s="96"/>
      <c r="BC109" s="96"/>
      <c r="BD109" s="96"/>
      <c r="BE109" s="96"/>
      <c r="BF109" s="96"/>
      <c r="BG109" s="96"/>
      <c r="BH109" s="96"/>
      <c r="BI109" s="96"/>
      <c r="BJ109" s="96"/>
      <c r="BK109" s="96"/>
      <c r="BL109" s="96"/>
      <c r="BM109" s="96"/>
    </row>
    <row r="110" spans="1:65" x14ac:dyDescent="0.2">
      <c r="A110" s="96"/>
      <c r="B110" s="96"/>
      <c r="C110" s="96"/>
      <c r="D110" s="96"/>
      <c r="E110" s="96"/>
      <c r="F110" s="96"/>
      <c r="G110" s="96"/>
      <c r="H110" s="96"/>
      <c r="I110" s="96"/>
      <c r="J110" s="96"/>
      <c r="K110" s="96"/>
      <c r="L110" s="96"/>
      <c r="M110" s="96"/>
      <c r="N110" s="96"/>
      <c r="O110" s="96"/>
      <c r="P110" s="96"/>
      <c r="Q110" s="96"/>
      <c r="R110" s="96"/>
      <c r="S110" s="96"/>
      <c r="T110" s="96"/>
      <c r="U110" s="96"/>
      <c r="V110" s="96"/>
      <c r="W110" s="96"/>
      <c r="X110" s="96"/>
      <c r="Y110" s="96"/>
      <c r="Z110" s="96"/>
      <c r="AA110" s="96"/>
      <c r="AB110" s="96"/>
      <c r="AC110" s="96"/>
      <c r="AD110" s="96"/>
      <c r="AE110" s="96"/>
      <c r="AF110" s="96"/>
      <c r="AG110" s="96"/>
      <c r="AH110" s="96"/>
      <c r="AI110" s="96"/>
      <c r="AJ110" s="96"/>
      <c r="AK110" s="96"/>
      <c r="AL110" s="96"/>
      <c r="AM110" s="96"/>
      <c r="AN110" s="96"/>
      <c r="AO110" s="96"/>
      <c r="AP110" s="96"/>
      <c r="AQ110" s="96"/>
      <c r="AR110" s="96"/>
      <c r="AS110" s="96"/>
      <c r="AT110" s="96"/>
      <c r="AU110" s="96"/>
      <c r="AV110" s="96"/>
      <c r="AW110" s="96"/>
      <c r="AX110" s="96"/>
      <c r="AY110" s="96"/>
      <c r="AZ110" s="96"/>
      <c r="BA110" s="96"/>
      <c r="BB110" s="96"/>
      <c r="BC110" s="96"/>
      <c r="BD110" s="96"/>
      <c r="BE110" s="96"/>
      <c r="BF110" s="96"/>
      <c r="BG110" s="96"/>
      <c r="BH110" s="96"/>
      <c r="BI110" s="96"/>
      <c r="BJ110" s="96"/>
      <c r="BK110" s="96"/>
      <c r="BL110" s="96"/>
      <c r="BM110" s="96"/>
    </row>
    <row r="111" spans="1:65" x14ac:dyDescent="0.2">
      <c r="A111" s="96"/>
      <c r="B111" s="96"/>
      <c r="C111" s="96"/>
      <c r="D111" s="96"/>
      <c r="E111" s="96"/>
      <c r="F111" s="96"/>
      <c r="G111" s="96"/>
      <c r="H111" s="96"/>
      <c r="I111" s="96"/>
      <c r="J111" s="96"/>
      <c r="K111" s="96"/>
      <c r="L111" s="96"/>
      <c r="M111" s="96"/>
      <c r="N111" s="96"/>
      <c r="O111" s="96"/>
      <c r="P111" s="96"/>
      <c r="Q111" s="96"/>
      <c r="R111" s="96"/>
      <c r="S111" s="96"/>
      <c r="T111" s="96"/>
      <c r="U111" s="96"/>
      <c r="V111" s="96"/>
      <c r="W111" s="96"/>
      <c r="X111" s="96"/>
      <c r="Y111" s="96"/>
      <c r="Z111" s="96"/>
      <c r="AA111" s="96"/>
      <c r="AB111" s="96"/>
      <c r="AC111" s="96"/>
      <c r="AD111" s="96"/>
      <c r="AE111" s="96"/>
      <c r="AF111" s="96"/>
      <c r="AG111" s="96"/>
      <c r="AH111" s="96"/>
      <c r="AI111" s="96"/>
      <c r="AJ111" s="96"/>
      <c r="AK111" s="96"/>
      <c r="AL111" s="96"/>
      <c r="AM111" s="96"/>
      <c r="AN111" s="96"/>
      <c r="AO111" s="96"/>
      <c r="AP111" s="96"/>
      <c r="AQ111" s="96"/>
      <c r="AR111" s="96"/>
      <c r="AS111" s="96"/>
      <c r="AT111" s="96"/>
      <c r="AU111" s="96"/>
      <c r="AV111" s="96"/>
      <c r="AW111" s="96"/>
      <c r="AX111" s="96"/>
      <c r="AY111" s="96"/>
      <c r="AZ111" s="96"/>
      <c r="BA111" s="96"/>
      <c r="BB111" s="96"/>
      <c r="BC111" s="96"/>
      <c r="BD111" s="96"/>
      <c r="BE111" s="96"/>
      <c r="BF111" s="96"/>
      <c r="BG111" s="96"/>
      <c r="BH111" s="96"/>
      <c r="BI111" s="96"/>
      <c r="BJ111" s="96"/>
      <c r="BK111" s="96"/>
      <c r="BL111" s="96"/>
      <c r="BM111" s="96"/>
    </row>
    <row r="112" spans="1:65" x14ac:dyDescent="0.2">
      <c r="A112" s="96"/>
      <c r="B112" s="96"/>
      <c r="C112" s="96"/>
      <c r="D112" s="96"/>
      <c r="E112" s="96"/>
      <c r="F112" s="96"/>
      <c r="G112" s="96"/>
      <c r="H112" s="96"/>
      <c r="I112" s="96"/>
      <c r="J112" s="96"/>
      <c r="K112" s="96"/>
      <c r="L112" s="96"/>
      <c r="M112" s="96"/>
      <c r="N112" s="96"/>
      <c r="O112" s="96"/>
      <c r="P112" s="96"/>
      <c r="Q112" s="96"/>
      <c r="R112" s="96"/>
      <c r="S112" s="96"/>
      <c r="T112" s="96"/>
      <c r="U112" s="96"/>
      <c r="V112" s="96"/>
      <c r="W112" s="96"/>
      <c r="X112" s="96"/>
      <c r="Y112" s="96"/>
      <c r="Z112" s="96"/>
      <c r="AA112" s="96"/>
      <c r="AB112" s="96"/>
      <c r="AC112" s="96"/>
      <c r="AD112" s="96"/>
      <c r="AE112" s="96"/>
      <c r="AF112" s="96"/>
      <c r="AG112" s="96"/>
      <c r="AH112" s="96"/>
      <c r="AI112" s="96"/>
      <c r="AJ112" s="96"/>
      <c r="AK112" s="96"/>
      <c r="AL112" s="96"/>
      <c r="AM112" s="96"/>
      <c r="AN112" s="96"/>
      <c r="AO112" s="96"/>
      <c r="AP112" s="96"/>
      <c r="AQ112" s="96"/>
      <c r="AR112" s="96"/>
      <c r="AS112" s="96"/>
      <c r="AT112" s="96"/>
      <c r="AU112" s="96"/>
      <c r="AV112" s="96"/>
      <c r="AW112" s="96"/>
      <c r="AX112" s="96"/>
      <c r="AY112" s="96"/>
      <c r="AZ112" s="96"/>
      <c r="BA112" s="96"/>
      <c r="BB112" s="96"/>
      <c r="BC112" s="96"/>
      <c r="BD112" s="96"/>
      <c r="BE112" s="96"/>
      <c r="BF112" s="96"/>
      <c r="BG112" s="96"/>
      <c r="BH112" s="96"/>
      <c r="BI112" s="96"/>
      <c r="BJ112" s="96"/>
      <c r="BK112" s="96"/>
      <c r="BL112" s="96"/>
      <c r="BM112" s="96"/>
    </row>
    <row r="113" spans="1:65" x14ac:dyDescent="0.2">
      <c r="A113" s="96"/>
      <c r="B113" s="96"/>
      <c r="C113" s="96"/>
      <c r="D113" s="96"/>
      <c r="E113" s="96"/>
      <c r="F113" s="96"/>
      <c r="G113" s="96"/>
      <c r="H113" s="96"/>
      <c r="I113" s="96"/>
      <c r="J113" s="96"/>
      <c r="K113" s="96"/>
      <c r="L113" s="96"/>
      <c r="M113" s="96"/>
      <c r="N113" s="96"/>
      <c r="O113" s="96"/>
      <c r="P113" s="96"/>
      <c r="Q113" s="96"/>
      <c r="R113" s="96"/>
      <c r="S113" s="96"/>
      <c r="T113" s="96"/>
      <c r="U113" s="96"/>
      <c r="V113" s="96"/>
      <c r="W113" s="96"/>
      <c r="X113" s="96"/>
      <c r="Y113" s="96"/>
      <c r="Z113" s="96"/>
      <c r="AA113" s="96"/>
      <c r="AB113" s="96"/>
      <c r="AC113" s="96"/>
      <c r="AD113" s="96"/>
      <c r="AE113" s="96"/>
      <c r="AF113" s="96"/>
      <c r="AG113" s="96"/>
      <c r="AH113" s="96"/>
      <c r="AI113" s="96"/>
      <c r="AJ113" s="96"/>
      <c r="AK113" s="96"/>
      <c r="AL113" s="96"/>
      <c r="AM113" s="96"/>
      <c r="AN113" s="96"/>
      <c r="AO113" s="96"/>
      <c r="AP113" s="96"/>
      <c r="AQ113" s="96"/>
      <c r="AR113" s="96"/>
      <c r="AS113" s="96"/>
      <c r="AT113" s="96"/>
      <c r="AU113" s="96"/>
      <c r="AV113" s="96"/>
      <c r="AW113" s="96"/>
      <c r="AX113" s="96"/>
      <c r="AY113" s="96"/>
      <c r="AZ113" s="96"/>
      <c r="BA113" s="96"/>
      <c r="BB113" s="96"/>
      <c r="BC113" s="96"/>
      <c r="BD113" s="96"/>
      <c r="BE113" s="96"/>
      <c r="BF113" s="96"/>
      <c r="BG113" s="96"/>
      <c r="BH113" s="96"/>
      <c r="BI113" s="96"/>
      <c r="BJ113" s="96"/>
      <c r="BK113" s="96"/>
      <c r="BL113" s="96"/>
      <c r="BM113" s="96"/>
    </row>
    <row r="114" spans="1:65" x14ac:dyDescent="0.2">
      <c r="A114" s="96"/>
      <c r="B114" s="96"/>
      <c r="C114" s="96"/>
      <c r="D114" s="96"/>
      <c r="E114" s="96"/>
      <c r="F114" s="96"/>
      <c r="G114" s="96"/>
      <c r="H114" s="96"/>
      <c r="I114" s="96"/>
      <c r="J114" s="96"/>
      <c r="K114" s="96"/>
      <c r="L114" s="96"/>
      <c r="M114" s="96"/>
      <c r="N114" s="96"/>
      <c r="O114" s="96"/>
      <c r="P114" s="96"/>
      <c r="Q114" s="96"/>
      <c r="R114" s="96"/>
      <c r="S114" s="96"/>
      <c r="T114" s="96"/>
      <c r="U114" s="96"/>
      <c r="V114" s="96"/>
      <c r="W114" s="96"/>
      <c r="X114" s="96"/>
      <c r="Y114" s="96"/>
      <c r="Z114" s="96"/>
      <c r="AA114" s="96"/>
      <c r="AB114" s="96"/>
      <c r="AC114" s="96"/>
      <c r="AD114" s="96"/>
      <c r="AE114" s="96"/>
      <c r="AF114" s="96"/>
      <c r="AG114" s="96"/>
      <c r="AH114" s="96"/>
      <c r="AI114" s="96"/>
      <c r="AJ114" s="96"/>
      <c r="AK114" s="96"/>
      <c r="AL114" s="96"/>
      <c r="AM114" s="96"/>
      <c r="AN114" s="96"/>
      <c r="AO114" s="96"/>
      <c r="AP114" s="96"/>
      <c r="AQ114" s="96"/>
      <c r="AR114" s="96"/>
      <c r="AS114" s="96"/>
      <c r="AT114" s="96"/>
      <c r="AU114" s="96"/>
      <c r="AV114" s="96"/>
      <c r="AW114" s="96"/>
      <c r="AX114" s="96"/>
      <c r="AY114" s="96"/>
      <c r="AZ114" s="96"/>
      <c r="BA114" s="96"/>
      <c r="BB114" s="96"/>
      <c r="BC114" s="96"/>
      <c r="BD114" s="96"/>
      <c r="BE114" s="96"/>
      <c r="BF114" s="96"/>
      <c r="BG114" s="96"/>
      <c r="BH114" s="96"/>
      <c r="BI114" s="96"/>
      <c r="BJ114" s="96"/>
      <c r="BK114" s="96"/>
      <c r="BL114" s="96"/>
      <c r="BM114" s="96"/>
    </row>
    <row r="115" spans="1:65" x14ac:dyDescent="0.2">
      <c r="A115" s="96"/>
      <c r="B115" s="96"/>
      <c r="C115" s="96"/>
      <c r="D115" s="96"/>
      <c r="E115" s="96"/>
      <c r="F115" s="96"/>
      <c r="G115" s="96"/>
      <c r="H115" s="96"/>
      <c r="I115" s="96"/>
      <c r="J115" s="96"/>
      <c r="K115" s="96"/>
      <c r="L115" s="96"/>
      <c r="M115" s="96"/>
      <c r="N115" s="96"/>
      <c r="O115" s="96"/>
      <c r="P115" s="96"/>
      <c r="Q115" s="96"/>
      <c r="R115" s="96"/>
      <c r="S115" s="96"/>
      <c r="T115" s="96"/>
      <c r="U115" s="96"/>
      <c r="V115" s="96"/>
      <c r="W115" s="96"/>
      <c r="X115" s="96"/>
      <c r="Y115" s="96"/>
      <c r="Z115" s="96"/>
      <c r="AA115" s="96"/>
      <c r="AB115" s="96"/>
      <c r="AC115" s="96"/>
      <c r="AD115" s="96"/>
      <c r="AE115" s="96"/>
      <c r="AF115" s="96"/>
      <c r="AG115" s="96"/>
      <c r="AH115" s="96"/>
      <c r="AI115" s="96"/>
      <c r="AJ115" s="96"/>
      <c r="AK115" s="96"/>
      <c r="AL115" s="96"/>
      <c r="AM115" s="96"/>
      <c r="AN115" s="96"/>
      <c r="AO115" s="96"/>
      <c r="AP115" s="96"/>
      <c r="AQ115" s="96"/>
      <c r="AR115" s="96"/>
      <c r="AS115" s="96"/>
      <c r="AT115" s="96"/>
      <c r="AU115" s="96"/>
      <c r="AV115" s="96"/>
      <c r="AW115" s="96"/>
      <c r="AX115" s="96"/>
      <c r="AY115" s="96"/>
      <c r="AZ115" s="96"/>
      <c r="BA115" s="96"/>
      <c r="BB115" s="96"/>
      <c r="BC115" s="96"/>
      <c r="BD115" s="96"/>
      <c r="BE115" s="96"/>
      <c r="BF115" s="96"/>
      <c r="BG115" s="96"/>
      <c r="BH115" s="96"/>
      <c r="BI115" s="96"/>
      <c r="BJ115" s="96"/>
      <c r="BK115" s="96"/>
      <c r="BL115" s="96"/>
      <c r="BM115" s="96"/>
    </row>
    <row r="116" spans="1:65" x14ac:dyDescent="0.2">
      <c r="A116" s="96"/>
      <c r="B116" s="96"/>
      <c r="C116" s="96"/>
      <c r="D116" s="96"/>
      <c r="E116" s="96"/>
      <c r="F116" s="96"/>
      <c r="G116" s="96"/>
      <c r="H116" s="96"/>
      <c r="I116" s="96"/>
      <c r="J116" s="96"/>
      <c r="K116" s="96"/>
      <c r="L116" s="96"/>
      <c r="M116" s="96"/>
      <c r="N116" s="96"/>
      <c r="O116" s="96"/>
      <c r="P116" s="96"/>
      <c r="Q116" s="96"/>
      <c r="R116" s="96"/>
      <c r="S116" s="96"/>
      <c r="T116" s="96"/>
      <c r="U116" s="96"/>
      <c r="V116" s="96"/>
      <c r="W116" s="96"/>
      <c r="X116" s="96"/>
      <c r="Y116" s="96"/>
      <c r="Z116" s="96"/>
      <c r="AA116" s="96"/>
      <c r="AB116" s="96"/>
      <c r="AC116" s="96"/>
      <c r="AD116" s="96"/>
      <c r="AE116" s="96"/>
      <c r="AF116" s="96"/>
      <c r="AG116" s="96"/>
      <c r="AH116" s="96"/>
      <c r="AI116" s="96"/>
      <c r="AJ116" s="96"/>
      <c r="AK116" s="96"/>
      <c r="AL116" s="96"/>
      <c r="AM116" s="96"/>
      <c r="AN116" s="96"/>
      <c r="AO116" s="96"/>
      <c r="AP116" s="96"/>
      <c r="AQ116" s="96"/>
      <c r="AR116" s="96"/>
      <c r="AS116" s="96"/>
      <c r="AT116" s="96"/>
      <c r="AU116" s="96"/>
      <c r="AV116" s="96"/>
      <c r="AW116" s="96"/>
      <c r="AX116" s="96"/>
      <c r="AY116" s="96"/>
      <c r="AZ116" s="96"/>
      <c r="BA116" s="96"/>
      <c r="BB116" s="96"/>
      <c r="BC116" s="96"/>
      <c r="BD116" s="96"/>
      <c r="BE116" s="96"/>
      <c r="BF116" s="96"/>
      <c r="BG116" s="96"/>
      <c r="BH116" s="96"/>
      <c r="BI116" s="96"/>
      <c r="BJ116" s="96"/>
      <c r="BK116" s="96"/>
      <c r="BL116" s="96"/>
      <c r="BM116" s="96"/>
    </row>
    <row r="117" spans="1:65" x14ac:dyDescent="0.2">
      <c r="A117" s="96"/>
      <c r="B117" s="96"/>
      <c r="C117" s="96"/>
      <c r="D117" s="96"/>
      <c r="E117" s="96"/>
      <c r="F117" s="96"/>
      <c r="G117" s="96"/>
      <c r="H117" s="96"/>
      <c r="I117" s="96"/>
      <c r="J117" s="96"/>
      <c r="K117" s="96"/>
      <c r="L117" s="96"/>
      <c r="M117" s="96"/>
      <c r="N117" s="96"/>
      <c r="O117" s="96"/>
      <c r="P117" s="96"/>
      <c r="Q117" s="96"/>
      <c r="R117" s="96"/>
      <c r="S117" s="96"/>
      <c r="T117" s="96"/>
      <c r="U117" s="96"/>
      <c r="V117" s="96"/>
      <c r="W117" s="96"/>
      <c r="X117" s="96"/>
      <c r="Y117" s="96"/>
      <c r="Z117" s="96"/>
      <c r="AA117" s="96"/>
      <c r="AB117" s="96"/>
      <c r="AC117" s="96"/>
      <c r="AD117" s="96"/>
      <c r="AE117" s="96"/>
      <c r="AF117" s="96"/>
      <c r="AG117" s="96"/>
      <c r="AH117" s="96"/>
      <c r="AI117" s="96"/>
      <c r="AJ117" s="96"/>
      <c r="AK117" s="96"/>
      <c r="AL117" s="96"/>
      <c r="AM117" s="96"/>
      <c r="AN117" s="96"/>
      <c r="AO117" s="96"/>
      <c r="AP117" s="96"/>
      <c r="AQ117" s="96"/>
      <c r="AR117" s="96"/>
      <c r="AS117" s="96"/>
      <c r="AT117" s="96"/>
      <c r="AU117" s="96"/>
      <c r="AV117" s="96"/>
      <c r="AW117" s="96"/>
      <c r="AX117" s="96"/>
      <c r="AY117" s="96"/>
      <c r="AZ117" s="96"/>
      <c r="BA117" s="96"/>
      <c r="BB117" s="96"/>
      <c r="BC117" s="96"/>
      <c r="BD117" s="96"/>
      <c r="BE117" s="96"/>
      <c r="BF117" s="96"/>
      <c r="BG117" s="96"/>
      <c r="BH117" s="96"/>
      <c r="BI117" s="96"/>
      <c r="BJ117" s="96"/>
      <c r="BK117" s="96"/>
      <c r="BL117" s="96"/>
      <c r="BM117" s="96"/>
    </row>
    <row r="118" spans="1:65" x14ac:dyDescent="0.2">
      <c r="A118" s="96"/>
      <c r="B118" s="96"/>
      <c r="C118" s="96"/>
      <c r="D118" s="96"/>
      <c r="E118" s="96"/>
      <c r="F118" s="96"/>
      <c r="G118" s="96"/>
      <c r="H118" s="96"/>
      <c r="I118" s="96"/>
      <c r="J118" s="96"/>
      <c r="K118" s="96"/>
      <c r="L118" s="96"/>
      <c r="M118" s="96"/>
      <c r="N118" s="96"/>
      <c r="O118" s="96"/>
      <c r="P118" s="96"/>
      <c r="Q118" s="96"/>
      <c r="R118" s="96"/>
      <c r="S118" s="96"/>
      <c r="T118" s="96"/>
      <c r="U118" s="96"/>
      <c r="V118" s="96"/>
      <c r="W118" s="96"/>
      <c r="X118" s="96"/>
      <c r="Y118" s="96"/>
      <c r="Z118" s="96"/>
      <c r="AA118" s="96"/>
      <c r="AB118" s="96"/>
      <c r="AC118" s="96"/>
      <c r="AD118" s="96"/>
      <c r="AE118" s="96"/>
      <c r="AF118" s="96"/>
      <c r="AG118" s="96"/>
      <c r="AH118" s="96"/>
      <c r="AI118" s="96"/>
      <c r="AJ118" s="96"/>
      <c r="AK118" s="96"/>
      <c r="AL118" s="96"/>
      <c r="AM118" s="96"/>
      <c r="AN118" s="96"/>
      <c r="AO118" s="96"/>
      <c r="AP118" s="96"/>
      <c r="AQ118" s="96"/>
      <c r="AR118" s="96"/>
      <c r="AS118" s="96"/>
      <c r="AT118" s="96"/>
      <c r="AU118" s="96"/>
      <c r="AV118" s="96"/>
      <c r="AW118" s="96"/>
      <c r="AX118" s="96"/>
      <c r="AY118" s="96"/>
      <c r="AZ118" s="96"/>
      <c r="BA118" s="96"/>
      <c r="BB118" s="96"/>
      <c r="BC118" s="96"/>
      <c r="BD118" s="96"/>
      <c r="BE118" s="96"/>
      <c r="BF118" s="96"/>
      <c r="BG118" s="96"/>
      <c r="BH118" s="96"/>
      <c r="BI118" s="96"/>
      <c r="BJ118" s="96"/>
      <c r="BK118" s="96"/>
      <c r="BL118" s="96"/>
      <c r="BM118" s="96"/>
    </row>
    <row r="119" spans="1:65" x14ac:dyDescent="0.2">
      <c r="A119" s="96"/>
      <c r="B119" s="96"/>
      <c r="C119" s="96"/>
      <c r="D119" s="96"/>
      <c r="E119" s="96"/>
      <c r="F119" s="96"/>
      <c r="G119" s="96"/>
      <c r="H119" s="96"/>
      <c r="I119" s="96"/>
      <c r="J119" s="96"/>
      <c r="K119" s="96"/>
      <c r="L119" s="96"/>
      <c r="M119" s="96"/>
      <c r="N119" s="96"/>
      <c r="O119" s="96"/>
      <c r="P119" s="96"/>
      <c r="Q119" s="96"/>
      <c r="R119" s="96"/>
      <c r="S119" s="96"/>
      <c r="T119" s="96"/>
      <c r="U119" s="96"/>
      <c r="V119" s="96"/>
      <c r="W119" s="96"/>
      <c r="X119" s="96"/>
      <c r="Y119" s="96"/>
      <c r="Z119" s="96"/>
      <c r="AA119" s="96"/>
      <c r="AB119" s="96"/>
      <c r="AC119" s="96"/>
      <c r="AD119" s="96"/>
      <c r="AE119" s="96"/>
      <c r="AF119" s="96"/>
      <c r="AG119" s="96"/>
      <c r="AH119" s="96"/>
      <c r="AI119" s="96"/>
      <c r="AJ119" s="96"/>
      <c r="AK119" s="96"/>
      <c r="AL119" s="96"/>
      <c r="AM119" s="96"/>
      <c r="AN119" s="96"/>
      <c r="AO119" s="96"/>
      <c r="AP119" s="96"/>
      <c r="AQ119" s="96"/>
      <c r="AR119" s="96"/>
      <c r="AS119" s="96"/>
      <c r="AT119" s="96"/>
      <c r="AU119" s="96"/>
      <c r="AV119" s="96"/>
      <c r="AW119" s="96"/>
      <c r="AX119" s="96"/>
      <c r="AY119" s="96"/>
      <c r="AZ119" s="96"/>
      <c r="BA119" s="96"/>
      <c r="BB119" s="96"/>
      <c r="BC119" s="96"/>
      <c r="BD119" s="96"/>
      <c r="BE119" s="96"/>
      <c r="BF119" s="96"/>
      <c r="BG119" s="96"/>
      <c r="BH119" s="96"/>
      <c r="BI119" s="96"/>
      <c r="BJ119" s="96"/>
      <c r="BK119" s="96"/>
      <c r="BL119" s="96"/>
      <c r="BM119" s="96"/>
    </row>
    <row r="120" spans="1:65" x14ac:dyDescent="0.2">
      <c r="A120" s="96"/>
      <c r="B120" s="96"/>
      <c r="C120" s="96"/>
      <c r="D120" s="96"/>
      <c r="E120" s="96"/>
      <c r="F120" s="96"/>
      <c r="G120" s="96"/>
      <c r="H120" s="96"/>
      <c r="I120" s="96"/>
      <c r="J120" s="96"/>
      <c r="K120" s="96"/>
      <c r="L120" s="96"/>
      <c r="M120" s="96"/>
      <c r="N120" s="96"/>
      <c r="O120" s="96"/>
      <c r="P120" s="96"/>
      <c r="Q120" s="96"/>
      <c r="R120" s="96"/>
      <c r="S120" s="96"/>
      <c r="T120" s="96"/>
      <c r="U120" s="96"/>
      <c r="V120" s="96"/>
      <c r="W120" s="96"/>
      <c r="X120" s="96"/>
      <c r="Y120" s="96"/>
      <c r="Z120" s="96"/>
      <c r="AA120" s="96"/>
      <c r="AB120" s="96"/>
      <c r="AC120" s="96"/>
      <c r="AD120" s="96"/>
      <c r="AE120" s="96"/>
      <c r="AF120" s="96"/>
      <c r="AG120" s="96"/>
      <c r="AH120" s="96"/>
      <c r="AI120" s="96"/>
      <c r="AJ120" s="96"/>
      <c r="AK120" s="96"/>
      <c r="AL120" s="96"/>
      <c r="AM120" s="96"/>
      <c r="AN120" s="96"/>
      <c r="AO120" s="96"/>
      <c r="AP120" s="96"/>
      <c r="AQ120" s="96"/>
      <c r="AR120" s="96"/>
      <c r="AS120" s="96"/>
      <c r="AT120" s="96"/>
      <c r="AU120" s="96"/>
      <c r="AV120" s="96"/>
      <c r="AW120" s="96"/>
      <c r="AX120" s="96"/>
      <c r="AY120" s="96"/>
      <c r="AZ120" s="96"/>
      <c r="BA120" s="96"/>
      <c r="BB120" s="96"/>
      <c r="BC120" s="96"/>
      <c r="BD120" s="96"/>
      <c r="BE120" s="96"/>
      <c r="BF120" s="96"/>
      <c r="BG120" s="96"/>
      <c r="BH120" s="96"/>
      <c r="BI120" s="96"/>
      <c r="BJ120" s="96"/>
      <c r="BK120" s="96"/>
      <c r="BL120" s="96"/>
      <c r="BM120" s="96"/>
    </row>
    <row r="121" spans="1:65" x14ac:dyDescent="0.2">
      <c r="A121" s="96"/>
      <c r="B121" s="96"/>
      <c r="C121" s="96"/>
      <c r="D121" s="96"/>
      <c r="E121" s="96"/>
      <c r="F121" s="96"/>
      <c r="G121" s="96"/>
      <c r="H121" s="96"/>
      <c r="I121" s="96"/>
      <c r="J121" s="96"/>
      <c r="K121" s="96"/>
      <c r="L121" s="96"/>
      <c r="M121" s="96"/>
      <c r="N121" s="96"/>
      <c r="O121" s="96"/>
      <c r="P121" s="96"/>
      <c r="Q121" s="96"/>
      <c r="R121" s="96"/>
      <c r="S121" s="96"/>
      <c r="T121" s="96"/>
      <c r="U121" s="96"/>
      <c r="V121" s="96"/>
      <c r="W121" s="96"/>
      <c r="X121" s="96"/>
      <c r="Y121" s="96"/>
      <c r="Z121" s="96"/>
      <c r="AA121" s="96"/>
      <c r="AB121" s="96"/>
      <c r="AC121" s="96"/>
      <c r="AD121" s="96"/>
      <c r="AE121" s="96"/>
      <c r="AF121" s="96"/>
      <c r="AG121" s="96"/>
      <c r="AH121" s="96"/>
      <c r="AI121" s="96"/>
      <c r="AJ121" s="96"/>
      <c r="AK121" s="96"/>
      <c r="AL121" s="96"/>
      <c r="AM121" s="96"/>
      <c r="AN121" s="96"/>
      <c r="AO121" s="96"/>
      <c r="AP121" s="96"/>
      <c r="AQ121" s="96"/>
      <c r="AR121" s="96"/>
      <c r="AS121" s="96"/>
      <c r="AT121" s="96"/>
      <c r="AU121" s="96"/>
      <c r="AV121" s="96"/>
      <c r="AW121" s="96"/>
      <c r="AX121" s="96"/>
      <c r="AY121" s="96"/>
      <c r="AZ121" s="96"/>
      <c r="BA121" s="96"/>
      <c r="BB121" s="96"/>
      <c r="BC121" s="96"/>
      <c r="BD121" s="96"/>
      <c r="BE121" s="96"/>
      <c r="BF121" s="96"/>
      <c r="BG121" s="96"/>
      <c r="BH121" s="96"/>
      <c r="BI121" s="96"/>
      <c r="BJ121" s="96"/>
      <c r="BK121" s="96"/>
      <c r="BL121" s="96"/>
      <c r="BM121" s="96"/>
    </row>
    <row r="122" spans="1:65" x14ac:dyDescent="0.2">
      <c r="A122" s="96"/>
      <c r="B122" s="96"/>
      <c r="C122" s="96"/>
      <c r="D122" s="96"/>
      <c r="E122" s="96"/>
      <c r="F122" s="96"/>
      <c r="G122" s="96"/>
      <c r="H122" s="96"/>
      <c r="I122" s="96"/>
      <c r="J122" s="96"/>
      <c r="K122" s="96"/>
      <c r="L122" s="96"/>
      <c r="M122" s="96"/>
      <c r="N122" s="96"/>
      <c r="O122" s="96"/>
      <c r="P122" s="96"/>
      <c r="Q122" s="96"/>
      <c r="R122" s="96"/>
      <c r="S122" s="96"/>
      <c r="T122" s="96"/>
      <c r="U122" s="96"/>
      <c r="V122" s="96"/>
      <c r="W122" s="96"/>
      <c r="X122" s="96"/>
      <c r="Y122" s="96"/>
      <c r="Z122" s="96"/>
      <c r="AA122" s="96"/>
      <c r="AB122" s="96"/>
      <c r="AC122" s="96"/>
      <c r="AD122" s="96"/>
      <c r="AE122" s="96"/>
      <c r="AF122" s="96"/>
      <c r="AG122" s="96"/>
      <c r="AH122" s="96"/>
      <c r="AI122" s="96"/>
      <c r="AJ122" s="96"/>
      <c r="AK122" s="96"/>
      <c r="AL122" s="96"/>
      <c r="AM122" s="96"/>
      <c r="AN122" s="96"/>
      <c r="AO122" s="96"/>
      <c r="AP122" s="96"/>
      <c r="AQ122" s="96"/>
      <c r="AR122" s="96"/>
      <c r="AS122" s="96"/>
      <c r="AT122" s="96"/>
      <c r="AU122" s="96"/>
      <c r="AV122" s="96"/>
      <c r="AW122" s="96"/>
      <c r="AX122" s="96"/>
      <c r="AY122" s="96"/>
      <c r="AZ122" s="96"/>
      <c r="BA122" s="96"/>
      <c r="BB122" s="96"/>
      <c r="BC122" s="96"/>
      <c r="BD122" s="96"/>
      <c r="BE122" s="96"/>
      <c r="BF122" s="96"/>
      <c r="BG122" s="96"/>
      <c r="BH122" s="96"/>
      <c r="BI122" s="96"/>
      <c r="BJ122" s="96"/>
      <c r="BK122" s="96"/>
      <c r="BL122" s="96"/>
      <c r="BM122" s="96"/>
    </row>
    <row r="123" spans="1:65" x14ac:dyDescent="0.2">
      <c r="A123" s="96"/>
      <c r="B123" s="96"/>
      <c r="C123" s="96"/>
      <c r="D123" s="96"/>
      <c r="E123" s="96"/>
      <c r="F123" s="96"/>
      <c r="G123" s="96"/>
      <c r="H123" s="96"/>
      <c r="I123" s="96"/>
      <c r="J123" s="96"/>
      <c r="K123" s="96"/>
      <c r="L123" s="96"/>
      <c r="M123" s="96"/>
      <c r="N123" s="96"/>
      <c r="O123" s="96"/>
      <c r="P123" s="96"/>
      <c r="Q123" s="96"/>
      <c r="R123" s="96"/>
      <c r="S123" s="96"/>
      <c r="T123" s="96"/>
      <c r="U123" s="96"/>
      <c r="V123" s="96"/>
      <c r="W123" s="96"/>
      <c r="X123" s="96"/>
      <c r="Y123" s="96"/>
      <c r="Z123" s="96"/>
      <c r="AA123" s="96"/>
      <c r="AB123" s="96"/>
      <c r="AC123" s="96"/>
      <c r="AD123" s="96"/>
      <c r="AE123" s="96"/>
      <c r="AF123" s="96"/>
      <c r="AG123" s="96"/>
      <c r="AH123" s="96"/>
      <c r="AI123" s="96"/>
      <c r="AJ123" s="96"/>
      <c r="AK123" s="96"/>
      <c r="AL123" s="96"/>
      <c r="AM123" s="96"/>
      <c r="AN123" s="96"/>
      <c r="AO123" s="96"/>
      <c r="AP123" s="96"/>
      <c r="AQ123" s="96"/>
      <c r="AR123" s="96"/>
      <c r="AS123" s="96"/>
      <c r="AT123" s="96"/>
      <c r="AU123" s="96"/>
      <c r="AV123" s="96"/>
      <c r="AW123" s="96"/>
      <c r="AX123" s="96"/>
      <c r="AY123" s="96"/>
      <c r="AZ123" s="96"/>
      <c r="BA123" s="96"/>
      <c r="BB123" s="96"/>
      <c r="BC123" s="96"/>
      <c r="BD123" s="96"/>
      <c r="BE123" s="96"/>
      <c r="BF123" s="96"/>
      <c r="BG123" s="96"/>
      <c r="BH123" s="96"/>
      <c r="BI123" s="96"/>
      <c r="BJ123" s="96"/>
      <c r="BK123" s="96"/>
      <c r="BL123" s="96"/>
      <c r="BM123" s="96"/>
    </row>
    <row r="124" spans="1:65" x14ac:dyDescent="0.2">
      <c r="A124" s="96"/>
      <c r="B124" s="96"/>
      <c r="C124" s="96"/>
      <c r="D124" s="96"/>
      <c r="E124" s="96"/>
      <c r="F124" s="96"/>
      <c r="G124" s="96"/>
      <c r="H124" s="96"/>
      <c r="I124" s="96"/>
      <c r="J124" s="96"/>
      <c r="K124" s="96"/>
      <c r="L124" s="96"/>
      <c r="M124" s="96"/>
      <c r="N124" s="96"/>
      <c r="O124" s="96"/>
      <c r="P124" s="96"/>
      <c r="Q124" s="96"/>
      <c r="R124" s="96"/>
      <c r="S124" s="96"/>
      <c r="T124" s="96"/>
      <c r="U124" s="96"/>
      <c r="V124" s="96"/>
      <c r="W124" s="96"/>
      <c r="X124" s="96"/>
      <c r="Y124" s="96"/>
      <c r="Z124" s="96"/>
      <c r="AA124" s="96"/>
      <c r="AB124" s="96"/>
      <c r="AC124" s="96"/>
      <c r="AD124" s="96"/>
      <c r="AE124" s="96"/>
      <c r="AF124" s="96"/>
      <c r="AG124" s="96"/>
      <c r="AH124" s="96"/>
      <c r="AI124" s="96"/>
      <c r="AJ124" s="96"/>
      <c r="AK124" s="96"/>
      <c r="AL124" s="96"/>
      <c r="AM124" s="96"/>
      <c r="AN124" s="96"/>
      <c r="AO124" s="96"/>
      <c r="AP124" s="96"/>
      <c r="AQ124" s="96"/>
      <c r="AR124" s="96"/>
      <c r="AS124" s="96"/>
      <c r="AT124" s="96"/>
      <c r="AU124" s="96"/>
      <c r="AV124" s="96"/>
      <c r="AW124" s="96"/>
      <c r="AX124" s="96"/>
      <c r="AY124" s="96"/>
      <c r="AZ124" s="96"/>
      <c r="BA124" s="96"/>
      <c r="BB124" s="96"/>
      <c r="BC124" s="96"/>
      <c r="BD124" s="96"/>
      <c r="BE124" s="96"/>
      <c r="BF124" s="96"/>
      <c r="BG124" s="96"/>
      <c r="BH124" s="96"/>
      <c r="BI124" s="96"/>
      <c r="BJ124" s="96"/>
      <c r="BK124" s="96"/>
      <c r="BL124" s="96"/>
      <c r="BM124" s="96"/>
    </row>
    <row r="125" spans="1:65" x14ac:dyDescent="0.2">
      <c r="A125" s="96"/>
      <c r="B125" s="96"/>
      <c r="C125" s="96"/>
      <c r="D125" s="96"/>
      <c r="E125" s="96"/>
      <c r="F125" s="96"/>
      <c r="G125" s="96"/>
      <c r="H125" s="96"/>
      <c r="I125" s="96"/>
      <c r="J125" s="96"/>
      <c r="K125" s="96"/>
      <c r="L125" s="96"/>
      <c r="M125" s="96"/>
      <c r="N125" s="96"/>
      <c r="O125" s="96"/>
      <c r="P125" s="96"/>
      <c r="Q125" s="96"/>
      <c r="R125" s="96"/>
      <c r="S125" s="96"/>
      <c r="T125" s="96"/>
      <c r="U125" s="96"/>
      <c r="V125" s="96"/>
      <c r="W125" s="96"/>
      <c r="X125" s="96"/>
      <c r="Y125" s="96"/>
      <c r="Z125" s="96"/>
      <c r="AA125" s="96"/>
      <c r="AB125" s="96"/>
      <c r="AC125" s="96"/>
      <c r="AD125" s="96"/>
      <c r="AE125" s="96"/>
      <c r="AF125" s="96"/>
      <c r="AG125" s="96"/>
      <c r="AH125" s="96"/>
      <c r="AI125" s="96"/>
      <c r="AJ125" s="96"/>
      <c r="AK125" s="96"/>
      <c r="AL125" s="96"/>
      <c r="AM125" s="96"/>
      <c r="AN125" s="96"/>
      <c r="AO125" s="96"/>
      <c r="AP125" s="96"/>
      <c r="AQ125" s="96"/>
      <c r="AR125" s="96"/>
      <c r="AS125" s="96"/>
      <c r="AT125" s="96"/>
      <c r="AU125" s="96"/>
      <c r="AV125" s="96"/>
      <c r="AW125" s="96"/>
      <c r="AX125" s="96"/>
      <c r="AY125" s="96"/>
      <c r="AZ125" s="96"/>
      <c r="BA125" s="96"/>
      <c r="BB125" s="96"/>
      <c r="BC125" s="96"/>
      <c r="BD125" s="96"/>
      <c r="BE125" s="96"/>
      <c r="BF125" s="96"/>
      <c r="BG125" s="96"/>
      <c r="BH125" s="96"/>
      <c r="BI125" s="96"/>
      <c r="BJ125" s="96"/>
      <c r="BK125" s="96"/>
      <c r="BL125" s="96"/>
      <c r="BM125" s="96"/>
    </row>
    <row r="126" spans="1:65" x14ac:dyDescent="0.2">
      <c r="A126" s="96"/>
      <c r="B126" s="96"/>
      <c r="C126" s="96"/>
      <c r="D126" s="96"/>
      <c r="E126" s="96"/>
      <c r="F126" s="96"/>
      <c r="G126" s="96"/>
      <c r="H126" s="96"/>
      <c r="I126" s="96"/>
      <c r="J126" s="96"/>
      <c r="K126" s="96"/>
      <c r="L126" s="96"/>
      <c r="M126" s="96"/>
      <c r="N126" s="96"/>
      <c r="O126" s="96"/>
      <c r="P126" s="96"/>
      <c r="Q126" s="96"/>
      <c r="R126" s="96"/>
      <c r="S126" s="96"/>
      <c r="T126" s="96"/>
      <c r="U126" s="96"/>
      <c r="V126" s="96"/>
      <c r="W126" s="96"/>
      <c r="X126" s="96"/>
      <c r="Y126" s="96"/>
      <c r="Z126" s="96"/>
      <c r="AA126" s="96"/>
      <c r="AB126" s="96"/>
      <c r="AC126" s="96"/>
      <c r="AD126" s="96"/>
      <c r="AE126" s="96"/>
      <c r="AF126" s="96"/>
      <c r="AG126" s="96"/>
      <c r="AH126" s="96"/>
      <c r="AI126" s="96"/>
      <c r="AJ126" s="96"/>
      <c r="AK126" s="96"/>
      <c r="AL126" s="96"/>
      <c r="AM126" s="96"/>
      <c r="AN126" s="96"/>
      <c r="AO126" s="96"/>
      <c r="AP126" s="96"/>
      <c r="AQ126" s="96"/>
      <c r="AR126" s="96"/>
      <c r="AS126" s="96"/>
      <c r="AT126" s="96"/>
      <c r="AU126" s="96"/>
      <c r="AV126" s="96"/>
      <c r="AW126" s="96"/>
      <c r="AX126" s="96"/>
      <c r="AY126" s="96"/>
      <c r="AZ126" s="96"/>
      <c r="BA126" s="96"/>
      <c r="BB126" s="96"/>
      <c r="BC126" s="96"/>
      <c r="BD126" s="96"/>
      <c r="BE126" s="96"/>
      <c r="BF126" s="96"/>
      <c r="BG126" s="96"/>
      <c r="BH126" s="96"/>
      <c r="BI126" s="96"/>
      <c r="BJ126" s="96"/>
      <c r="BK126" s="96"/>
      <c r="BL126" s="96"/>
      <c r="BM126" s="96"/>
    </row>
    <row r="127" spans="1:65" x14ac:dyDescent="0.2">
      <c r="A127" s="96"/>
      <c r="B127" s="96"/>
      <c r="C127" s="96"/>
      <c r="D127" s="96"/>
      <c r="E127" s="96"/>
      <c r="F127" s="96"/>
      <c r="G127" s="96"/>
      <c r="H127" s="96"/>
      <c r="I127" s="96"/>
      <c r="J127" s="96"/>
      <c r="K127" s="96"/>
      <c r="L127" s="96"/>
      <c r="M127" s="96"/>
      <c r="N127" s="96"/>
      <c r="O127" s="96"/>
      <c r="P127" s="96"/>
      <c r="Q127" s="96"/>
      <c r="R127" s="96"/>
      <c r="S127" s="96"/>
      <c r="T127" s="96"/>
      <c r="U127" s="96"/>
      <c r="V127" s="96"/>
      <c r="W127" s="96"/>
      <c r="X127" s="96"/>
      <c r="Y127" s="96"/>
      <c r="Z127" s="96"/>
      <c r="AA127" s="96"/>
      <c r="AB127" s="96"/>
      <c r="AC127" s="96"/>
      <c r="AD127" s="96"/>
      <c r="AE127" s="96"/>
      <c r="AF127" s="96"/>
      <c r="AG127" s="96"/>
      <c r="AH127" s="96"/>
      <c r="AI127" s="96"/>
      <c r="AJ127" s="96"/>
      <c r="AK127" s="96"/>
      <c r="AL127" s="96"/>
      <c r="AM127" s="96"/>
      <c r="AN127" s="96"/>
      <c r="AO127" s="96"/>
      <c r="AP127" s="96"/>
      <c r="AQ127" s="96"/>
      <c r="AR127" s="96"/>
      <c r="AS127" s="96"/>
      <c r="AT127" s="96"/>
      <c r="AU127" s="96"/>
      <c r="AV127" s="96"/>
      <c r="AW127" s="96"/>
      <c r="AX127" s="96"/>
      <c r="AY127" s="96"/>
      <c r="AZ127" s="96"/>
      <c r="BA127" s="96"/>
      <c r="BB127" s="96"/>
      <c r="BC127" s="96"/>
      <c r="BD127" s="96"/>
      <c r="BE127" s="96"/>
      <c r="BF127" s="96"/>
      <c r="BG127" s="96"/>
      <c r="BH127" s="96"/>
      <c r="BI127" s="96"/>
      <c r="BJ127" s="96"/>
      <c r="BK127" s="96"/>
      <c r="BL127" s="96"/>
      <c r="BM127" s="96"/>
    </row>
    <row r="128" spans="1:65" x14ac:dyDescent="0.2">
      <c r="A128" s="96"/>
      <c r="B128" s="96"/>
      <c r="C128" s="96"/>
      <c r="D128" s="96"/>
      <c r="E128" s="96"/>
      <c r="F128" s="96"/>
      <c r="G128" s="96"/>
      <c r="H128" s="96"/>
      <c r="I128" s="96"/>
      <c r="J128" s="96"/>
      <c r="K128" s="96"/>
      <c r="L128" s="96"/>
      <c r="M128" s="96"/>
      <c r="N128" s="96"/>
      <c r="O128" s="96"/>
      <c r="P128" s="96"/>
      <c r="Q128" s="96"/>
      <c r="R128" s="96"/>
      <c r="S128" s="96"/>
      <c r="T128" s="96"/>
      <c r="U128" s="96"/>
      <c r="V128" s="96"/>
      <c r="W128" s="96"/>
      <c r="X128" s="96"/>
      <c r="Y128" s="96"/>
      <c r="Z128" s="96"/>
      <c r="AA128" s="96"/>
      <c r="AB128" s="96"/>
      <c r="AC128" s="96"/>
      <c r="AD128" s="96"/>
      <c r="AE128" s="96"/>
      <c r="AF128" s="96"/>
      <c r="AG128" s="96"/>
      <c r="AH128" s="96"/>
      <c r="AI128" s="96"/>
      <c r="AJ128" s="96"/>
      <c r="AK128" s="96"/>
      <c r="AL128" s="96"/>
      <c r="AM128" s="96"/>
      <c r="AN128" s="96"/>
      <c r="AO128" s="96"/>
      <c r="AP128" s="96"/>
      <c r="AQ128" s="96"/>
      <c r="AR128" s="96"/>
      <c r="AS128" s="96"/>
      <c r="AT128" s="96"/>
      <c r="AU128" s="96"/>
      <c r="AV128" s="96"/>
      <c r="AW128" s="96"/>
      <c r="AX128" s="96"/>
      <c r="AY128" s="96"/>
      <c r="AZ128" s="96"/>
      <c r="BA128" s="96"/>
      <c r="BB128" s="96"/>
      <c r="BC128" s="96"/>
      <c r="BD128" s="96"/>
      <c r="BE128" s="96"/>
      <c r="BF128" s="96"/>
      <c r="BG128" s="96"/>
      <c r="BH128" s="96"/>
      <c r="BI128" s="96"/>
      <c r="BJ128" s="96"/>
      <c r="BK128" s="96"/>
      <c r="BL128" s="96"/>
      <c r="BM128" s="96"/>
    </row>
    <row r="129" spans="1:65" x14ac:dyDescent="0.2">
      <c r="A129" s="96"/>
      <c r="B129" s="96"/>
      <c r="C129" s="96"/>
      <c r="D129" s="96"/>
      <c r="E129" s="96"/>
      <c r="F129" s="96"/>
      <c r="G129" s="96"/>
      <c r="H129" s="96"/>
      <c r="I129" s="96"/>
      <c r="J129" s="96"/>
      <c r="K129" s="96"/>
      <c r="L129" s="96"/>
      <c r="M129" s="96"/>
      <c r="N129" s="96"/>
      <c r="O129" s="96"/>
      <c r="P129" s="96"/>
      <c r="Q129" s="96"/>
      <c r="R129" s="96"/>
      <c r="S129" s="96"/>
      <c r="T129" s="96"/>
      <c r="U129" s="96"/>
      <c r="V129" s="96"/>
      <c r="W129" s="96"/>
      <c r="X129" s="96"/>
      <c r="Y129" s="96"/>
      <c r="Z129" s="96"/>
      <c r="AA129" s="96"/>
      <c r="AB129" s="96"/>
      <c r="AC129" s="96"/>
      <c r="AD129" s="96"/>
      <c r="AE129" s="96"/>
      <c r="AF129" s="96"/>
      <c r="AG129" s="96"/>
      <c r="AH129" s="96"/>
      <c r="AI129" s="96"/>
      <c r="AJ129" s="96"/>
      <c r="AK129" s="96"/>
      <c r="AL129" s="96"/>
      <c r="AM129" s="96"/>
      <c r="AN129" s="96"/>
      <c r="AO129" s="96"/>
      <c r="AP129" s="96"/>
      <c r="AQ129" s="96"/>
      <c r="AR129" s="96"/>
      <c r="AS129" s="96"/>
      <c r="AT129" s="96"/>
      <c r="AU129" s="96"/>
      <c r="AV129" s="96"/>
      <c r="AW129" s="96"/>
      <c r="AX129" s="96"/>
      <c r="AY129" s="96"/>
      <c r="AZ129" s="96"/>
      <c r="BA129" s="96"/>
      <c r="BB129" s="96"/>
      <c r="BC129" s="96"/>
      <c r="BD129" s="96"/>
      <c r="BE129" s="96"/>
      <c r="BF129" s="96"/>
      <c r="BG129" s="96"/>
      <c r="BH129" s="96"/>
      <c r="BI129" s="96"/>
      <c r="BJ129" s="96"/>
      <c r="BK129" s="96"/>
      <c r="BL129" s="96"/>
      <c r="BM129" s="96"/>
    </row>
    <row r="130" spans="1:65" x14ac:dyDescent="0.2">
      <c r="A130" s="96"/>
      <c r="B130" s="96"/>
      <c r="C130" s="96"/>
      <c r="D130" s="96"/>
      <c r="E130" s="96"/>
      <c r="F130" s="96"/>
      <c r="G130" s="96"/>
      <c r="H130" s="96"/>
      <c r="I130" s="96"/>
      <c r="J130" s="96"/>
      <c r="K130" s="96"/>
      <c r="L130" s="96"/>
      <c r="M130" s="96"/>
      <c r="N130" s="96"/>
      <c r="O130" s="96"/>
      <c r="P130" s="96"/>
      <c r="Q130" s="96"/>
      <c r="R130" s="96"/>
      <c r="S130" s="96"/>
      <c r="T130" s="96"/>
      <c r="U130" s="96"/>
      <c r="V130" s="96"/>
      <c r="W130" s="96"/>
      <c r="X130" s="96"/>
      <c r="Y130" s="96"/>
      <c r="Z130" s="96"/>
      <c r="AA130" s="96"/>
      <c r="AB130" s="96"/>
      <c r="AC130" s="96"/>
      <c r="AD130" s="96"/>
      <c r="AE130" s="96"/>
      <c r="AF130" s="96"/>
      <c r="AG130" s="96"/>
      <c r="AH130" s="96"/>
      <c r="AI130" s="96"/>
      <c r="AJ130" s="96"/>
      <c r="AK130" s="96"/>
      <c r="AL130" s="96"/>
      <c r="AM130" s="96"/>
      <c r="AN130" s="96"/>
      <c r="AO130" s="96"/>
      <c r="AP130" s="96"/>
      <c r="AQ130" s="96"/>
      <c r="AR130" s="96"/>
      <c r="AS130" s="96"/>
      <c r="AT130" s="96"/>
      <c r="AU130" s="96"/>
      <c r="AV130" s="96"/>
      <c r="AW130" s="96"/>
      <c r="AX130" s="96"/>
      <c r="AY130" s="96"/>
      <c r="AZ130" s="96"/>
      <c r="BA130" s="96"/>
      <c r="BB130" s="96"/>
      <c r="BC130" s="96"/>
      <c r="BD130" s="96"/>
      <c r="BE130" s="96"/>
      <c r="BF130" s="96"/>
      <c r="BG130" s="96"/>
      <c r="BH130" s="96"/>
      <c r="BI130" s="96"/>
      <c r="BJ130" s="96"/>
      <c r="BK130" s="96"/>
      <c r="BL130" s="96"/>
      <c r="BM130" s="96"/>
    </row>
    <row r="131" spans="1:65" x14ac:dyDescent="0.2">
      <c r="A131" s="96"/>
      <c r="B131" s="96"/>
      <c r="C131" s="96"/>
      <c r="D131" s="96"/>
      <c r="E131" s="96"/>
      <c r="F131" s="96"/>
      <c r="G131" s="96"/>
      <c r="H131" s="96"/>
      <c r="I131" s="96"/>
      <c r="J131" s="96"/>
      <c r="K131" s="96"/>
      <c r="L131" s="96"/>
      <c r="M131" s="96"/>
      <c r="N131" s="96"/>
      <c r="O131" s="96"/>
      <c r="P131" s="96"/>
      <c r="Q131" s="96"/>
      <c r="R131" s="96"/>
      <c r="S131" s="96"/>
      <c r="T131" s="96"/>
      <c r="U131" s="96"/>
      <c r="V131" s="96"/>
      <c r="W131" s="96"/>
      <c r="X131" s="96"/>
      <c r="Y131" s="96"/>
      <c r="Z131" s="96"/>
      <c r="AA131" s="96"/>
      <c r="AB131" s="96"/>
      <c r="AC131" s="96"/>
      <c r="AD131" s="96"/>
      <c r="AE131" s="96"/>
      <c r="AF131" s="96"/>
      <c r="AG131" s="96"/>
      <c r="AH131" s="96"/>
      <c r="AI131" s="96"/>
      <c r="AJ131" s="96"/>
      <c r="AK131" s="96"/>
      <c r="AL131" s="96"/>
      <c r="AM131" s="96"/>
      <c r="AN131" s="96"/>
      <c r="AO131" s="96"/>
      <c r="AP131" s="96"/>
      <c r="AQ131" s="96"/>
      <c r="AR131" s="96"/>
      <c r="AS131" s="96"/>
      <c r="AT131" s="96"/>
      <c r="AU131" s="96"/>
      <c r="AV131" s="96"/>
      <c r="AW131" s="96"/>
      <c r="AX131" s="96"/>
      <c r="AY131" s="96"/>
      <c r="AZ131" s="96"/>
      <c r="BA131" s="96"/>
      <c r="BB131" s="96"/>
      <c r="BC131" s="96"/>
      <c r="BD131" s="96"/>
      <c r="BE131" s="96"/>
      <c r="BF131" s="96"/>
      <c r="BG131" s="96"/>
      <c r="BH131" s="96"/>
      <c r="BI131" s="96"/>
      <c r="BJ131" s="96"/>
      <c r="BK131" s="96"/>
      <c r="BL131" s="96"/>
      <c r="BM131" s="96"/>
    </row>
    <row r="132" spans="1:65" x14ac:dyDescent="0.2">
      <c r="A132" s="96"/>
      <c r="B132" s="96"/>
      <c r="C132" s="96"/>
      <c r="D132" s="96"/>
      <c r="E132" s="96"/>
      <c r="F132" s="96"/>
      <c r="G132" s="96"/>
      <c r="H132" s="96"/>
      <c r="I132" s="96"/>
      <c r="J132" s="96"/>
      <c r="K132" s="96"/>
      <c r="L132" s="96"/>
      <c r="M132" s="96"/>
      <c r="N132" s="96"/>
      <c r="O132" s="96"/>
      <c r="P132" s="96"/>
      <c r="Q132" s="96"/>
      <c r="R132" s="96"/>
      <c r="S132" s="96"/>
      <c r="T132" s="96"/>
      <c r="U132" s="96"/>
      <c r="V132" s="96"/>
      <c r="W132" s="96"/>
      <c r="X132" s="96"/>
      <c r="Y132" s="96"/>
      <c r="Z132" s="96"/>
      <c r="AA132" s="96"/>
      <c r="AB132" s="96"/>
      <c r="AC132" s="96"/>
      <c r="AD132" s="96"/>
      <c r="AE132" s="96"/>
      <c r="AF132" s="96"/>
      <c r="AG132" s="96"/>
      <c r="AH132" s="96"/>
      <c r="AI132" s="96"/>
      <c r="AJ132" s="96"/>
      <c r="AK132" s="96"/>
      <c r="AL132" s="96"/>
      <c r="AM132" s="96"/>
      <c r="AN132" s="96"/>
      <c r="AO132" s="96"/>
      <c r="AP132" s="96"/>
      <c r="AQ132" s="96"/>
      <c r="AR132" s="96"/>
      <c r="AS132" s="96"/>
      <c r="AT132" s="96"/>
      <c r="AU132" s="96"/>
      <c r="AV132" s="96"/>
      <c r="AW132" s="96"/>
      <c r="AX132" s="96"/>
      <c r="AY132" s="96"/>
      <c r="AZ132" s="96"/>
      <c r="BA132" s="96"/>
      <c r="BB132" s="96"/>
      <c r="BC132" s="96"/>
      <c r="BD132" s="96"/>
      <c r="BE132" s="96"/>
      <c r="BF132" s="96"/>
      <c r="BG132" s="96"/>
      <c r="BH132" s="96"/>
      <c r="BI132" s="96"/>
      <c r="BJ132" s="96"/>
      <c r="BK132" s="96"/>
      <c r="BL132" s="96"/>
      <c r="BM132" s="96"/>
    </row>
    <row r="133" spans="1:65" x14ac:dyDescent="0.2">
      <c r="A133" s="96"/>
      <c r="B133" s="96"/>
      <c r="C133" s="96"/>
      <c r="D133" s="96"/>
      <c r="E133" s="96"/>
      <c r="F133" s="96"/>
      <c r="G133" s="96"/>
      <c r="H133" s="96"/>
      <c r="I133" s="96"/>
      <c r="J133" s="96"/>
      <c r="K133" s="96"/>
      <c r="L133" s="96"/>
      <c r="M133" s="96"/>
      <c r="N133" s="96"/>
      <c r="O133" s="96"/>
      <c r="P133" s="96"/>
      <c r="Q133" s="96"/>
      <c r="R133" s="96"/>
      <c r="S133" s="96"/>
      <c r="T133" s="96"/>
      <c r="U133" s="96"/>
      <c r="V133" s="96"/>
      <c r="W133" s="96"/>
      <c r="X133" s="96"/>
      <c r="Y133" s="96"/>
      <c r="Z133" s="96"/>
      <c r="AA133" s="96"/>
      <c r="AB133" s="96"/>
      <c r="AC133" s="96"/>
      <c r="AD133" s="96"/>
      <c r="AE133" s="96"/>
      <c r="AF133" s="96"/>
      <c r="AG133" s="96"/>
      <c r="AH133" s="96"/>
      <c r="AI133" s="96"/>
      <c r="AJ133" s="96"/>
      <c r="AK133" s="96"/>
      <c r="AL133" s="96"/>
      <c r="AM133" s="96"/>
      <c r="AN133" s="96"/>
      <c r="AO133" s="96"/>
      <c r="AP133" s="96"/>
      <c r="AQ133" s="96"/>
      <c r="AR133" s="96"/>
      <c r="AS133" s="96"/>
      <c r="AT133" s="96"/>
      <c r="AU133" s="96"/>
      <c r="AV133" s="96"/>
      <c r="AW133" s="96"/>
      <c r="AX133" s="96"/>
      <c r="AY133" s="96"/>
      <c r="AZ133" s="96"/>
      <c r="BA133" s="96"/>
      <c r="BB133" s="96"/>
      <c r="BC133" s="96"/>
      <c r="BD133" s="96"/>
      <c r="BE133" s="96"/>
      <c r="BF133" s="96"/>
      <c r="BG133" s="96"/>
      <c r="BH133" s="96"/>
      <c r="BI133" s="96"/>
      <c r="BJ133" s="96"/>
      <c r="BK133" s="96"/>
      <c r="BL133" s="96"/>
      <c r="BM133" s="96"/>
    </row>
    <row r="134" spans="1:65" x14ac:dyDescent="0.2">
      <c r="A134" s="96"/>
      <c r="B134" s="96"/>
      <c r="C134" s="96"/>
      <c r="D134" s="96"/>
      <c r="E134" s="96"/>
      <c r="F134" s="96"/>
      <c r="G134" s="96"/>
      <c r="H134" s="96"/>
      <c r="I134" s="96"/>
      <c r="J134" s="96"/>
      <c r="K134" s="96"/>
      <c r="L134" s="96"/>
      <c r="M134" s="96"/>
      <c r="N134" s="96"/>
      <c r="O134" s="96"/>
      <c r="P134" s="96"/>
      <c r="Q134" s="96"/>
      <c r="R134" s="96"/>
      <c r="S134" s="96"/>
      <c r="T134" s="96"/>
      <c r="U134" s="96"/>
      <c r="V134" s="96"/>
      <c r="W134" s="96"/>
      <c r="X134" s="96"/>
      <c r="Y134" s="96"/>
      <c r="Z134" s="96"/>
      <c r="AA134" s="96"/>
      <c r="AB134" s="96"/>
      <c r="AC134" s="96"/>
      <c r="AD134" s="96"/>
      <c r="AE134" s="96"/>
      <c r="AF134" s="96"/>
      <c r="AG134" s="96"/>
      <c r="AH134" s="96"/>
      <c r="AI134" s="96"/>
      <c r="AJ134" s="96"/>
      <c r="AK134" s="96"/>
      <c r="AL134" s="96"/>
      <c r="AM134" s="96"/>
      <c r="AN134" s="96"/>
      <c r="AO134" s="96"/>
      <c r="AP134" s="96"/>
      <c r="AQ134" s="96"/>
      <c r="AR134" s="96"/>
      <c r="AS134" s="96"/>
      <c r="AT134" s="96"/>
      <c r="AU134" s="96"/>
      <c r="AV134" s="96"/>
      <c r="AW134" s="96"/>
      <c r="AX134" s="96"/>
      <c r="AY134" s="96"/>
      <c r="AZ134" s="96"/>
      <c r="BA134" s="96"/>
      <c r="BB134" s="96"/>
      <c r="BC134" s="96"/>
      <c r="BD134" s="96"/>
      <c r="BE134" s="96"/>
      <c r="BF134" s="96"/>
      <c r="BG134" s="96"/>
      <c r="BH134" s="96"/>
      <c r="BI134" s="96"/>
      <c r="BJ134" s="96"/>
      <c r="BK134" s="96"/>
      <c r="BL134" s="96"/>
      <c r="BM134" s="96"/>
    </row>
    <row r="135" spans="1:65" x14ac:dyDescent="0.2">
      <c r="A135" s="96"/>
      <c r="B135" s="96"/>
      <c r="C135" s="96"/>
      <c r="D135" s="96"/>
      <c r="E135" s="96"/>
      <c r="F135" s="96"/>
      <c r="G135" s="96"/>
      <c r="H135" s="96"/>
      <c r="I135" s="96"/>
      <c r="J135" s="96"/>
      <c r="K135" s="96"/>
      <c r="L135" s="96"/>
      <c r="M135" s="96"/>
      <c r="N135" s="96"/>
      <c r="O135" s="96"/>
      <c r="P135" s="96"/>
      <c r="Q135" s="96"/>
      <c r="R135" s="96"/>
      <c r="S135" s="96"/>
      <c r="T135" s="96"/>
      <c r="U135" s="96"/>
      <c r="V135" s="96"/>
      <c r="W135" s="96"/>
      <c r="X135" s="96"/>
      <c r="Y135" s="96"/>
      <c r="Z135" s="96"/>
      <c r="AA135" s="96"/>
      <c r="AB135" s="96"/>
      <c r="AC135" s="96"/>
      <c r="AD135" s="96"/>
      <c r="AE135" s="96"/>
      <c r="AF135" s="96"/>
      <c r="AG135" s="96"/>
      <c r="AH135" s="96"/>
      <c r="AI135" s="96"/>
      <c r="AJ135" s="96"/>
      <c r="AK135" s="96"/>
      <c r="AL135" s="96"/>
      <c r="AM135" s="96"/>
      <c r="AN135" s="96"/>
      <c r="AO135" s="96"/>
      <c r="AP135" s="96"/>
      <c r="AQ135" s="96"/>
      <c r="AR135" s="96"/>
      <c r="AS135" s="96"/>
      <c r="AT135" s="96"/>
      <c r="AU135" s="96"/>
      <c r="AV135" s="96"/>
      <c r="AW135" s="96"/>
      <c r="AX135" s="96"/>
      <c r="AY135" s="96"/>
      <c r="AZ135" s="96"/>
      <c r="BA135" s="96"/>
      <c r="BB135" s="96"/>
      <c r="BC135" s="96"/>
      <c r="BD135" s="96"/>
      <c r="BE135" s="96"/>
      <c r="BF135" s="96"/>
      <c r="BG135" s="96"/>
      <c r="BH135" s="96"/>
      <c r="BI135" s="96"/>
      <c r="BJ135" s="96"/>
      <c r="BK135" s="96"/>
      <c r="BL135" s="96"/>
      <c r="BM135" s="96"/>
    </row>
    <row r="136" spans="1:65" x14ac:dyDescent="0.2">
      <c r="A136" s="96"/>
      <c r="B136" s="96"/>
      <c r="C136" s="96"/>
      <c r="D136" s="96"/>
      <c r="E136" s="96"/>
      <c r="F136" s="96"/>
      <c r="G136" s="96"/>
      <c r="H136" s="96"/>
      <c r="I136" s="96"/>
      <c r="J136" s="96"/>
      <c r="K136" s="96"/>
      <c r="L136" s="96"/>
      <c r="M136" s="96"/>
      <c r="N136" s="96"/>
      <c r="O136" s="96"/>
      <c r="P136" s="96"/>
      <c r="Q136" s="96"/>
      <c r="R136" s="96"/>
      <c r="S136" s="96"/>
      <c r="T136" s="96"/>
      <c r="U136" s="96"/>
      <c r="V136" s="96"/>
      <c r="W136" s="96"/>
      <c r="X136" s="96"/>
      <c r="Y136" s="96"/>
      <c r="Z136" s="96"/>
      <c r="AA136" s="96"/>
      <c r="AB136" s="96"/>
      <c r="AC136" s="96"/>
      <c r="AD136" s="96"/>
      <c r="AE136" s="96"/>
      <c r="AF136" s="96"/>
      <c r="AG136" s="96"/>
      <c r="AH136" s="96"/>
      <c r="AI136" s="96"/>
      <c r="AJ136" s="96"/>
      <c r="AK136" s="96"/>
      <c r="AL136" s="96"/>
      <c r="AM136" s="96"/>
      <c r="AN136" s="96"/>
      <c r="AO136" s="96"/>
      <c r="AP136" s="96"/>
      <c r="AQ136" s="96"/>
      <c r="AR136" s="96"/>
      <c r="AS136" s="96"/>
      <c r="AT136" s="96"/>
      <c r="AU136" s="96"/>
      <c r="AV136" s="96"/>
      <c r="AW136" s="96"/>
      <c r="AX136" s="96"/>
      <c r="AY136" s="96"/>
      <c r="AZ136" s="96"/>
      <c r="BA136" s="96"/>
      <c r="BB136" s="96"/>
      <c r="BC136" s="96"/>
      <c r="BD136" s="96"/>
      <c r="BE136" s="96"/>
      <c r="BF136" s="96"/>
      <c r="BG136" s="96"/>
      <c r="BH136" s="96"/>
      <c r="BI136" s="96"/>
      <c r="BJ136" s="96"/>
      <c r="BK136" s="96"/>
      <c r="BL136" s="96"/>
      <c r="BM136" s="96"/>
    </row>
    <row r="137" spans="1:65" x14ac:dyDescent="0.2">
      <c r="A137" s="96"/>
      <c r="B137" s="96"/>
      <c r="C137" s="96"/>
      <c r="D137" s="96"/>
      <c r="E137" s="96"/>
      <c r="F137" s="96"/>
      <c r="G137" s="96"/>
      <c r="H137" s="96"/>
      <c r="I137" s="96"/>
      <c r="J137" s="96"/>
      <c r="K137" s="96"/>
      <c r="L137" s="96"/>
      <c r="M137" s="96"/>
      <c r="N137" s="96"/>
      <c r="O137" s="96"/>
      <c r="P137" s="96"/>
      <c r="Q137" s="96"/>
      <c r="R137" s="96"/>
      <c r="S137" s="96"/>
      <c r="T137" s="96"/>
      <c r="U137" s="96"/>
      <c r="V137" s="96"/>
      <c r="W137" s="96"/>
      <c r="X137" s="96"/>
      <c r="Y137" s="96"/>
      <c r="Z137" s="96"/>
      <c r="AA137" s="96"/>
      <c r="AB137" s="96"/>
      <c r="AC137" s="96"/>
      <c r="AD137" s="96"/>
      <c r="AE137" s="96"/>
      <c r="AF137" s="96"/>
      <c r="AG137" s="96"/>
      <c r="AH137" s="96"/>
      <c r="AI137" s="96"/>
      <c r="AJ137" s="96"/>
      <c r="AK137" s="96"/>
      <c r="AL137" s="96"/>
      <c r="AM137" s="96"/>
      <c r="AN137" s="96"/>
      <c r="AO137" s="96"/>
      <c r="AP137" s="96"/>
      <c r="AQ137" s="96"/>
      <c r="AR137" s="96"/>
      <c r="AS137" s="96"/>
      <c r="AT137" s="96"/>
      <c r="AU137" s="96"/>
      <c r="AV137" s="96"/>
      <c r="AW137" s="96"/>
      <c r="AX137" s="96"/>
      <c r="AY137" s="96"/>
      <c r="AZ137" s="96"/>
      <c r="BA137" s="96"/>
      <c r="BB137" s="96"/>
      <c r="BC137" s="96"/>
      <c r="BD137" s="96"/>
      <c r="BE137" s="96"/>
      <c r="BF137" s="96"/>
      <c r="BG137" s="96"/>
      <c r="BH137" s="96"/>
      <c r="BI137" s="96"/>
      <c r="BJ137" s="96"/>
      <c r="BK137" s="96"/>
      <c r="BL137" s="96"/>
      <c r="BM137" s="96"/>
    </row>
    <row r="138" spans="1:65" x14ac:dyDescent="0.2">
      <c r="A138" s="96"/>
      <c r="B138" s="96"/>
      <c r="C138" s="96"/>
      <c r="D138" s="96"/>
      <c r="E138" s="96"/>
      <c r="F138" s="96"/>
      <c r="G138" s="96"/>
      <c r="H138" s="96"/>
      <c r="I138" s="96"/>
      <c r="J138" s="96"/>
      <c r="K138" s="96"/>
      <c r="L138" s="96"/>
      <c r="M138" s="96"/>
      <c r="N138" s="96"/>
      <c r="O138" s="96"/>
      <c r="P138" s="96"/>
      <c r="Q138" s="96"/>
      <c r="R138" s="96"/>
      <c r="S138" s="96"/>
      <c r="T138" s="96"/>
      <c r="U138" s="96"/>
      <c r="V138" s="96"/>
      <c r="W138" s="96"/>
      <c r="X138" s="96"/>
      <c r="Y138" s="96"/>
      <c r="Z138" s="96"/>
      <c r="AA138" s="96"/>
      <c r="AB138" s="96"/>
      <c r="AC138" s="96"/>
      <c r="AD138" s="96"/>
      <c r="AE138" s="96"/>
      <c r="AF138" s="96"/>
      <c r="AG138" s="96"/>
      <c r="AH138" s="96"/>
      <c r="AI138" s="96"/>
      <c r="AJ138" s="96"/>
      <c r="AK138" s="96"/>
      <c r="AL138" s="96"/>
      <c r="AM138" s="96"/>
      <c r="AN138" s="96"/>
      <c r="AO138" s="96"/>
      <c r="AP138" s="96"/>
      <c r="AQ138" s="96"/>
      <c r="AR138" s="96"/>
      <c r="AS138" s="96"/>
      <c r="AT138" s="96"/>
      <c r="AU138" s="96"/>
      <c r="AV138" s="96"/>
      <c r="AW138" s="96"/>
      <c r="AX138" s="96"/>
      <c r="AY138" s="96"/>
      <c r="AZ138" s="96"/>
      <c r="BA138" s="96"/>
      <c r="BB138" s="96"/>
      <c r="BC138" s="96"/>
      <c r="BD138" s="96"/>
      <c r="BE138" s="96"/>
      <c r="BF138" s="96"/>
      <c r="BG138" s="96"/>
      <c r="BH138" s="96"/>
      <c r="BI138" s="96"/>
      <c r="BJ138" s="96"/>
      <c r="BK138" s="96"/>
      <c r="BL138" s="96"/>
      <c r="BM138" s="96"/>
    </row>
    <row r="139" spans="1:65" x14ac:dyDescent="0.2">
      <c r="A139" s="96"/>
      <c r="B139" s="96"/>
      <c r="C139" s="96"/>
      <c r="D139" s="96"/>
      <c r="E139" s="96"/>
      <c r="F139" s="96"/>
      <c r="G139" s="96"/>
      <c r="H139" s="96"/>
      <c r="I139" s="96"/>
      <c r="J139" s="96"/>
      <c r="K139" s="96"/>
      <c r="L139" s="96"/>
      <c r="M139" s="96"/>
      <c r="N139" s="96"/>
      <c r="O139" s="96"/>
      <c r="P139" s="96"/>
      <c r="Q139" s="96"/>
      <c r="R139" s="96"/>
      <c r="S139" s="96"/>
      <c r="T139" s="96"/>
      <c r="U139" s="96"/>
      <c r="V139" s="96"/>
      <c r="W139" s="96"/>
      <c r="X139" s="96"/>
      <c r="Y139" s="96"/>
      <c r="Z139" s="96"/>
      <c r="AA139" s="96"/>
      <c r="AB139" s="96"/>
      <c r="AC139" s="96"/>
      <c r="AD139" s="96"/>
      <c r="AE139" s="96"/>
      <c r="AF139" s="96"/>
      <c r="AG139" s="96"/>
      <c r="AH139" s="96"/>
      <c r="AI139" s="96"/>
      <c r="AJ139" s="96"/>
      <c r="AK139" s="96"/>
      <c r="AL139" s="96"/>
      <c r="AM139" s="96"/>
      <c r="AN139" s="96"/>
      <c r="AO139" s="96"/>
      <c r="AP139" s="96"/>
      <c r="AQ139" s="96"/>
      <c r="AR139" s="96"/>
      <c r="AS139" s="96"/>
      <c r="AT139" s="96"/>
      <c r="AU139" s="96"/>
      <c r="AV139" s="96"/>
      <c r="AW139" s="96"/>
      <c r="AX139" s="96"/>
      <c r="AY139" s="96"/>
      <c r="AZ139" s="96"/>
      <c r="BA139" s="96"/>
      <c r="BB139" s="96"/>
      <c r="BC139" s="96"/>
      <c r="BD139" s="96"/>
      <c r="BE139" s="96"/>
      <c r="BF139" s="96"/>
      <c r="BG139" s="96"/>
      <c r="BH139" s="96"/>
      <c r="BI139" s="96"/>
      <c r="BJ139" s="96"/>
      <c r="BK139" s="96"/>
      <c r="BL139" s="96"/>
      <c r="BM139" s="96"/>
    </row>
    <row r="140" spans="1:65" x14ac:dyDescent="0.2">
      <c r="A140" s="96"/>
      <c r="B140" s="96"/>
      <c r="C140" s="96"/>
      <c r="D140" s="96"/>
      <c r="E140" s="96"/>
      <c r="F140" s="96"/>
      <c r="G140" s="96"/>
      <c r="H140" s="96"/>
      <c r="I140" s="96"/>
      <c r="J140" s="96"/>
      <c r="K140" s="96"/>
      <c r="L140" s="96"/>
      <c r="M140" s="96"/>
      <c r="N140" s="96"/>
      <c r="O140" s="96"/>
      <c r="P140" s="96"/>
      <c r="Q140" s="96"/>
      <c r="R140" s="96"/>
      <c r="S140" s="96"/>
      <c r="T140" s="96"/>
      <c r="U140" s="96"/>
      <c r="V140" s="96"/>
      <c r="W140" s="96"/>
      <c r="X140" s="96"/>
      <c r="Y140" s="96"/>
      <c r="Z140" s="96"/>
      <c r="AA140" s="96"/>
      <c r="AB140" s="96"/>
      <c r="AC140" s="96"/>
      <c r="AD140" s="96"/>
      <c r="AE140" s="96"/>
      <c r="AF140" s="96"/>
      <c r="AG140" s="96"/>
      <c r="AH140" s="96"/>
      <c r="AI140" s="96"/>
      <c r="AJ140" s="96"/>
      <c r="AK140" s="96"/>
      <c r="AL140" s="96"/>
      <c r="AM140" s="96"/>
      <c r="AN140" s="96"/>
      <c r="AO140" s="96"/>
      <c r="AP140" s="96"/>
      <c r="AQ140" s="96"/>
      <c r="AR140" s="96"/>
      <c r="AS140" s="96"/>
      <c r="AT140" s="96"/>
      <c r="AU140" s="96"/>
      <c r="AV140" s="96"/>
      <c r="AW140" s="96"/>
      <c r="AX140" s="96"/>
      <c r="AY140" s="96"/>
      <c r="AZ140" s="96"/>
      <c r="BA140" s="96"/>
      <c r="BB140" s="96"/>
      <c r="BC140" s="96"/>
      <c r="BD140" s="96"/>
      <c r="BE140" s="96"/>
      <c r="BF140" s="96"/>
      <c r="BG140" s="96"/>
      <c r="BH140" s="96"/>
      <c r="BI140" s="96"/>
      <c r="BJ140" s="96"/>
      <c r="BK140" s="96"/>
      <c r="BL140" s="96"/>
      <c r="BM140" s="96"/>
    </row>
    <row r="141" spans="1:65" x14ac:dyDescent="0.2">
      <c r="A141" s="96"/>
      <c r="B141" s="96"/>
      <c r="C141" s="96"/>
      <c r="D141" s="96"/>
      <c r="E141" s="96"/>
      <c r="F141" s="96"/>
      <c r="G141" s="96"/>
      <c r="H141" s="96"/>
      <c r="I141" s="96"/>
      <c r="J141" s="96"/>
      <c r="K141" s="96"/>
      <c r="L141" s="96"/>
      <c r="M141" s="96"/>
      <c r="N141" s="96"/>
      <c r="O141" s="96"/>
      <c r="P141" s="96"/>
      <c r="Q141" s="96"/>
      <c r="R141" s="96"/>
      <c r="S141" s="96"/>
      <c r="T141" s="96"/>
      <c r="U141" s="96"/>
      <c r="V141" s="96"/>
      <c r="W141" s="96"/>
      <c r="X141" s="96"/>
      <c r="Y141" s="96"/>
      <c r="Z141" s="96"/>
      <c r="AA141" s="96"/>
      <c r="AB141" s="96"/>
      <c r="AC141" s="96"/>
      <c r="AD141" s="96"/>
      <c r="AE141" s="96"/>
      <c r="AF141" s="96"/>
      <c r="AG141" s="96"/>
      <c r="AH141" s="96"/>
      <c r="AI141" s="96"/>
      <c r="AJ141" s="96"/>
      <c r="AK141" s="96"/>
      <c r="AL141" s="96"/>
      <c r="AM141" s="96"/>
      <c r="AN141" s="96"/>
      <c r="AO141" s="96"/>
      <c r="AP141" s="96"/>
      <c r="AQ141" s="96"/>
      <c r="AR141" s="96"/>
      <c r="AS141" s="96"/>
      <c r="AT141" s="96"/>
      <c r="AU141" s="96"/>
      <c r="AV141" s="96"/>
      <c r="AW141" s="96"/>
      <c r="AX141" s="96"/>
      <c r="AY141" s="96"/>
      <c r="AZ141" s="96"/>
      <c r="BA141" s="96"/>
      <c r="BB141" s="96"/>
      <c r="BC141" s="96"/>
      <c r="BD141" s="96"/>
      <c r="BE141" s="96"/>
      <c r="BF141" s="96"/>
      <c r="BG141" s="96"/>
      <c r="BH141" s="96"/>
      <c r="BI141" s="96"/>
      <c r="BJ141" s="96"/>
      <c r="BK141" s="96"/>
      <c r="BL141" s="96"/>
      <c r="BM141" s="96"/>
    </row>
    <row r="142" spans="1:65" x14ac:dyDescent="0.2">
      <c r="A142" s="96"/>
      <c r="B142" s="96"/>
      <c r="C142" s="96"/>
      <c r="D142" s="96"/>
      <c r="E142" s="96"/>
      <c r="F142" s="96"/>
      <c r="G142" s="96"/>
      <c r="H142" s="96"/>
      <c r="I142" s="96"/>
      <c r="J142" s="96"/>
      <c r="K142" s="96"/>
      <c r="L142" s="96"/>
      <c r="M142" s="96"/>
      <c r="N142" s="96"/>
      <c r="O142" s="96"/>
      <c r="P142" s="96"/>
      <c r="Q142" s="96"/>
      <c r="R142" s="96"/>
      <c r="S142" s="96"/>
      <c r="T142" s="96"/>
      <c r="U142" s="96"/>
      <c r="V142" s="96"/>
      <c r="W142" s="96"/>
      <c r="X142" s="96"/>
      <c r="Y142" s="96"/>
      <c r="Z142" s="96"/>
      <c r="AA142" s="96"/>
      <c r="AB142" s="96"/>
      <c r="AC142" s="96"/>
      <c r="AD142" s="96"/>
      <c r="AE142" s="96"/>
      <c r="AF142" s="96"/>
      <c r="AG142" s="96"/>
      <c r="AH142" s="96"/>
      <c r="AI142" s="96"/>
      <c r="AJ142" s="96"/>
      <c r="AK142" s="96"/>
      <c r="AL142" s="96"/>
      <c r="AM142" s="96"/>
      <c r="AN142" s="96"/>
      <c r="AO142" s="96"/>
      <c r="AP142" s="96"/>
      <c r="AQ142" s="96"/>
      <c r="AR142" s="96"/>
      <c r="AS142" s="96"/>
      <c r="AT142" s="96"/>
      <c r="AU142" s="96"/>
      <c r="AV142" s="96"/>
      <c r="AW142" s="96"/>
      <c r="AX142" s="96"/>
      <c r="AY142" s="96"/>
      <c r="AZ142" s="96"/>
      <c r="BA142" s="96"/>
      <c r="BB142" s="96"/>
      <c r="BC142" s="96"/>
      <c r="BD142" s="96"/>
      <c r="BE142" s="96"/>
      <c r="BF142" s="96"/>
      <c r="BG142" s="96"/>
      <c r="BH142" s="96"/>
      <c r="BI142" s="96"/>
      <c r="BJ142" s="96"/>
      <c r="BK142" s="96"/>
      <c r="BL142" s="96"/>
      <c r="BM142" s="96"/>
    </row>
    <row r="143" spans="1:65" x14ac:dyDescent="0.2">
      <c r="A143" s="96"/>
      <c r="B143" s="96"/>
      <c r="C143" s="96"/>
      <c r="D143" s="96"/>
      <c r="E143" s="96"/>
      <c r="F143" s="96"/>
      <c r="G143" s="96"/>
      <c r="H143" s="96"/>
      <c r="I143" s="96"/>
      <c r="J143" s="96"/>
      <c r="K143" s="96"/>
      <c r="L143" s="96"/>
      <c r="M143" s="96"/>
      <c r="N143" s="96"/>
      <c r="O143" s="96"/>
      <c r="P143" s="96"/>
      <c r="Q143" s="96"/>
      <c r="R143" s="96"/>
      <c r="S143" s="96"/>
      <c r="T143" s="96"/>
      <c r="U143" s="96"/>
      <c r="V143" s="96"/>
      <c r="W143" s="96"/>
      <c r="X143" s="96"/>
      <c r="Y143" s="96"/>
      <c r="Z143" s="96"/>
      <c r="AA143" s="96"/>
      <c r="AB143" s="96"/>
      <c r="AC143" s="96"/>
      <c r="AD143" s="96"/>
      <c r="AE143" s="96"/>
      <c r="AF143" s="96"/>
      <c r="AG143" s="96"/>
      <c r="AH143" s="96"/>
      <c r="AI143" s="96"/>
      <c r="AJ143" s="96"/>
      <c r="AK143" s="96"/>
      <c r="AL143" s="96"/>
      <c r="AM143" s="96"/>
      <c r="AN143" s="96"/>
      <c r="AO143" s="96"/>
      <c r="AP143" s="96"/>
      <c r="AQ143" s="96"/>
      <c r="AR143" s="96"/>
      <c r="AS143" s="96"/>
      <c r="AT143" s="96"/>
      <c r="AU143" s="96"/>
      <c r="AV143" s="96"/>
      <c r="AW143" s="96"/>
      <c r="AX143" s="96"/>
      <c r="AY143" s="96"/>
      <c r="AZ143" s="96"/>
      <c r="BA143" s="96"/>
      <c r="BB143" s="96"/>
      <c r="BC143" s="96"/>
      <c r="BD143" s="96"/>
      <c r="BE143" s="96"/>
      <c r="BF143" s="96"/>
      <c r="BG143" s="96"/>
      <c r="BH143" s="96"/>
      <c r="BI143" s="96"/>
      <c r="BJ143" s="96"/>
      <c r="BK143" s="96"/>
      <c r="BL143" s="96"/>
      <c r="BM143" s="96"/>
    </row>
    <row r="144" spans="1:65" x14ac:dyDescent="0.2">
      <c r="A144" s="96"/>
      <c r="B144" s="96"/>
      <c r="C144" s="96"/>
      <c r="D144" s="96"/>
      <c r="E144" s="96"/>
      <c r="F144" s="96"/>
      <c r="G144" s="96"/>
      <c r="H144" s="96"/>
      <c r="I144" s="96"/>
      <c r="J144" s="96"/>
      <c r="K144" s="96"/>
      <c r="L144" s="96"/>
      <c r="M144" s="96"/>
      <c r="N144" s="96"/>
      <c r="O144" s="96"/>
      <c r="P144" s="96"/>
      <c r="Q144" s="96"/>
      <c r="R144" s="96"/>
      <c r="S144" s="96"/>
      <c r="T144" s="96"/>
      <c r="U144" s="96"/>
      <c r="V144" s="96"/>
      <c r="W144" s="96"/>
      <c r="X144" s="96"/>
      <c r="Y144" s="96"/>
      <c r="Z144" s="96"/>
      <c r="AA144" s="96"/>
      <c r="AB144" s="96"/>
      <c r="AC144" s="96"/>
      <c r="AD144" s="96"/>
      <c r="AE144" s="96"/>
      <c r="AF144" s="96"/>
      <c r="AG144" s="96"/>
      <c r="AH144" s="96"/>
      <c r="AI144" s="96"/>
      <c r="AJ144" s="96"/>
      <c r="AK144" s="96"/>
      <c r="AL144" s="96"/>
      <c r="AM144" s="96"/>
      <c r="AN144" s="96"/>
      <c r="AO144" s="96"/>
      <c r="AP144" s="96"/>
      <c r="AQ144" s="96"/>
      <c r="AR144" s="96"/>
      <c r="AS144" s="96"/>
      <c r="AT144" s="96"/>
      <c r="AU144" s="96"/>
      <c r="AV144" s="96"/>
      <c r="AW144" s="96"/>
      <c r="AX144" s="96"/>
      <c r="AY144" s="96"/>
      <c r="AZ144" s="96"/>
      <c r="BA144" s="96"/>
      <c r="BB144" s="96"/>
      <c r="BC144" s="96"/>
      <c r="BD144" s="96"/>
      <c r="BE144" s="96"/>
      <c r="BF144" s="96"/>
      <c r="BG144" s="96"/>
      <c r="BH144" s="96"/>
      <c r="BI144" s="96"/>
      <c r="BJ144" s="96"/>
      <c r="BK144" s="96"/>
      <c r="BL144" s="96"/>
      <c r="BM144" s="96"/>
    </row>
    <row r="145" spans="1:65" x14ac:dyDescent="0.2">
      <c r="A145" s="96"/>
      <c r="B145" s="96"/>
      <c r="C145" s="96"/>
      <c r="D145" s="96"/>
      <c r="E145" s="96"/>
      <c r="F145" s="96"/>
      <c r="G145" s="96"/>
      <c r="H145" s="96"/>
      <c r="I145" s="96"/>
      <c r="J145" s="96"/>
      <c r="K145" s="96"/>
      <c r="L145" s="96"/>
      <c r="M145" s="96"/>
      <c r="N145" s="96"/>
      <c r="O145" s="96"/>
      <c r="P145" s="96"/>
      <c r="Q145" s="96"/>
      <c r="R145" s="96"/>
      <c r="S145" s="96"/>
      <c r="T145" s="96"/>
      <c r="U145" s="96"/>
      <c r="V145" s="96"/>
      <c r="W145" s="96"/>
      <c r="X145" s="96"/>
      <c r="Y145" s="96"/>
      <c r="Z145" s="96"/>
      <c r="AA145" s="96"/>
      <c r="AB145" s="96"/>
      <c r="AC145" s="96"/>
      <c r="AD145" s="96"/>
      <c r="AE145" s="96"/>
      <c r="AF145" s="96"/>
      <c r="AG145" s="96"/>
      <c r="AH145" s="96"/>
      <c r="AI145" s="96"/>
      <c r="AJ145" s="96"/>
      <c r="AK145" s="96"/>
      <c r="AL145" s="96"/>
      <c r="AM145" s="96"/>
      <c r="AN145" s="96"/>
      <c r="AO145" s="96"/>
      <c r="AP145" s="96"/>
      <c r="AQ145" s="96"/>
      <c r="AR145" s="96"/>
      <c r="AS145" s="96"/>
      <c r="AT145" s="96"/>
      <c r="AU145" s="96"/>
      <c r="AV145" s="96"/>
      <c r="AW145" s="96"/>
      <c r="AX145" s="96"/>
      <c r="AY145" s="96"/>
      <c r="AZ145" s="96"/>
      <c r="BA145" s="96"/>
      <c r="BB145" s="96"/>
      <c r="BC145" s="96"/>
      <c r="BD145" s="96"/>
      <c r="BE145" s="96"/>
      <c r="BF145" s="96"/>
      <c r="BG145" s="96"/>
      <c r="BH145" s="96"/>
      <c r="BI145" s="96"/>
      <c r="BJ145" s="96"/>
      <c r="BK145" s="96"/>
      <c r="BL145" s="96"/>
      <c r="BM145" s="96"/>
    </row>
    <row r="146" spans="1:65" x14ac:dyDescent="0.2">
      <c r="A146" s="96"/>
      <c r="B146" s="96"/>
      <c r="C146" s="96"/>
      <c r="D146" s="96"/>
      <c r="E146" s="96"/>
      <c r="F146" s="96"/>
      <c r="G146" s="96"/>
      <c r="H146" s="96"/>
      <c r="I146" s="96"/>
      <c r="J146" s="96"/>
      <c r="K146" s="96"/>
      <c r="L146" s="96"/>
      <c r="M146" s="96"/>
      <c r="N146" s="96"/>
      <c r="O146" s="96"/>
      <c r="P146" s="96"/>
      <c r="Q146" s="96"/>
      <c r="R146" s="96"/>
      <c r="S146" s="96"/>
      <c r="T146" s="96"/>
      <c r="U146" s="96"/>
      <c r="V146" s="96"/>
      <c r="W146" s="96"/>
      <c r="X146" s="96"/>
      <c r="Y146" s="96"/>
      <c r="Z146" s="96"/>
      <c r="AA146" s="96"/>
      <c r="AB146" s="96"/>
      <c r="AC146" s="96"/>
      <c r="AD146" s="96"/>
      <c r="AE146" s="96"/>
      <c r="AF146" s="96"/>
      <c r="AG146" s="96"/>
      <c r="AH146" s="96"/>
      <c r="AI146" s="96"/>
      <c r="AJ146" s="96"/>
      <c r="AK146" s="96"/>
      <c r="AL146" s="96"/>
      <c r="AM146" s="96"/>
      <c r="AN146" s="96"/>
      <c r="AO146" s="96"/>
      <c r="AP146" s="96"/>
      <c r="AQ146" s="96"/>
      <c r="AR146" s="96"/>
      <c r="AS146" s="96"/>
      <c r="AT146" s="96"/>
      <c r="AU146" s="96"/>
      <c r="AV146" s="96"/>
      <c r="AW146" s="96"/>
      <c r="AX146" s="96"/>
      <c r="AY146" s="96"/>
      <c r="AZ146" s="96"/>
      <c r="BA146" s="96"/>
      <c r="BB146" s="96"/>
      <c r="BC146" s="96"/>
      <c r="BD146" s="96"/>
      <c r="BE146" s="96"/>
      <c r="BF146" s="96"/>
      <c r="BG146" s="96"/>
      <c r="BH146" s="96"/>
      <c r="BI146" s="96"/>
      <c r="BJ146" s="96"/>
      <c r="BK146" s="96"/>
      <c r="BL146" s="96"/>
      <c r="BM146" s="96"/>
    </row>
    <row r="147" spans="1:65" x14ac:dyDescent="0.2">
      <c r="A147" s="96"/>
      <c r="B147" s="96"/>
      <c r="C147" s="96"/>
      <c r="D147" s="96"/>
      <c r="E147" s="96"/>
      <c r="F147" s="96"/>
      <c r="G147" s="96"/>
      <c r="H147" s="96"/>
      <c r="I147" s="96"/>
      <c r="J147" s="96"/>
      <c r="K147" s="96"/>
      <c r="L147" s="96"/>
      <c r="M147" s="96"/>
      <c r="N147" s="96"/>
      <c r="O147" s="96"/>
      <c r="P147" s="96"/>
      <c r="Q147" s="96"/>
      <c r="R147" s="96"/>
      <c r="S147" s="96"/>
      <c r="T147" s="96"/>
      <c r="U147" s="96"/>
      <c r="V147" s="96"/>
      <c r="W147" s="96"/>
      <c r="X147" s="96"/>
      <c r="Y147" s="96"/>
      <c r="Z147" s="96"/>
      <c r="AA147" s="96"/>
      <c r="AB147" s="96"/>
      <c r="AC147" s="96"/>
      <c r="AD147" s="96"/>
      <c r="AE147" s="96"/>
      <c r="AF147" s="96"/>
      <c r="AG147" s="96"/>
      <c r="AH147" s="96"/>
      <c r="AI147" s="96"/>
      <c r="AJ147" s="96"/>
      <c r="AK147" s="96"/>
      <c r="AL147" s="96"/>
      <c r="AM147" s="96"/>
      <c r="AN147" s="96"/>
      <c r="AO147" s="96"/>
      <c r="AP147" s="96"/>
      <c r="AQ147" s="96"/>
      <c r="AR147" s="96"/>
      <c r="AS147" s="96"/>
      <c r="AT147" s="96"/>
      <c r="AU147" s="96"/>
      <c r="AV147" s="96"/>
      <c r="AW147" s="96"/>
      <c r="AX147" s="96"/>
      <c r="AY147" s="96"/>
      <c r="AZ147" s="96"/>
      <c r="BA147" s="96"/>
      <c r="BB147" s="96"/>
      <c r="BC147" s="96"/>
      <c r="BD147" s="96"/>
      <c r="BE147" s="96"/>
      <c r="BF147" s="96"/>
      <c r="BG147" s="96"/>
      <c r="BH147" s="96"/>
      <c r="BI147" s="96"/>
      <c r="BJ147" s="96"/>
      <c r="BK147" s="96"/>
      <c r="BL147" s="96"/>
      <c r="BM147" s="96"/>
    </row>
    <row r="148" spans="1:65" x14ac:dyDescent="0.2">
      <c r="A148" s="96"/>
      <c r="B148" s="96"/>
      <c r="C148" s="96"/>
      <c r="D148" s="96"/>
      <c r="E148" s="96"/>
      <c r="F148" s="96"/>
      <c r="G148" s="96"/>
      <c r="H148" s="96"/>
      <c r="I148" s="96"/>
      <c r="J148" s="96"/>
      <c r="K148" s="96"/>
      <c r="L148" s="96"/>
      <c r="M148" s="96"/>
      <c r="N148" s="96"/>
      <c r="O148" s="96"/>
      <c r="P148" s="96"/>
      <c r="Q148" s="96"/>
      <c r="R148" s="96"/>
      <c r="S148" s="96"/>
      <c r="T148" s="96"/>
      <c r="U148" s="96"/>
      <c r="V148" s="96"/>
      <c r="W148" s="96"/>
      <c r="X148" s="96"/>
      <c r="Y148" s="96"/>
      <c r="Z148" s="96"/>
      <c r="AA148" s="96"/>
      <c r="AB148" s="96"/>
      <c r="AC148" s="96"/>
      <c r="AD148" s="96"/>
      <c r="AE148" s="96"/>
      <c r="AF148" s="96"/>
      <c r="AG148" s="96"/>
      <c r="AH148" s="96"/>
      <c r="AI148" s="96"/>
      <c r="AJ148" s="96"/>
      <c r="AK148" s="96"/>
      <c r="AL148" s="96"/>
      <c r="AM148" s="96"/>
      <c r="AN148" s="96"/>
      <c r="AO148" s="96"/>
      <c r="AP148" s="96"/>
      <c r="AQ148" s="96"/>
      <c r="AR148" s="96"/>
      <c r="AS148" s="96"/>
      <c r="AT148" s="96"/>
      <c r="AU148" s="96"/>
      <c r="AV148" s="96"/>
      <c r="AW148" s="96"/>
      <c r="AX148" s="96"/>
      <c r="AY148" s="96"/>
      <c r="AZ148" s="96"/>
      <c r="BA148" s="96"/>
      <c r="BB148" s="96"/>
      <c r="BC148" s="96"/>
      <c r="BD148" s="96"/>
      <c r="BE148" s="96"/>
      <c r="BF148" s="96"/>
      <c r="BG148" s="96"/>
      <c r="BH148" s="96"/>
      <c r="BI148" s="96"/>
      <c r="BJ148" s="96"/>
      <c r="BK148" s="96"/>
      <c r="BL148" s="96"/>
      <c r="BM148" s="96"/>
    </row>
    <row r="149" spans="1:65" x14ac:dyDescent="0.2">
      <c r="A149" s="96"/>
      <c r="B149" s="96"/>
      <c r="C149" s="96"/>
      <c r="D149" s="96"/>
      <c r="E149" s="96"/>
      <c r="F149" s="96"/>
      <c r="G149" s="96"/>
      <c r="H149" s="96"/>
      <c r="I149" s="96"/>
      <c r="J149" s="96"/>
      <c r="K149" s="96"/>
      <c r="L149" s="96"/>
      <c r="M149" s="96"/>
      <c r="N149" s="96"/>
      <c r="O149" s="96"/>
      <c r="P149" s="96"/>
      <c r="Q149" s="96"/>
      <c r="R149" s="96"/>
      <c r="S149" s="96"/>
      <c r="T149" s="96"/>
      <c r="U149" s="96"/>
      <c r="V149" s="96"/>
      <c r="W149" s="96"/>
      <c r="X149" s="96"/>
      <c r="Y149" s="96"/>
      <c r="Z149" s="96"/>
      <c r="AA149" s="96"/>
      <c r="AB149" s="96"/>
      <c r="AC149" s="96"/>
      <c r="AD149" s="96"/>
      <c r="AE149" s="96"/>
      <c r="AF149" s="96"/>
      <c r="AG149" s="96"/>
      <c r="AH149" s="96"/>
      <c r="AI149" s="96"/>
      <c r="AJ149" s="96"/>
      <c r="AK149" s="96"/>
      <c r="AL149" s="96"/>
      <c r="AM149" s="96"/>
      <c r="AN149" s="96"/>
      <c r="AO149" s="96"/>
      <c r="AP149" s="96"/>
      <c r="AQ149" s="96"/>
      <c r="AR149" s="96"/>
      <c r="AS149" s="96"/>
      <c r="AT149" s="96"/>
      <c r="AU149" s="96"/>
      <c r="AV149" s="96"/>
      <c r="AW149" s="96"/>
      <c r="AX149" s="96"/>
      <c r="AY149" s="96"/>
      <c r="AZ149" s="96"/>
      <c r="BA149" s="96"/>
      <c r="BB149" s="96"/>
      <c r="BC149" s="96"/>
      <c r="BD149" s="96"/>
      <c r="BE149" s="96"/>
      <c r="BF149" s="96"/>
      <c r="BG149" s="96"/>
      <c r="BH149" s="96"/>
      <c r="BI149" s="96"/>
      <c r="BJ149" s="96"/>
      <c r="BK149" s="96"/>
      <c r="BL149" s="96"/>
      <c r="BM149" s="96"/>
    </row>
    <row r="150" spans="1:65" x14ac:dyDescent="0.2">
      <c r="A150" s="96"/>
      <c r="B150" s="96"/>
      <c r="C150" s="96"/>
      <c r="D150" s="96"/>
      <c r="E150" s="96"/>
      <c r="F150" s="96"/>
      <c r="G150" s="96"/>
      <c r="H150" s="96"/>
      <c r="I150" s="96"/>
      <c r="J150" s="96"/>
      <c r="K150" s="96"/>
      <c r="L150" s="96"/>
      <c r="M150" s="96"/>
      <c r="N150" s="96"/>
      <c r="O150" s="96"/>
      <c r="P150" s="96"/>
      <c r="Q150" s="96"/>
      <c r="R150" s="96"/>
      <c r="S150" s="96"/>
      <c r="T150" s="96"/>
      <c r="U150" s="96"/>
      <c r="V150" s="96"/>
      <c r="W150" s="96"/>
      <c r="X150" s="96"/>
      <c r="Y150" s="96"/>
      <c r="Z150" s="96"/>
      <c r="AA150" s="96"/>
      <c r="AB150" s="96"/>
      <c r="AC150" s="96"/>
      <c r="AD150" s="96"/>
      <c r="AE150" s="96"/>
      <c r="AF150" s="96"/>
      <c r="AG150" s="96"/>
      <c r="AH150" s="96"/>
      <c r="AI150" s="96"/>
      <c r="AJ150" s="96"/>
      <c r="AK150" s="96"/>
      <c r="AL150" s="96"/>
      <c r="AM150" s="96"/>
      <c r="AN150" s="96"/>
      <c r="AO150" s="96"/>
      <c r="AP150" s="96"/>
      <c r="AQ150" s="96"/>
      <c r="AR150" s="96"/>
      <c r="AS150" s="96"/>
      <c r="AT150" s="96"/>
      <c r="AU150" s="96"/>
      <c r="AV150" s="96"/>
      <c r="AW150" s="96"/>
      <c r="AX150" s="96"/>
      <c r="AY150" s="96"/>
      <c r="AZ150" s="96"/>
      <c r="BA150" s="96"/>
      <c r="BB150" s="96"/>
      <c r="BC150" s="96"/>
      <c r="BD150" s="96"/>
      <c r="BE150" s="96"/>
      <c r="BF150" s="96"/>
      <c r="BG150" s="96"/>
      <c r="BH150" s="96"/>
      <c r="BI150" s="96"/>
      <c r="BJ150" s="96"/>
      <c r="BK150" s="96"/>
      <c r="BL150" s="96"/>
      <c r="BM150" s="96"/>
    </row>
    <row r="151" spans="1:65" x14ac:dyDescent="0.2">
      <c r="A151" s="96"/>
      <c r="B151" s="96"/>
      <c r="C151" s="96"/>
      <c r="D151" s="96"/>
      <c r="E151" s="96"/>
      <c r="F151" s="96"/>
      <c r="G151" s="96"/>
      <c r="H151" s="96"/>
      <c r="I151" s="96"/>
      <c r="J151" s="96"/>
      <c r="K151" s="96"/>
      <c r="L151" s="96"/>
      <c r="M151" s="96"/>
      <c r="N151" s="96"/>
      <c r="O151" s="96"/>
      <c r="P151" s="96"/>
      <c r="Q151" s="96"/>
      <c r="R151" s="96"/>
      <c r="S151" s="96"/>
      <c r="T151" s="96"/>
      <c r="U151" s="96"/>
      <c r="V151" s="96"/>
      <c r="W151" s="96"/>
      <c r="X151" s="96"/>
      <c r="Y151" s="96"/>
      <c r="Z151" s="96"/>
      <c r="AA151" s="96"/>
      <c r="AB151" s="96"/>
      <c r="AC151" s="96"/>
      <c r="AD151" s="96"/>
      <c r="AE151" s="96"/>
      <c r="AF151" s="96"/>
      <c r="AG151" s="96"/>
      <c r="AH151" s="96"/>
      <c r="AI151" s="96"/>
      <c r="AJ151" s="96"/>
      <c r="AK151" s="96"/>
      <c r="AL151" s="96"/>
      <c r="AM151" s="96"/>
      <c r="AN151" s="96"/>
      <c r="AO151" s="96"/>
      <c r="AP151" s="96"/>
      <c r="AQ151" s="96"/>
      <c r="AR151" s="96"/>
      <c r="AS151" s="96"/>
      <c r="AT151" s="96"/>
      <c r="AU151" s="96"/>
      <c r="AV151" s="96"/>
      <c r="AW151" s="96"/>
      <c r="AX151" s="96"/>
      <c r="AY151" s="96"/>
      <c r="AZ151" s="96"/>
      <c r="BA151" s="96"/>
      <c r="BB151" s="96"/>
      <c r="BC151" s="96"/>
      <c r="BD151" s="96"/>
      <c r="BE151" s="96"/>
      <c r="BF151" s="96"/>
      <c r="BG151" s="96"/>
      <c r="BH151" s="96"/>
      <c r="BI151" s="96"/>
      <c r="BJ151" s="96"/>
      <c r="BK151" s="96"/>
      <c r="BL151" s="96"/>
      <c r="BM151" s="96"/>
    </row>
    <row r="152" spans="1:65" x14ac:dyDescent="0.2">
      <c r="A152" s="96"/>
      <c r="B152" s="96"/>
      <c r="C152" s="96"/>
      <c r="D152" s="96"/>
      <c r="E152" s="96"/>
      <c r="F152" s="96"/>
      <c r="G152" s="96"/>
      <c r="H152" s="96"/>
      <c r="I152" s="96"/>
      <c r="J152" s="96"/>
      <c r="K152" s="96"/>
      <c r="L152" s="96"/>
      <c r="M152" s="96"/>
      <c r="N152" s="96"/>
      <c r="O152" s="96"/>
      <c r="P152" s="96"/>
      <c r="Q152" s="96"/>
      <c r="R152" s="96"/>
      <c r="S152" s="96"/>
      <c r="T152" s="96"/>
      <c r="U152" s="96"/>
      <c r="V152" s="96"/>
      <c r="W152" s="96"/>
      <c r="X152" s="96"/>
      <c r="Y152" s="96"/>
      <c r="Z152" s="96"/>
      <c r="AA152" s="96"/>
      <c r="AB152" s="96"/>
      <c r="AC152" s="96"/>
      <c r="AD152" s="96"/>
      <c r="AE152" s="96"/>
      <c r="AF152" s="96"/>
      <c r="AG152" s="96"/>
      <c r="AH152" s="96"/>
      <c r="AI152" s="96"/>
      <c r="AJ152" s="96"/>
      <c r="AK152" s="96"/>
      <c r="AL152" s="96"/>
      <c r="AM152" s="96"/>
      <c r="AN152" s="96"/>
      <c r="AO152" s="96"/>
      <c r="AP152" s="96"/>
      <c r="AQ152" s="96"/>
      <c r="AR152" s="96"/>
      <c r="AS152" s="96"/>
      <c r="AT152" s="96"/>
      <c r="AU152" s="96"/>
      <c r="AV152" s="96"/>
      <c r="AW152" s="96"/>
      <c r="AX152" s="96"/>
      <c r="AY152" s="96"/>
      <c r="AZ152" s="96"/>
      <c r="BA152" s="96"/>
      <c r="BB152" s="96"/>
      <c r="BC152" s="96"/>
      <c r="BD152" s="96"/>
      <c r="BE152" s="96"/>
      <c r="BF152" s="96"/>
      <c r="BG152" s="96"/>
      <c r="BH152" s="96"/>
      <c r="BI152" s="96"/>
      <c r="BJ152" s="96"/>
      <c r="BK152" s="96"/>
      <c r="BL152" s="96"/>
      <c r="BM152" s="96"/>
    </row>
    <row r="153" spans="1:65" x14ac:dyDescent="0.2">
      <c r="A153" s="96"/>
      <c r="B153" s="96"/>
      <c r="C153" s="96"/>
      <c r="D153" s="96"/>
      <c r="E153" s="96"/>
      <c r="F153" s="96"/>
      <c r="G153" s="96"/>
      <c r="H153" s="96"/>
      <c r="I153" s="96"/>
      <c r="J153" s="96"/>
      <c r="K153" s="96"/>
      <c r="L153" s="96"/>
      <c r="M153" s="96"/>
      <c r="N153" s="96"/>
      <c r="O153" s="96"/>
      <c r="P153" s="96"/>
      <c r="Q153" s="96"/>
      <c r="R153" s="96"/>
      <c r="S153" s="96"/>
      <c r="T153" s="96"/>
      <c r="U153" s="96"/>
      <c r="V153" s="96"/>
      <c r="W153" s="96"/>
      <c r="X153" s="96"/>
      <c r="Y153" s="96"/>
      <c r="Z153" s="96"/>
      <c r="AA153" s="96"/>
      <c r="AB153" s="96"/>
      <c r="AC153" s="96"/>
      <c r="AD153" s="96"/>
      <c r="AE153" s="96"/>
      <c r="AF153" s="96"/>
      <c r="AG153" s="96"/>
      <c r="AH153" s="96"/>
      <c r="AI153" s="96"/>
      <c r="AJ153" s="96"/>
      <c r="AK153" s="96"/>
      <c r="AL153" s="96"/>
      <c r="AM153" s="96"/>
      <c r="AN153" s="96"/>
      <c r="AO153" s="96"/>
      <c r="AP153" s="96"/>
      <c r="AQ153" s="96"/>
      <c r="AR153" s="96"/>
      <c r="AS153" s="96"/>
      <c r="AT153" s="96"/>
      <c r="AU153" s="96"/>
      <c r="AV153" s="96"/>
      <c r="AW153" s="96"/>
      <c r="AX153" s="96"/>
      <c r="AY153" s="96"/>
      <c r="AZ153" s="96"/>
      <c r="BA153" s="96"/>
      <c r="BB153" s="96"/>
      <c r="BC153" s="96"/>
      <c r="BD153" s="96"/>
      <c r="BE153" s="96"/>
      <c r="BF153" s="96"/>
      <c r="BG153" s="96"/>
      <c r="BH153" s="96"/>
      <c r="BI153" s="96"/>
      <c r="BJ153" s="96"/>
      <c r="BK153" s="96"/>
      <c r="BL153" s="96"/>
      <c r="BM153" s="96"/>
    </row>
    <row r="154" spans="1:65" x14ac:dyDescent="0.2">
      <c r="A154" s="96"/>
      <c r="B154" s="96"/>
      <c r="C154" s="96"/>
      <c r="D154" s="96"/>
      <c r="E154" s="96"/>
      <c r="F154" s="96"/>
      <c r="G154" s="96"/>
      <c r="H154" s="96"/>
      <c r="I154" s="96"/>
      <c r="J154" s="96"/>
      <c r="K154" s="96"/>
      <c r="L154" s="96"/>
      <c r="M154" s="96"/>
      <c r="N154" s="96"/>
      <c r="O154" s="96"/>
      <c r="P154" s="96"/>
      <c r="Q154" s="96"/>
      <c r="R154" s="96"/>
      <c r="S154" s="96"/>
      <c r="T154" s="96"/>
      <c r="U154" s="96"/>
      <c r="V154" s="96"/>
      <c r="W154" s="96"/>
      <c r="X154" s="96"/>
      <c r="Y154" s="96"/>
      <c r="Z154" s="96"/>
      <c r="AA154" s="96"/>
      <c r="AB154" s="96"/>
      <c r="AC154" s="96"/>
      <c r="AD154" s="96"/>
      <c r="AE154" s="96"/>
      <c r="AF154" s="96"/>
      <c r="AG154" s="96"/>
      <c r="AH154" s="96"/>
      <c r="AI154" s="96"/>
      <c r="AJ154" s="96"/>
      <c r="AK154" s="96"/>
      <c r="AL154" s="96"/>
      <c r="AM154" s="96"/>
      <c r="AN154" s="96"/>
      <c r="AO154" s="96"/>
      <c r="AP154" s="96"/>
      <c r="AQ154" s="96"/>
      <c r="AR154" s="96"/>
      <c r="AS154" s="96"/>
      <c r="AT154" s="96"/>
      <c r="AU154" s="96"/>
      <c r="AV154" s="96"/>
      <c r="AW154" s="96"/>
      <c r="AX154" s="96"/>
      <c r="AY154" s="96"/>
      <c r="AZ154" s="96"/>
      <c r="BA154" s="96"/>
      <c r="BB154" s="96"/>
      <c r="BC154" s="96"/>
      <c r="BD154" s="96"/>
      <c r="BE154" s="96"/>
      <c r="BF154" s="96"/>
      <c r="BG154" s="96"/>
      <c r="BH154" s="96"/>
      <c r="BI154" s="96"/>
      <c r="BJ154" s="96"/>
      <c r="BK154" s="96"/>
      <c r="BL154" s="96"/>
      <c r="BM154" s="96"/>
    </row>
    <row r="155" spans="1:65" x14ac:dyDescent="0.2">
      <c r="A155" s="96"/>
      <c r="B155" s="96"/>
      <c r="C155" s="96"/>
      <c r="D155" s="96"/>
      <c r="E155" s="96"/>
      <c r="F155" s="96"/>
      <c r="G155" s="96"/>
      <c r="H155" s="96"/>
      <c r="I155" s="96"/>
      <c r="J155" s="96"/>
      <c r="K155" s="96"/>
      <c r="L155" s="96"/>
      <c r="M155" s="96"/>
      <c r="N155" s="96"/>
      <c r="O155" s="96"/>
      <c r="P155" s="96"/>
      <c r="Q155" s="96"/>
      <c r="R155" s="96"/>
      <c r="S155" s="96"/>
      <c r="T155" s="96"/>
      <c r="U155" s="96"/>
      <c r="V155" s="96"/>
      <c r="W155" s="96"/>
      <c r="X155" s="96"/>
      <c r="Y155" s="96"/>
      <c r="Z155" s="96"/>
      <c r="AA155" s="96"/>
      <c r="AB155" s="96"/>
      <c r="AC155" s="96"/>
      <c r="AD155" s="96"/>
      <c r="AE155" s="96"/>
      <c r="AF155" s="96"/>
      <c r="AG155" s="96"/>
      <c r="AH155" s="96"/>
      <c r="AI155" s="96"/>
      <c r="AJ155" s="96"/>
      <c r="AK155" s="96"/>
      <c r="AL155" s="96"/>
      <c r="AM155" s="96"/>
      <c r="AN155" s="96"/>
      <c r="AO155" s="96"/>
      <c r="AP155" s="96"/>
      <c r="AQ155" s="96"/>
      <c r="AR155" s="96"/>
      <c r="AS155" s="96"/>
      <c r="AT155" s="96"/>
      <c r="AU155" s="96"/>
      <c r="AV155" s="96"/>
      <c r="AW155" s="96"/>
      <c r="AX155" s="96"/>
      <c r="AY155" s="96"/>
      <c r="AZ155" s="96"/>
      <c r="BA155" s="96"/>
      <c r="BB155" s="96"/>
      <c r="BC155" s="96"/>
      <c r="BD155" s="96"/>
      <c r="BE155" s="96"/>
      <c r="BF155" s="96"/>
      <c r="BG155" s="96"/>
      <c r="BH155" s="96"/>
      <c r="BI155" s="96"/>
      <c r="BJ155" s="96"/>
      <c r="BK155" s="96"/>
      <c r="BL155" s="96"/>
      <c r="BM155" s="96"/>
    </row>
    <row r="156" spans="1:65" x14ac:dyDescent="0.2">
      <c r="A156" s="96"/>
      <c r="B156" s="96"/>
      <c r="C156" s="96"/>
      <c r="D156" s="96"/>
      <c r="E156" s="96"/>
      <c r="F156" s="96"/>
      <c r="G156" s="96"/>
      <c r="H156" s="96"/>
      <c r="I156" s="96"/>
      <c r="J156" s="96"/>
      <c r="K156" s="96"/>
      <c r="L156" s="96"/>
      <c r="M156" s="96"/>
      <c r="N156" s="96"/>
      <c r="O156" s="96"/>
      <c r="P156" s="96"/>
      <c r="Q156" s="96"/>
      <c r="R156" s="96"/>
      <c r="S156" s="96"/>
      <c r="T156" s="96"/>
      <c r="U156" s="96"/>
      <c r="V156" s="96"/>
      <c r="W156" s="96"/>
      <c r="X156" s="96"/>
      <c r="Y156" s="96"/>
      <c r="Z156" s="96"/>
      <c r="AA156" s="96"/>
      <c r="AB156" s="96"/>
      <c r="AC156" s="96"/>
      <c r="AD156" s="96"/>
      <c r="AE156" s="96"/>
      <c r="AF156" s="96"/>
      <c r="AG156" s="96"/>
      <c r="AH156" s="96"/>
      <c r="AI156" s="96"/>
      <c r="AJ156" s="96"/>
      <c r="AK156" s="96"/>
      <c r="AL156" s="96"/>
      <c r="AM156" s="96"/>
      <c r="AN156" s="96"/>
      <c r="AO156" s="96"/>
      <c r="AP156" s="96"/>
      <c r="AQ156" s="96"/>
      <c r="AR156" s="96"/>
      <c r="AS156" s="96"/>
      <c r="AT156" s="96"/>
      <c r="AU156" s="96"/>
      <c r="AV156" s="96"/>
      <c r="AW156" s="96"/>
      <c r="AX156" s="96"/>
      <c r="AY156" s="96"/>
      <c r="AZ156" s="96"/>
      <c r="BA156" s="96"/>
      <c r="BB156" s="96"/>
      <c r="BC156" s="96"/>
      <c r="BD156" s="96"/>
      <c r="BE156" s="96"/>
      <c r="BF156" s="96"/>
      <c r="BG156" s="96"/>
      <c r="BH156" s="96"/>
      <c r="BI156" s="96"/>
      <c r="BJ156" s="96"/>
      <c r="BK156" s="96"/>
      <c r="BL156" s="96"/>
      <c r="BM156" s="96"/>
    </row>
    <row r="157" spans="1:65" x14ac:dyDescent="0.2">
      <c r="A157" s="96"/>
      <c r="B157" s="96"/>
      <c r="C157" s="96"/>
      <c r="D157" s="96"/>
      <c r="E157" s="96"/>
      <c r="F157" s="96"/>
      <c r="G157" s="96"/>
      <c r="H157" s="96"/>
      <c r="I157" s="96"/>
      <c r="J157" s="96"/>
      <c r="K157" s="96"/>
      <c r="L157" s="96"/>
      <c r="M157" s="96"/>
      <c r="N157" s="96"/>
      <c r="O157" s="96"/>
      <c r="P157" s="96"/>
      <c r="Q157" s="96"/>
      <c r="R157" s="96"/>
      <c r="S157" s="96"/>
      <c r="T157" s="96"/>
      <c r="U157" s="96"/>
      <c r="V157" s="96"/>
      <c r="W157" s="96"/>
      <c r="X157" s="96"/>
      <c r="Y157" s="96"/>
      <c r="Z157" s="96"/>
      <c r="AA157" s="96"/>
      <c r="AB157" s="96"/>
      <c r="AC157" s="96"/>
      <c r="AD157" s="96"/>
      <c r="AE157" s="96"/>
      <c r="AF157" s="96"/>
      <c r="AG157" s="96"/>
      <c r="AH157" s="96"/>
      <c r="AI157" s="96"/>
      <c r="AJ157" s="96"/>
      <c r="AK157" s="96"/>
      <c r="AL157" s="96"/>
      <c r="AM157" s="96"/>
      <c r="AN157" s="96"/>
      <c r="AO157" s="96"/>
      <c r="AP157" s="96"/>
      <c r="AQ157" s="96"/>
      <c r="AR157" s="96"/>
      <c r="AS157" s="96"/>
      <c r="AT157" s="96"/>
      <c r="AU157" s="96"/>
      <c r="AV157" s="96"/>
      <c r="AW157" s="96"/>
      <c r="AX157" s="96"/>
      <c r="AY157" s="96"/>
      <c r="AZ157" s="96"/>
      <c r="BA157" s="96"/>
      <c r="BB157" s="96"/>
      <c r="BC157" s="96"/>
      <c r="BD157" s="96"/>
      <c r="BE157" s="96"/>
      <c r="BF157" s="96"/>
      <c r="BG157" s="96"/>
      <c r="BH157" s="96"/>
      <c r="BI157" s="96"/>
      <c r="BJ157" s="96"/>
      <c r="BK157" s="96"/>
      <c r="BL157" s="96"/>
      <c r="BM157" s="96"/>
    </row>
    <row r="158" spans="1:65" x14ac:dyDescent="0.2">
      <c r="A158" s="96"/>
      <c r="B158" s="96"/>
      <c r="C158" s="96"/>
      <c r="D158" s="96"/>
      <c r="E158" s="96"/>
      <c r="F158" s="96"/>
      <c r="G158" s="96"/>
      <c r="H158" s="96"/>
      <c r="I158" s="96"/>
      <c r="J158" s="96"/>
      <c r="K158" s="96"/>
      <c r="L158" s="96"/>
      <c r="M158" s="96"/>
      <c r="N158" s="96"/>
      <c r="O158" s="96"/>
      <c r="P158" s="96"/>
      <c r="Q158" s="96"/>
      <c r="R158" s="96"/>
      <c r="S158" s="96"/>
      <c r="T158" s="96"/>
      <c r="U158" s="96"/>
      <c r="V158" s="96"/>
      <c r="W158" s="96"/>
      <c r="X158" s="96"/>
      <c r="Y158" s="96"/>
      <c r="Z158" s="96"/>
      <c r="AA158" s="96"/>
      <c r="AB158" s="96"/>
      <c r="AC158" s="96"/>
      <c r="AD158" s="96"/>
      <c r="AE158" s="96"/>
      <c r="AF158" s="96"/>
      <c r="AG158" s="96"/>
      <c r="AH158" s="96"/>
      <c r="AI158" s="96"/>
      <c r="AJ158" s="96"/>
      <c r="AK158" s="96"/>
      <c r="AL158" s="96"/>
      <c r="AM158" s="96"/>
      <c r="AN158" s="96"/>
      <c r="AO158" s="96"/>
      <c r="AP158" s="96"/>
      <c r="AQ158" s="96"/>
      <c r="AR158" s="96"/>
      <c r="AS158" s="96"/>
      <c r="AT158" s="96"/>
      <c r="AU158" s="96"/>
      <c r="AV158" s="96"/>
      <c r="AW158" s="96"/>
      <c r="AX158" s="96"/>
      <c r="AY158" s="96"/>
      <c r="AZ158" s="96"/>
      <c r="BA158" s="96"/>
      <c r="BB158" s="96"/>
      <c r="BC158" s="96"/>
      <c r="BD158" s="96"/>
      <c r="BE158" s="96"/>
      <c r="BF158" s="96"/>
      <c r="BG158" s="96"/>
      <c r="BH158" s="96"/>
      <c r="BI158" s="96"/>
      <c r="BJ158" s="96"/>
      <c r="BK158" s="96"/>
      <c r="BL158" s="96"/>
      <c r="BM158" s="96"/>
    </row>
    <row r="159" spans="1:65" x14ac:dyDescent="0.2">
      <c r="A159" s="96"/>
      <c r="B159" s="96"/>
      <c r="C159" s="96"/>
      <c r="D159" s="96"/>
      <c r="E159" s="96"/>
      <c r="F159" s="96"/>
      <c r="G159" s="96"/>
      <c r="H159" s="96"/>
      <c r="I159" s="96"/>
      <c r="J159" s="96"/>
      <c r="K159" s="96"/>
      <c r="L159" s="96"/>
      <c r="M159" s="96"/>
      <c r="N159" s="96"/>
      <c r="O159" s="96"/>
      <c r="P159" s="96"/>
      <c r="Q159" s="96"/>
      <c r="R159" s="96"/>
      <c r="S159" s="96"/>
      <c r="T159" s="96"/>
      <c r="U159" s="96"/>
      <c r="V159" s="96"/>
      <c r="W159" s="96"/>
      <c r="X159" s="96"/>
      <c r="Y159" s="96"/>
      <c r="Z159" s="96"/>
      <c r="AA159" s="96"/>
      <c r="AB159" s="96"/>
      <c r="AC159" s="96"/>
      <c r="AD159" s="96"/>
      <c r="AE159" s="96"/>
      <c r="AF159" s="96"/>
      <c r="AG159" s="96"/>
      <c r="AH159" s="96"/>
      <c r="AI159" s="96"/>
      <c r="AJ159" s="96"/>
      <c r="AK159" s="96"/>
      <c r="AL159" s="96"/>
      <c r="AM159" s="96"/>
      <c r="AN159" s="96"/>
      <c r="AO159" s="96"/>
      <c r="AP159" s="96"/>
      <c r="AQ159" s="96"/>
      <c r="AR159" s="96"/>
      <c r="AS159" s="96"/>
      <c r="AT159" s="96"/>
      <c r="AU159" s="96"/>
      <c r="AV159" s="96"/>
      <c r="AW159" s="96"/>
      <c r="AX159" s="96"/>
      <c r="AY159" s="96"/>
      <c r="AZ159" s="96"/>
      <c r="BA159" s="96"/>
      <c r="BB159" s="96"/>
      <c r="BC159" s="96"/>
      <c r="BD159" s="96"/>
      <c r="BE159" s="96"/>
      <c r="BF159" s="96"/>
      <c r="BG159" s="96"/>
      <c r="BH159" s="96"/>
      <c r="BI159" s="96"/>
      <c r="BJ159" s="96"/>
      <c r="BK159" s="96"/>
      <c r="BL159" s="96"/>
      <c r="BM159" s="96"/>
    </row>
    <row r="160" spans="1:65" x14ac:dyDescent="0.2">
      <c r="A160" s="96"/>
      <c r="B160" s="96"/>
      <c r="C160" s="96"/>
      <c r="D160" s="96"/>
      <c r="E160" s="96"/>
      <c r="F160" s="96"/>
      <c r="G160" s="96"/>
      <c r="H160" s="96"/>
      <c r="I160" s="96"/>
      <c r="J160" s="96"/>
      <c r="K160" s="96"/>
      <c r="L160" s="96"/>
      <c r="M160" s="96"/>
      <c r="N160" s="96"/>
      <c r="O160" s="96"/>
      <c r="P160" s="96"/>
      <c r="Q160" s="96"/>
      <c r="R160" s="96"/>
      <c r="S160" s="96"/>
      <c r="T160" s="96"/>
      <c r="U160" s="96"/>
      <c r="V160" s="96"/>
      <c r="W160" s="96"/>
      <c r="X160" s="96"/>
      <c r="Y160" s="96"/>
      <c r="Z160" s="96"/>
      <c r="AA160" s="96"/>
      <c r="AB160" s="96"/>
      <c r="AC160" s="96"/>
      <c r="AD160" s="96"/>
      <c r="AE160" s="96"/>
      <c r="AF160" s="96"/>
      <c r="AG160" s="96"/>
      <c r="AH160" s="96"/>
      <c r="AI160" s="96"/>
      <c r="AJ160" s="96"/>
      <c r="AK160" s="96"/>
      <c r="AL160" s="96"/>
      <c r="AM160" s="96"/>
      <c r="AN160" s="96"/>
      <c r="AO160" s="96"/>
      <c r="AP160" s="96"/>
      <c r="AQ160" s="96"/>
      <c r="AR160" s="96"/>
      <c r="AS160" s="96"/>
      <c r="AT160" s="96"/>
      <c r="AU160" s="96"/>
      <c r="AV160" s="96"/>
      <c r="AW160" s="96"/>
      <c r="AX160" s="96"/>
      <c r="AY160" s="96"/>
      <c r="AZ160" s="96"/>
      <c r="BA160" s="96"/>
      <c r="BB160" s="96"/>
      <c r="BC160" s="96"/>
      <c r="BD160" s="96"/>
      <c r="BE160" s="96"/>
      <c r="BF160" s="96"/>
      <c r="BG160" s="96"/>
      <c r="BH160" s="96"/>
      <c r="BI160" s="96"/>
      <c r="BJ160" s="96"/>
      <c r="BK160" s="96"/>
      <c r="BL160" s="96"/>
      <c r="BM160" s="96"/>
    </row>
    <row r="161" spans="1:65" x14ac:dyDescent="0.2">
      <c r="A161" s="96"/>
      <c r="B161" s="96"/>
      <c r="C161" s="96"/>
      <c r="D161" s="96"/>
      <c r="E161" s="96"/>
      <c r="F161" s="96"/>
      <c r="G161" s="96"/>
      <c r="H161" s="96"/>
      <c r="I161" s="96"/>
      <c r="J161" s="96"/>
      <c r="K161" s="96"/>
      <c r="L161" s="96"/>
      <c r="M161" s="96"/>
      <c r="N161" s="96"/>
      <c r="O161" s="96"/>
      <c r="P161" s="96"/>
      <c r="Q161" s="96"/>
      <c r="R161" s="96"/>
      <c r="S161" s="96"/>
      <c r="T161" s="96"/>
      <c r="U161" s="96"/>
      <c r="V161" s="96"/>
      <c r="W161" s="96"/>
      <c r="X161" s="96"/>
      <c r="Y161" s="96"/>
      <c r="Z161" s="96"/>
      <c r="AA161" s="96"/>
      <c r="AB161" s="96"/>
      <c r="AC161" s="96"/>
      <c r="AD161" s="96"/>
      <c r="AE161" s="96"/>
      <c r="AF161" s="96"/>
      <c r="AG161" s="96"/>
      <c r="AH161" s="96"/>
      <c r="AI161" s="96"/>
      <c r="AJ161" s="96"/>
      <c r="AK161" s="96"/>
      <c r="AL161" s="96"/>
      <c r="AM161" s="96"/>
      <c r="AN161" s="96"/>
      <c r="AO161" s="96"/>
      <c r="AP161" s="96"/>
      <c r="AQ161" s="96"/>
      <c r="AR161" s="96"/>
      <c r="AS161" s="96"/>
      <c r="AT161" s="96"/>
      <c r="AU161" s="96"/>
      <c r="AV161" s="96"/>
      <c r="AW161" s="96"/>
      <c r="AX161" s="96"/>
      <c r="AY161" s="96"/>
      <c r="AZ161" s="96"/>
      <c r="BA161" s="96"/>
      <c r="BB161" s="96"/>
      <c r="BC161" s="96"/>
      <c r="BD161" s="96"/>
      <c r="BE161" s="96"/>
      <c r="BF161" s="96"/>
      <c r="BG161" s="96"/>
      <c r="BH161" s="96"/>
      <c r="BI161" s="96"/>
      <c r="BJ161" s="96"/>
      <c r="BK161" s="96"/>
      <c r="BL161" s="96"/>
      <c r="BM161" s="96"/>
    </row>
    <row r="162" spans="1:65" x14ac:dyDescent="0.2">
      <c r="A162" s="96"/>
      <c r="B162" s="96"/>
      <c r="C162" s="96"/>
      <c r="D162" s="96"/>
      <c r="E162" s="96"/>
      <c r="F162" s="96"/>
      <c r="G162" s="96"/>
      <c r="H162" s="96"/>
      <c r="I162" s="96"/>
      <c r="J162" s="96"/>
      <c r="K162" s="96"/>
      <c r="L162" s="96"/>
      <c r="M162" s="96"/>
      <c r="N162" s="96"/>
      <c r="O162" s="96"/>
      <c r="P162" s="96"/>
      <c r="Q162" s="96"/>
      <c r="R162" s="96"/>
      <c r="S162" s="96"/>
      <c r="T162" s="96"/>
      <c r="U162" s="96"/>
      <c r="V162" s="96"/>
      <c r="W162" s="96"/>
      <c r="X162" s="96"/>
      <c r="Y162" s="96"/>
      <c r="Z162" s="96"/>
      <c r="AA162" s="96"/>
      <c r="AB162" s="96"/>
      <c r="AC162" s="96"/>
      <c r="AD162" s="96"/>
      <c r="AE162" s="96"/>
      <c r="AF162" s="96"/>
      <c r="AG162" s="96"/>
      <c r="AH162" s="96"/>
      <c r="AI162" s="96"/>
      <c r="AJ162" s="96"/>
      <c r="AK162" s="96"/>
      <c r="AL162" s="96"/>
      <c r="AM162" s="96"/>
      <c r="AN162" s="96"/>
      <c r="AO162" s="96"/>
      <c r="AP162" s="96"/>
      <c r="AQ162" s="96"/>
      <c r="AR162" s="96"/>
      <c r="AS162" s="96"/>
      <c r="AT162" s="96"/>
      <c r="AU162" s="96"/>
      <c r="AV162" s="96"/>
      <c r="AW162" s="96"/>
      <c r="AX162" s="96"/>
      <c r="AY162" s="96"/>
      <c r="AZ162" s="96"/>
      <c r="BA162" s="96"/>
      <c r="BB162" s="96"/>
      <c r="BC162" s="96"/>
      <c r="BD162" s="96"/>
      <c r="BE162" s="96"/>
      <c r="BF162" s="96"/>
      <c r="BG162" s="96"/>
      <c r="BH162" s="96"/>
      <c r="BI162" s="96"/>
      <c r="BJ162" s="96"/>
      <c r="BK162" s="96"/>
      <c r="BL162" s="96"/>
      <c r="BM162" s="96"/>
    </row>
    <row r="163" spans="1:65" x14ac:dyDescent="0.2">
      <c r="A163" s="96"/>
      <c r="B163" s="96"/>
      <c r="C163" s="96"/>
      <c r="D163" s="96"/>
      <c r="E163" s="96"/>
      <c r="F163" s="96"/>
      <c r="G163" s="96"/>
      <c r="H163" s="96"/>
      <c r="I163" s="96"/>
      <c r="J163" s="96"/>
      <c r="K163" s="96"/>
      <c r="L163" s="96"/>
      <c r="M163" s="96"/>
      <c r="N163" s="96"/>
      <c r="O163" s="96"/>
      <c r="P163" s="96"/>
      <c r="Q163" s="96"/>
      <c r="R163" s="96"/>
      <c r="S163" s="96"/>
      <c r="T163" s="96"/>
      <c r="U163" s="96"/>
      <c r="V163" s="96"/>
      <c r="W163" s="96"/>
      <c r="X163" s="96"/>
      <c r="Y163" s="96"/>
      <c r="Z163" s="96"/>
      <c r="AA163" s="96"/>
      <c r="AB163" s="96"/>
      <c r="AC163" s="96"/>
      <c r="AD163" s="96"/>
      <c r="AE163" s="96"/>
      <c r="AF163" s="96"/>
      <c r="AG163" s="96"/>
      <c r="AH163" s="96"/>
      <c r="AI163" s="96"/>
      <c r="AJ163" s="96"/>
      <c r="AK163" s="96"/>
      <c r="AL163" s="96"/>
      <c r="AM163" s="96"/>
      <c r="AN163" s="96"/>
      <c r="AO163" s="96"/>
      <c r="AP163" s="96"/>
      <c r="AQ163" s="96"/>
      <c r="AR163" s="96"/>
      <c r="AS163" s="96"/>
      <c r="AT163" s="96"/>
      <c r="AU163" s="96"/>
      <c r="AV163" s="96"/>
      <c r="AW163" s="96"/>
      <c r="AX163" s="96"/>
      <c r="AY163" s="96"/>
      <c r="AZ163" s="96"/>
      <c r="BA163" s="96"/>
      <c r="BB163" s="96"/>
      <c r="BC163" s="96"/>
      <c r="BD163" s="96"/>
      <c r="BE163" s="96"/>
      <c r="BF163" s="96"/>
      <c r="BG163" s="96"/>
      <c r="BH163" s="96"/>
      <c r="BI163" s="96"/>
      <c r="BJ163" s="96"/>
      <c r="BK163" s="96"/>
      <c r="BL163" s="96"/>
      <c r="BM163" s="96"/>
    </row>
    <row r="164" spans="1:65" x14ac:dyDescent="0.2">
      <c r="A164" s="96"/>
      <c r="B164" s="96"/>
      <c r="C164" s="96"/>
      <c r="D164" s="96"/>
      <c r="E164" s="96"/>
      <c r="F164" s="96"/>
      <c r="G164" s="96"/>
      <c r="H164" s="96"/>
      <c r="I164" s="96"/>
      <c r="J164" s="96"/>
      <c r="K164" s="96"/>
      <c r="L164" s="96"/>
      <c r="M164" s="96"/>
      <c r="N164" s="96"/>
      <c r="O164" s="96"/>
      <c r="P164" s="96"/>
      <c r="Q164" s="96"/>
      <c r="R164" s="96"/>
      <c r="S164" s="96"/>
      <c r="T164" s="96"/>
      <c r="U164" s="96"/>
      <c r="V164" s="96"/>
      <c r="W164" s="96"/>
      <c r="X164" s="96"/>
      <c r="Y164" s="96"/>
      <c r="Z164" s="96"/>
      <c r="AA164" s="96"/>
      <c r="AB164" s="96"/>
      <c r="AC164" s="96"/>
      <c r="AD164" s="96"/>
      <c r="AE164" s="96"/>
      <c r="AF164" s="96"/>
      <c r="AG164" s="96"/>
      <c r="AH164" s="96"/>
      <c r="AI164" s="96"/>
      <c r="AJ164" s="96"/>
      <c r="AK164" s="96"/>
      <c r="AL164" s="96"/>
      <c r="AM164" s="96"/>
      <c r="AN164" s="96"/>
      <c r="AO164" s="96"/>
      <c r="AP164" s="96"/>
      <c r="AQ164" s="96"/>
      <c r="AR164" s="96"/>
      <c r="AS164" s="96"/>
      <c r="AT164" s="96"/>
      <c r="AU164" s="96"/>
      <c r="AV164" s="96"/>
      <c r="AW164" s="96"/>
      <c r="AX164" s="96"/>
      <c r="AY164" s="96"/>
      <c r="AZ164" s="96"/>
      <c r="BA164" s="96"/>
      <c r="BB164" s="96"/>
      <c r="BC164" s="96"/>
      <c r="BD164" s="96"/>
      <c r="BE164" s="96"/>
      <c r="BF164" s="96"/>
      <c r="BG164" s="96"/>
      <c r="BH164" s="96"/>
      <c r="BI164" s="96"/>
      <c r="BJ164" s="96"/>
      <c r="BK164" s="96"/>
      <c r="BL164" s="96"/>
      <c r="BM164" s="96"/>
    </row>
    <row r="165" spans="1:65" x14ac:dyDescent="0.2">
      <c r="A165" s="96"/>
      <c r="B165" s="96"/>
      <c r="C165" s="96"/>
      <c r="D165" s="96"/>
      <c r="E165" s="96"/>
      <c r="F165" s="96"/>
      <c r="G165" s="96"/>
      <c r="H165" s="96"/>
      <c r="I165" s="96"/>
      <c r="J165" s="96"/>
      <c r="K165" s="96"/>
      <c r="L165" s="96"/>
      <c r="M165" s="96"/>
      <c r="N165" s="96"/>
      <c r="O165" s="96"/>
      <c r="P165" s="96"/>
      <c r="Q165" s="96"/>
      <c r="R165" s="96"/>
      <c r="S165" s="96"/>
      <c r="T165" s="96"/>
      <c r="U165" s="96"/>
      <c r="V165" s="96"/>
      <c r="W165" s="96"/>
      <c r="X165" s="96"/>
      <c r="Y165" s="96"/>
      <c r="Z165" s="96"/>
      <c r="AA165" s="96"/>
      <c r="AB165" s="96"/>
      <c r="AC165" s="96"/>
      <c r="AD165" s="96"/>
      <c r="AE165" s="96"/>
      <c r="AF165" s="96"/>
      <c r="AG165" s="96"/>
      <c r="AH165" s="96"/>
      <c r="AI165" s="96"/>
      <c r="AJ165" s="96"/>
      <c r="AK165" s="96"/>
      <c r="AL165" s="96"/>
      <c r="AM165" s="96"/>
      <c r="AN165" s="96"/>
      <c r="AO165" s="96"/>
      <c r="AP165" s="96"/>
      <c r="AQ165" s="96"/>
      <c r="AR165" s="96"/>
      <c r="AS165" s="96"/>
      <c r="AT165" s="96"/>
      <c r="AU165" s="96"/>
      <c r="AV165" s="96"/>
      <c r="AW165" s="96"/>
      <c r="AX165" s="96"/>
      <c r="AY165" s="96"/>
      <c r="AZ165" s="96"/>
      <c r="BA165" s="96"/>
      <c r="BB165" s="96"/>
      <c r="BC165" s="96"/>
      <c r="BD165" s="96"/>
      <c r="BE165" s="96"/>
      <c r="BF165" s="96"/>
      <c r="BG165" s="96"/>
      <c r="BH165" s="96"/>
      <c r="BI165" s="96"/>
      <c r="BJ165" s="96"/>
      <c r="BK165" s="96"/>
      <c r="BL165" s="96"/>
      <c r="BM165" s="96"/>
    </row>
    <row r="166" spans="1:65" x14ac:dyDescent="0.2">
      <c r="A166" s="96"/>
      <c r="B166" s="96"/>
      <c r="C166" s="96"/>
      <c r="D166" s="96"/>
      <c r="E166" s="96"/>
      <c r="F166" s="96"/>
      <c r="G166" s="96"/>
      <c r="H166" s="96"/>
      <c r="I166" s="96"/>
      <c r="J166" s="96"/>
      <c r="K166" s="96"/>
      <c r="L166" s="96"/>
      <c r="M166" s="96"/>
      <c r="N166" s="96"/>
      <c r="O166" s="96"/>
      <c r="P166" s="96"/>
      <c r="Q166" s="96"/>
      <c r="R166" s="96"/>
      <c r="S166" s="96"/>
      <c r="T166" s="96"/>
      <c r="U166" s="96"/>
      <c r="V166" s="96"/>
      <c r="W166" s="96"/>
      <c r="X166" s="96"/>
      <c r="Y166" s="96"/>
      <c r="Z166" s="96"/>
      <c r="AA166" s="96"/>
      <c r="AB166" s="96"/>
      <c r="AC166" s="96"/>
      <c r="AD166" s="96"/>
      <c r="AE166" s="96"/>
      <c r="AF166" s="96"/>
      <c r="AG166" s="96"/>
      <c r="AH166" s="96"/>
      <c r="AI166" s="96"/>
      <c r="AJ166" s="96"/>
      <c r="AK166" s="96"/>
      <c r="AL166" s="96"/>
      <c r="AM166" s="96"/>
      <c r="AN166" s="96"/>
      <c r="AO166" s="96"/>
      <c r="AP166" s="96"/>
      <c r="AQ166" s="96"/>
      <c r="AR166" s="96"/>
      <c r="AS166" s="96"/>
      <c r="AT166" s="96"/>
      <c r="AU166" s="96"/>
      <c r="AV166" s="96"/>
      <c r="AW166" s="96"/>
      <c r="AX166" s="96"/>
      <c r="AY166" s="96"/>
      <c r="AZ166" s="96"/>
      <c r="BA166" s="96"/>
      <c r="BB166" s="96"/>
      <c r="BC166" s="96"/>
      <c r="BD166" s="96"/>
      <c r="BE166" s="96"/>
      <c r="BF166" s="96"/>
      <c r="BG166" s="96"/>
      <c r="BH166" s="96"/>
      <c r="BI166" s="96"/>
      <c r="BJ166" s="96"/>
      <c r="BK166" s="96"/>
      <c r="BL166" s="96"/>
      <c r="BM166" s="96"/>
    </row>
    <row r="167" spans="1:65" x14ac:dyDescent="0.2">
      <c r="A167" s="96"/>
      <c r="B167" s="96"/>
      <c r="C167" s="96"/>
      <c r="D167" s="96"/>
      <c r="E167" s="96"/>
      <c r="F167" s="96"/>
      <c r="G167" s="96"/>
      <c r="H167" s="96"/>
      <c r="I167" s="96"/>
      <c r="J167" s="96"/>
      <c r="K167" s="96"/>
      <c r="L167" s="96"/>
      <c r="M167" s="96"/>
      <c r="N167" s="96"/>
      <c r="O167" s="96"/>
      <c r="P167" s="96"/>
      <c r="Q167" s="96"/>
      <c r="R167" s="96"/>
      <c r="S167" s="96"/>
      <c r="T167" s="96"/>
      <c r="U167" s="96"/>
      <c r="V167" s="96"/>
      <c r="W167" s="96"/>
      <c r="X167" s="96"/>
      <c r="Y167" s="96"/>
      <c r="Z167" s="96"/>
      <c r="AA167" s="96"/>
      <c r="AB167" s="96"/>
      <c r="AC167" s="96"/>
      <c r="AD167" s="96"/>
      <c r="AE167" s="96"/>
      <c r="AF167" s="96"/>
      <c r="AG167" s="96"/>
      <c r="AH167" s="96"/>
      <c r="AI167" s="96"/>
      <c r="AJ167" s="96"/>
      <c r="AK167" s="96"/>
      <c r="AL167" s="96"/>
      <c r="AM167" s="96"/>
      <c r="AN167" s="96"/>
      <c r="AO167" s="96"/>
      <c r="AP167" s="96"/>
      <c r="AQ167" s="96"/>
      <c r="AR167" s="96"/>
      <c r="AS167" s="96"/>
      <c r="AT167" s="96"/>
      <c r="AU167" s="96"/>
      <c r="AV167" s="96"/>
      <c r="AW167" s="96"/>
      <c r="AX167" s="96"/>
      <c r="AY167" s="96"/>
      <c r="AZ167" s="96"/>
      <c r="BA167" s="96"/>
      <c r="BB167" s="96"/>
      <c r="BC167" s="96"/>
      <c r="BD167" s="96"/>
      <c r="BE167" s="96"/>
      <c r="BF167" s="96"/>
      <c r="BG167" s="96"/>
      <c r="BH167" s="96"/>
      <c r="BI167" s="96"/>
      <c r="BJ167" s="96"/>
      <c r="BK167" s="96"/>
      <c r="BL167" s="96"/>
      <c r="BM167" s="96"/>
    </row>
    <row r="168" spans="1:65" x14ac:dyDescent="0.2">
      <c r="A168" s="96"/>
      <c r="B168" s="96"/>
      <c r="C168" s="96"/>
      <c r="D168" s="96"/>
      <c r="E168" s="96"/>
      <c r="F168" s="96"/>
      <c r="G168" s="96"/>
      <c r="H168" s="96"/>
      <c r="I168" s="96"/>
      <c r="J168" s="96"/>
      <c r="K168" s="96"/>
      <c r="L168" s="96"/>
      <c r="M168" s="96"/>
      <c r="N168" s="96"/>
      <c r="O168" s="96"/>
      <c r="P168" s="96"/>
      <c r="Q168" s="96"/>
      <c r="R168" s="96"/>
      <c r="S168" s="96"/>
      <c r="T168" s="96"/>
      <c r="U168" s="96"/>
      <c r="V168" s="96"/>
      <c r="W168" s="96"/>
      <c r="X168" s="96"/>
      <c r="Y168" s="96"/>
      <c r="Z168" s="96"/>
      <c r="AA168" s="96"/>
      <c r="AB168" s="96"/>
      <c r="AC168" s="96"/>
      <c r="AD168" s="96"/>
      <c r="AE168" s="96"/>
      <c r="AF168" s="96"/>
      <c r="AG168" s="96"/>
      <c r="AH168" s="96"/>
      <c r="AI168" s="96"/>
      <c r="AJ168" s="96"/>
      <c r="AK168" s="96"/>
      <c r="AL168" s="96"/>
      <c r="AM168" s="96"/>
      <c r="AN168" s="96"/>
      <c r="AO168" s="96"/>
      <c r="AP168" s="96"/>
      <c r="AQ168" s="96"/>
      <c r="AR168" s="96"/>
      <c r="AS168" s="96"/>
      <c r="AT168" s="96"/>
      <c r="AU168" s="96"/>
      <c r="AV168" s="96"/>
      <c r="AW168" s="96"/>
      <c r="AX168" s="96"/>
      <c r="AY168" s="96"/>
      <c r="AZ168" s="96"/>
      <c r="BA168" s="96"/>
      <c r="BB168" s="96"/>
      <c r="BC168" s="96"/>
      <c r="BD168" s="96"/>
      <c r="BE168" s="96"/>
      <c r="BF168" s="96"/>
      <c r="BG168" s="96"/>
      <c r="BH168" s="96"/>
      <c r="BI168" s="96"/>
      <c r="BJ168" s="96"/>
      <c r="BK168" s="96"/>
      <c r="BL168" s="96"/>
      <c r="BM168" s="96"/>
    </row>
    <row r="169" spans="1:65" x14ac:dyDescent="0.2">
      <c r="A169" s="96"/>
      <c r="B169" s="96"/>
      <c r="C169" s="96"/>
      <c r="D169" s="96"/>
      <c r="E169" s="96"/>
      <c r="F169" s="96"/>
      <c r="G169" s="96"/>
      <c r="H169" s="96"/>
      <c r="I169" s="96"/>
      <c r="J169" s="96"/>
      <c r="K169" s="96"/>
      <c r="L169" s="96"/>
      <c r="M169" s="96"/>
      <c r="N169" s="96"/>
      <c r="O169" s="96"/>
      <c r="P169" s="96"/>
      <c r="Q169" s="96"/>
      <c r="R169" s="96"/>
      <c r="S169" s="96"/>
      <c r="T169" s="96"/>
      <c r="U169" s="96"/>
      <c r="V169" s="96"/>
      <c r="W169" s="96"/>
      <c r="X169" s="96"/>
      <c r="Y169" s="96"/>
      <c r="Z169" s="96"/>
      <c r="AA169" s="96"/>
      <c r="AB169" s="96"/>
      <c r="AC169" s="96"/>
      <c r="AD169" s="96"/>
      <c r="AE169" s="96"/>
      <c r="AF169" s="96"/>
      <c r="AG169" s="96"/>
      <c r="AH169" s="96"/>
      <c r="AI169" s="96"/>
      <c r="AJ169" s="96"/>
      <c r="AK169" s="96"/>
      <c r="AL169" s="96"/>
      <c r="AM169" s="96"/>
      <c r="AN169" s="96"/>
      <c r="AO169" s="96"/>
      <c r="AP169" s="96"/>
      <c r="AQ169" s="96"/>
      <c r="AR169" s="96"/>
      <c r="AS169" s="96"/>
      <c r="AT169" s="96"/>
      <c r="AU169" s="96"/>
      <c r="AV169" s="96"/>
      <c r="AW169" s="96"/>
      <c r="AX169" s="96"/>
      <c r="AY169" s="96"/>
      <c r="AZ169" s="96"/>
      <c r="BA169" s="96"/>
      <c r="BB169" s="96"/>
      <c r="BC169" s="96"/>
      <c r="BD169" s="96"/>
      <c r="BE169" s="96"/>
      <c r="BF169" s="96"/>
      <c r="BG169" s="96"/>
      <c r="BH169" s="96"/>
      <c r="BI169" s="96"/>
      <c r="BJ169" s="96"/>
      <c r="BK169" s="96"/>
      <c r="BL169" s="96"/>
      <c r="BM169" s="96"/>
    </row>
    <row r="170" spans="1:65" x14ac:dyDescent="0.2">
      <c r="A170" s="96"/>
      <c r="B170" s="96"/>
      <c r="C170" s="96"/>
      <c r="D170" s="96"/>
      <c r="E170" s="96"/>
      <c r="F170" s="96"/>
      <c r="G170" s="96"/>
      <c r="H170" s="96"/>
      <c r="I170" s="96"/>
      <c r="J170" s="96"/>
      <c r="K170" s="96"/>
      <c r="L170" s="96"/>
      <c r="M170" s="96"/>
      <c r="N170" s="96"/>
      <c r="O170" s="96"/>
      <c r="P170" s="96"/>
      <c r="Q170" s="96"/>
      <c r="R170" s="96"/>
      <c r="S170" s="96"/>
      <c r="T170" s="96"/>
      <c r="U170" s="96"/>
      <c r="V170" s="96"/>
      <c r="W170" s="96"/>
      <c r="X170" s="96"/>
      <c r="Y170" s="96"/>
      <c r="Z170" s="96"/>
      <c r="AA170" s="96"/>
      <c r="AB170" s="96"/>
      <c r="AC170" s="96"/>
      <c r="AD170" s="96"/>
      <c r="AE170" s="96"/>
      <c r="AF170" s="96"/>
      <c r="AG170" s="96"/>
      <c r="AH170" s="96"/>
      <c r="AI170" s="96"/>
      <c r="AJ170" s="96"/>
      <c r="AK170" s="96"/>
      <c r="AL170" s="96"/>
      <c r="AM170" s="96"/>
      <c r="AN170" s="96"/>
      <c r="AO170" s="96"/>
      <c r="AP170" s="96"/>
      <c r="AQ170" s="96"/>
      <c r="AR170" s="96"/>
      <c r="AS170" s="96"/>
      <c r="AT170" s="96"/>
      <c r="AU170" s="96"/>
      <c r="AV170" s="96"/>
      <c r="AW170" s="96"/>
      <c r="AX170" s="96"/>
      <c r="AY170" s="96"/>
      <c r="AZ170" s="96"/>
      <c r="BA170" s="96"/>
      <c r="BB170" s="96"/>
      <c r="BC170" s="96"/>
      <c r="BD170" s="96"/>
      <c r="BE170" s="96"/>
      <c r="BF170" s="96"/>
      <c r="BG170" s="96"/>
      <c r="BH170" s="96"/>
      <c r="BI170" s="96"/>
      <c r="BJ170" s="96"/>
      <c r="BK170" s="96"/>
      <c r="BL170" s="96"/>
      <c r="BM170" s="96"/>
    </row>
    <row r="171" spans="1:65" x14ac:dyDescent="0.2">
      <c r="A171" s="96"/>
      <c r="B171" s="96"/>
      <c r="C171" s="96"/>
      <c r="D171" s="96"/>
      <c r="E171" s="96"/>
      <c r="F171" s="96"/>
      <c r="G171" s="96"/>
      <c r="H171" s="96"/>
      <c r="I171" s="96"/>
      <c r="J171" s="96"/>
      <c r="K171" s="96"/>
      <c r="L171" s="96"/>
      <c r="M171" s="96"/>
      <c r="N171" s="96"/>
      <c r="O171" s="96"/>
      <c r="P171" s="96"/>
      <c r="Q171" s="96"/>
      <c r="R171" s="96"/>
      <c r="S171" s="96"/>
      <c r="T171" s="96"/>
      <c r="U171" s="96"/>
      <c r="V171" s="96"/>
      <c r="W171" s="96"/>
      <c r="X171" s="96"/>
      <c r="Y171" s="96"/>
      <c r="Z171" s="96"/>
      <c r="AA171" s="96"/>
      <c r="AB171" s="96"/>
      <c r="AC171" s="96"/>
      <c r="AD171" s="96"/>
      <c r="AE171" s="96"/>
      <c r="AF171" s="96"/>
      <c r="AG171" s="96"/>
      <c r="AH171" s="96"/>
      <c r="AI171" s="96"/>
      <c r="AJ171" s="96"/>
      <c r="AK171" s="96"/>
      <c r="AL171" s="96"/>
      <c r="AM171" s="96"/>
      <c r="AN171" s="96"/>
      <c r="AO171" s="96"/>
      <c r="AP171" s="96"/>
      <c r="AQ171" s="96"/>
      <c r="AR171" s="96"/>
      <c r="AS171" s="96"/>
      <c r="AT171" s="96"/>
      <c r="AU171" s="96"/>
      <c r="AV171" s="96"/>
      <c r="AW171" s="96"/>
      <c r="AX171" s="96"/>
      <c r="AY171" s="96"/>
      <c r="AZ171" s="96"/>
      <c r="BA171" s="96"/>
      <c r="BB171" s="96"/>
      <c r="BC171" s="96"/>
      <c r="BD171" s="96"/>
      <c r="BE171" s="96"/>
      <c r="BF171" s="96"/>
      <c r="BG171" s="96"/>
      <c r="BH171" s="96"/>
      <c r="BI171" s="96"/>
      <c r="BJ171" s="96"/>
      <c r="BK171" s="96"/>
      <c r="BL171" s="96"/>
      <c r="BM171" s="96"/>
    </row>
    <row r="172" spans="1:65" x14ac:dyDescent="0.2">
      <c r="A172" s="96"/>
      <c r="B172" s="96"/>
      <c r="C172" s="96"/>
      <c r="D172" s="96"/>
      <c r="E172" s="96"/>
      <c r="F172" s="96"/>
      <c r="G172" s="96"/>
      <c r="H172" s="96"/>
      <c r="I172" s="96"/>
      <c r="J172" s="96"/>
      <c r="K172" s="96"/>
      <c r="L172" s="96"/>
      <c r="M172" s="96"/>
      <c r="N172" s="96"/>
      <c r="O172" s="96"/>
      <c r="P172" s="96"/>
      <c r="Q172" s="96"/>
      <c r="R172" s="96"/>
      <c r="S172" s="96"/>
      <c r="T172" s="96"/>
      <c r="U172" s="96"/>
      <c r="V172" s="96"/>
      <c r="W172" s="96"/>
      <c r="X172" s="96"/>
      <c r="Y172" s="96"/>
      <c r="Z172" s="96"/>
      <c r="AA172" s="96"/>
      <c r="AB172" s="96"/>
      <c r="AC172" s="96"/>
      <c r="AD172" s="96"/>
      <c r="AE172" s="96"/>
      <c r="AF172" s="96"/>
      <c r="AG172" s="96"/>
      <c r="AH172" s="96"/>
      <c r="AI172" s="96"/>
      <c r="AJ172" s="96"/>
      <c r="AK172" s="96"/>
      <c r="AL172" s="96"/>
      <c r="AM172" s="96"/>
      <c r="AN172" s="96"/>
      <c r="AO172" s="96"/>
      <c r="AP172" s="96"/>
      <c r="AQ172" s="96"/>
      <c r="AR172" s="96"/>
      <c r="AS172" s="96"/>
      <c r="AT172" s="96"/>
      <c r="AU172" s="96"/>
      <c r="AV172" s="96"/>
      <c r="AW172" s="96"/>
      <c r="AX172" s="96"/>
      <c r="AY172" s="96"/>
      <c r="AZ172" s="96"/>
      <c r="BA172" s="96"/>
      <c r="BB172" s="96"/>
      <c r="BC172" s="96"/>
      <c r="BD172" s="96"/>
      <c r="BE172" s="96"/>
      <c r="BF172" s="96"/>
      <c r="BG172" s="96"/>
      <c r="BH172" s="96"/>
      <c r="BI172" s="96"/>
      <c r="BJ172" s="96"/>
      <c r="BK172" s="96"/>
      <c r="BL172" s="96"/>
      <c r="BM172" s="96"/>
    </row>
    <row r="173" spans="1:65" x14ac:dyDescent="0.2">
      <c r="A173" s="96"/>
      <c r="B173" s="96"/>
      <c r="C173" s="96"/>
      <c r="D173" s="96"/>
      <c r="E173" s="96"/>
      <c r="F173" s="96"/>
      <c r="G173" s="96"/>
      <c r="H173" s="96"/>
      <c r="I173" s="96"/>
      <c r="J173" s="96"/>
      <c r="K173" s="96"/>
      <c r="L173" s="96"/>
      <c r="M173" s="96"/>
      <c r="N173" s="96"/>
      <c r="O173" s="96"/>
      <c r="P173" s="96"/>
      <c r="Q173" s="96"/>
      <c r="R173" s="96"/>
      <c r="S173" s="96"/>
      <c r="T173" s="96"/>
      <c r="U173" s="96"/>
      <c r="V173" s="96"/>
      <c r="W173" s="96"/>
      <c r="X173" s="96"/>
      <c r="Y173" s="96"/>
      <c r="Z173" s="96"/>
      <c r="AA173" s="96"/>
      <c r="AB173" s="96"/>
      <c r="AC173" s="96"/>
      <c r="AD173" s="96"/>
      <c r="AE173" s="96"/>
      <c r="AF173" s="96"/>
      <c r="AG173" s="96"/>
      <c r="AH173" s="96"/>
      <c r="AI173" s="96"/>
      <c r="AJ173" s="96"/>
      <c r="AK173" s="96"/>
      <c r="AL173" s="96"/>
      <c r="AM173" s="96"/>
      <c r="AN173" s="96"/>
      <c r="AO173" s="96"/>
      <c r="AP173" s="96"/>
      <c r="AQ173" s="96"/>
      <c r="AR173" s="96"/>
      <c r="AS173" s="96"/>
      <c r="AT173" s="96"/>
      <c r="AU173" s="96"/>
      <c r="AV173" s="96"/>
      <c r="AW173" s="96"/>
      <c r="AX173" s="96"/>
      <c r="AY173" s="96"/>
      <c r="AZ173" s="96"/>
      <c r="BA173" s="96"/>
      <c r="BB173" s="96"/>
      <c r="BC173" s="96"/>
      <c r="BD173" s="96"/>
      <c r="BE173" s="96"/>
      <c r="BF173" s="96"/>
      <c r="BG173" s="96"/>
      <c r="BH173" s="96"/>
      <c r="BI173" s="96"/>
      <c r="BJ173" s="96"/>
      <c r="BK173" s="96"/>
      <c r="BL173" s="96"/>
      <c r="BM173" s="96"/>
    </row>
    <row r="174" spans="1:65" x14ac:dyDescent="0.2">
      <c r="A174" s="96"/>
      <c r="B174" s="96"/>
      <c r="C174" s="96"/>
      <c r="D174" s="96"/>
      <c r="E174" s="96"/>
      <c r="F174" s="96"/>
      <c r="G174" s="96"/>
      <c r="H174" s="96"/>
      <c r="I174" s="96"/>
      <c r="J174" s="96"/>
      <c r="K174" s="96"/>
      <c r="L174" s="96"/>
      <c r="M174" s="96"/>
      <c r="N174" s="96"/>
      <c r="O174" s="96"/>
      <c r="P174" s="96"/>
      <c r="Q174" s="96"/>
      <c r="R174" s="96"/>
      <c r="S174" s="96"/>
      <c r="T174" s="96"/>
      <c r="U174" s="96"/>
      <c r="V174" s="96"/>
      <c r="W174" s="96"/>
      <c r="X174" s="96"/>
      <c r="Y174" s="96"/>
      <c r="Z174" s="96"/>
      <c r="AA174" s="96"/>
      <c r="AB174" s="96"/>
      <c r="AC174" s="96"/>
      <c r="AD174" s="96"/>
      <c r="AE174" s="96"/>
      <c r="AF174" s="96"/>
      <c r="AG174" s="96"/>
      <c r="AH174" s="96"/>
      <c r="AI174" s="96"/>
      <c r="AJ174" s="96"/>
      <c r="AK174" s="96"/>
      <c r="AL174" s="96"/>
      <c r="AM174" s="96"/>
      <c r="AN174" s="96"/>
      <c r="AO174" s="96"/>
      <c r="AP174" s="96"/>
      <c r="AQ174" s="96"/>
      <c r="AR174" s="96"/>
      <c r="AS174" s="96"/>
      <c r="AT174" s="96"/>
      <c r="AU174" s="96"/>
      <c r="AV174" s="96"/>
      <c r="AW174" s="96"/>
      <c r="AX174" s="96"/>
      <c r="AY174" s="96"/>
      <c r="AZ174" s="96"/>
      <c r="BA174" s="96"/>
      <c r="BB174" s="96"/>
      <c r="BC174" s="96"/>
      <c r="BD174" s="96"/>
      <c r="BE174" s="96"/>
      <c r="BF174" s="96"/>
      <c r="BG174" s="96"/>
      <c r="BH174" s="96"/>
      <c r="BI174" s="96"/>
      <c r="BJ174" s="96"/>
      <c r="BK174" s="96"/>
      <c r="BL174" s="96"/>
      <c r="BM174" s="96"/>
    </row>
    <row r="175" spans="1:65" x14ac:dyDescent="0.2">
      <c r="A175" s="96"/>
      <c r="B175" s="96"/>
      <c r="C175" s="96"/>
      <c r="D175" s="96"/>
      <c r="E175" s="96"/>
      <c r="F175" s="96"/>
      <c r="G175" s="96"/>
      <c r="H175" s="96"/>
      <c r="I175" s="96"/>
      <c r="J175" s="96"/>
      <c r="K175" s="96"/>
      <c r="L175" s="96"/>
      <c r="M175" s="96"/>
      <c r="N175" s="96"/>
      <c r="O175" s="96"/>
      <c r="P175" s="96"/>
      <c r="Q175" s="96"/>
      <c r="R175" s="96"/>
      <c r="S175" s="96"/>
      <c r="T175" s="96"/>
      <c r="U175" s="96"/>
      <c r="V175" s="96"/>
      <c r="W175" s="96"/>
      <c r="X175" s="96"/>
      <c r="Y175" s="96"/>
      <c r="Z175" s="96"/>
      <c r="AA175" s="96"/>
      <c r="AB175" s="96"/>
      <c r="AC175" s="96"/>
      <c r="AD175" s="96"/>
      <c r="AE175" s="96"/>
      <c r="AF175" s="96"/>
      <c r="AG175" s="96"/>
      <c r="AH175" s="96"/>
      <c r="AI175" s="96"/>
      <c r="AJ175" s="96"/>
      <c r="AK175" s="96"/>
      <c r="AL175" s="96"/>
      <c r="AM175" s="96"/>
      <c r="AN175" s="96"/>
      <c r="AO175" s="96"/>
      <c r="AP175" s="96"/>
      <c r="AQ175" s="96"/>
      <c r="AR175" s="96"/>
      <c r="AS175" s="96"/>
      <c r="AT175" s="96"/>
      <c r="AU175" s="96"/>
      <c r="AV175" s="96"/>
      <c r="AW175" s="96"/>
      <c r="AX175" s="96"/>
      <c r="AY175" s="96"/>
      <c r="AZ175" s="96"/>
      <c r="BA175" s="96"/>
      <c r="BB175" s="96"/>
      <c r="BC175" s="96"/>
      <c r="BD175" s="96"/>
      <c r="BE175" s="96"/>
      <c r="BF175" s="96"/>
      <c r="BG175" s="96"/>
      <c r="BH175" s="96"/>
      <c r="BI175" s="96"/>
      <c r="BJ175" s="96"/>
      <c r="BK175" s="96"/>
      <c r="BL175" s="96"/>
      <c r="BM175" s="96"/>
    </row>
    <row r="176" spans="1:65" x14ac:dyDescent="0.2">
      <c r="A176" s="96"/>
      <c r="B176" s="96"/>
      <c r="C176" s="96"/>
      <c r="D176" s="96"/>
      <c r="E176" s="96"/>
      <c r="F176" s="96"/>
      <c r="G176" s="96"/>
      <c r="H176" s="96"/>
      <c r="I176" s="96"/>
      <c r="J176" s="96"/>
      <c r="K176" s="96"/>
      <c r="L176" s="96"/>
      <c r="M176" s="96"/>
      <c r="N176" s="96"/>
      <c r="O176" s="96"/>
      <c r="P176" s="96"/>
      <c r="Q176" s="96"/>
      <c r="R176" s="96"/>
      <c r="S176" s="96"/>
      <c r="T176" s="96"/>
      <c r="U176" s="96"/>
      <c r="V176" s="96"/>
      <c r="W176" s="96"/>
      <c r="X176" s="96"/>
      <c r="Y176" s="96"/>
      <c r="Z176" s="96"/>
      <c r="AA176" s="96"/>
      <c r="AB176" s="96"/>
      <c r="AC176" s="96"/>
      <c r="AD176" s="96"/>
      <c r="AE176" s="96"/>
      <c r="AF176" s="96"/>
      <c r="AG176" s="96"/>
      <c r="AH176" s="96"/>
      <c r="AI176" s="96"/>
      <c r="AJ176" s="96"/>
      <c r="AK176" s="96"/>
      <c r="AL176" s="96"/>
      <c r="AM176" s="96"/>
      <c r="AN176" s="96"/>
      <c r="AO176" s="96"/>
      <c r="AP176" s="96"/>
      <c r="AQ176" s="96"/>
      <c r="AR176" s="96"/>
      <c r="AS176" s="96"/>
      <c r="AT176" s="96"/>
      <c r="AU176" s="96"/>
      <c r="AV176" s="96"/>
      <c r="AW176" s="96"/>
      <c r="AX176" s="96"/>
      <c r="AY176" s="96"/>
      <c r="AZ176" s="96"/>
      <c r="BA176" s="96"/>
      <c r="BB176" s="96"/>
      <c r="BC176" s="96"/>
      <c r="BD176" s="96"/>
      <c r="BE176" s="96"/>
      <c r="BF176" s="96"/>
      <c r="BG176" s="96"/>
      <c r="BH176" s="96"/>
      <c r="BI176" s="96"/>
      <c r="BJ176" s="96"/>
      <c r="BK176" s="96"/>
      <c r="BL176" s="96"/>
      <c r="BM176" s="96"/>
    </row>
    <row r="177" spans="1:65" x14ac:dyDescent="0.2">
      <c r="A177" s="96"/>
      <c r="B177" s="96"/>
      <c r="C177" s="96"/>
      <c r="D177" s="96"/>
      <c r="E177" s="96"/>
      <c r="F177" s="96"/>
      <c r="G177" s="96"/>
      <c r="H177" s="96"/>
      <c r="I177" s="96"/>
      <c r="J177" s="96"/>
      <c r="K177" s="96"/>
      <c r="L177" s="96"/>
      <c r="M177" s="96"/>
      <c r="N177" s="96"/>
      <c r="O177" s="96"/>
      <c r="P177" s="96"/>
      <c r="Q177" s="96"/>
      <c r="R177" s="96"/>
      <c r="S177" s="96"/>
      <c r="T177" s="96"/>
      <c r="U177" s="96"/>
      <c r="V177" s="96"/>
      <c r="W177" s="96"/>
      <c r="X177" s="96"/>
      <c r="Y177" s="96"/>
      <c r="Z177" s="96"/>
      <c r="AA177" s="96"/>
      <c r="AB177" s="96"/>
      <c r="AC177" s="96"/>
      <c r="AD177" s="96"/>
      <c r="AE177" s="96"/>
      <c r="AF177" s="96"/>
      <c r="AG177" s="96"/>
      <c r="AH177" s="96"/>
      <c r="AI177" s="96"/>
      <c r="AJ177" s="96"/>
      <c r="AK177" s="96"/>
      <c r="AL177" s="96"/>
      <c r="AM177" s="96"/>
      <c r="AN177" s="96"/>
      <c r="AO177" s="96"/>
      <c r="AP177" s="96"/>
      <c r="AQ177" s="96"/>
      <c r="AR177" s="96"/>
      <c r="AS177" s="96"/>
      <c r="AT177" s="96"/>
      <c r="AU177" s="96"/>
      <c r="AV177" s="96"/>
      <c r="AW177" s="96"/>
      <c r="AX177" s="96"/>
      <c r="AY177" s="96"/>
      <c r="AZ177" s="96"/>
      <c r="BA177" s="96"/>
      <c r="BB177" s="96"/>
      <c r="BC177" s="96"/>
      <c r="BD177" s="96"/>
      <c r="BE177" s="96"/>
      <c r="BF177" s="96"/>
      <c r="BG177" s="96"/>
      <c r="BH177" s="96"/>
      <c r="BI177" s="96"/>
      <c r="BJ177" s="96"/>
      <c r="BK177" s="96"/>
      <c r="BL177" s="96"/>
      <c r="BM177" s="96"/>
    </row>
    <row r="178" spans="1:65" x14ac:dyDescent="0.2">
      <c r="A178" s="96"/>
      <c r="B178" s="96"/>
      <c r="C178" s="96"/>
      <c r="D178" s="96"/>
      <c r="E178" s="96"/>
      <c r="F178" s="96"/>
      <c r="G178" s="96"/>
      <c r="H178" s="96"/>
      <c r="I178" s="96"/>
      <c r="J178" s="96"/>
      <c r="K178" s="96"/>
      <c r="L178" s="96"/>
      <c r="M178" s="96"/>
      <c r="N178" s="96"/>
      <c r="O178" s="96"/>
      <c r="P178" s="96"/>
      <c r="Q178" s="96"/>
      <c r="R178" s="96"/>
      <c r="S178" s="96"/>
      <c r="T178" s="96"/>
      <c r="U178" s="96"/>
      <c r="V178" s="96"/>
      <c r="W178" s="96"/>
      <c r="X178" s="96"/>
      <c r="Y178" s="96"/>
      <c r="Z178" s="96"/>
      <c r="AA178" s="96"/>
      <c r="AB178" s="96"/>
      <c r="AC178" s="96"/>
      <c r="AD178" s="96"/>
      <c r="AE178" s="96"/>
      <c r="AF178" s="96"/>
      <c r="AG178" s="96"/>
      <c r="AH178" s="96"/>
      <c r="AI178" s="96"/>
      <c r="AJ178" s="96"/>
      <c r="AK178" s="96"/>
      <c r="AL178" s="96"/>
      <c r="AM178" s="96"/>
      <c r="AN178" s="96"/>
      <c r="AO178" s="96"/>
      <c r="AP178" s="96"/>
      <c r="AQ178" s="96"/>
      <c r="AR178" s="96"/>
      <c r="AS178" s="96"/>
      <c r="AT178" s="96"/>
      <c r="AU178" s="96"/>
      <c r="AV178" s="96"/>
      <c r="AW178" s="96"/>
      <c r="AX178" s="96"/>
      <c r="AY178" s="96"/>
      <c r="AZ178" s="96"/>
      <c r="BA178" s="96"/>
      <c r="BB178" s="96"/>
      <c r="BC178" s="96"/>
      <c r="BD178" s="96"/>
      <c r="BE178" s="96"/>
      <c r="BF178" s="96"/>
      <c r="BG178" s="96"/>
      <c r="BH178" s="96"/>
      <c r="BI178" s="96"/>
      <c r="BJ178" s="96"/>
      <c r="BK178" s="96"/>
      <c r="BL178" s="96"/>
      <c r="BM178" s="96"/>
    </row>
    <row r="179" spans="1:65" x14ac:dyDescent="0.2">
      <c r="A179" s="96"/>
      <c r="B179" s="96"/>
      <c r="C179" s="96"/>
      <c r="D179" s="96"/>
      <c r="E179" s="96"/>
      <c r="F179" s="96"/>
      <c r="G179" s="96"/>
      <c r="H179" s="96"/>
      <c r="I179" s="96"/>
      <c r="J179" s="96"/>
      <c r="K179" s="96"/>
      <c r="L179" s="96"/>
      <c r="M179" s="96"/>
      <c r="N179" s="96"/>
      <c r="O179" s="96"/>
      <c r="P179" s="96"/>
      <c r="Q179" s="96"/>
      <c r="R179" s="96"/>
      <c r="S179" s="96"/>
      <c r="T179" s="96"/>
      <c r="U179" s="96"/>
      <c r="V179" s="96"/>
      <c r="W179" s="96"/>
      <c r="X179" s="96"/>
      <c r="Y179" s="96"/>
      <c r="Z179" s="96"/>
      <c r="AA179" s="96"/>
      <c r="AB179" s="96"/>
      <c r="AC179" s="96"/>
      <c r="AD179" s="96"/>
      <c r="AE179" s="96"/>
      <c r="AF179" s="96"/>
      <c r="AG179" s="96"/>
      <c r="AH179" s="96"/>
      <c r="AI179" s="96"/>
      <c r="AJ179" s="96"/>
      <c r="AK179" s="96"/>
      <c r="AL179" s="96"/>
      <c r="AM179" s="96"/>
      <c r="AN179" s="96"/>
      <c r="AO179" s="96"/>
      <c r="AP179" s="96"/>
      <c r="AQ179" s="96"/>
      <c r="AR179" s="96"/>
      <c r="AS179" s="96"/>
      <c r="AT179" s="96"/>
      <c r="AU179" s="96"/>
      <c r="AV179" s="96"/>
      <c r="AW179" s="96"/>
      <c r="AX179" s="96"/>
      <c r="AY179" s="96"/>
      <c r="AZ179" s="96"/>
      <c r="BA179" s="96"/>
      <c r="BB179" s="96"/>
      <c r="BC179" s="96"/>
      <c r="BD179" s="96"/>
      <c r="BE179" s="96"/>
      <c r="BF179" s="96"/>
      <c r="BG179" s="96"/>
      <c r="BH179" s="96"/>
      <c r="BI179" s="96"/>
      <c r="BJ179" s="96"/>
      <c r="BK179" s="96"/>
      <c r="BL179" s="96"/>
      <c r="BM179" s="96"/>
    </row>
    <row r="180" spans="1:65" x14ac:dyDescent="0.2">
      <c r="A180" s="96"/>
      <c r="B180" s="96"/>
      <c r="C180" s="96"/>
      <c r="D180" s="96"/>
      <c r="E180" s="96"/>
      <c r="F180" s="96"/>
      <c r="G180" s="96"/>
      <c r="H180" s="96"/>
      <c r="I180" s="96"/>
      <c r="J180" s="96"/>
      <c r="K180" s="96"/>
      <c r="L180" s="96"/>
      <c r="M180" s="96"/>
      <c r="N180" s="96"/>
      <c r="O180" s="96"/>
      <c r="P180" s="96"/>
      <c r="Q180" s="96"/>
      <c r="R180" s="96"/>
      <c r="S180" s="96"/>
      <c r="T180" s="96"/>
      <c r="U180" s="96"/>
      <c r="V180" s="96"/>
      <c r="W180" s="96"/>
      <c r="X180" s="96"/>
      <c r="Y180" s="96"/>
      <c r="Z180" s="96"/>
      <c r="AA180" s="96"/>
      <c r="AB180" s="96"/>
      <c r="AC180" s="96"/>
      <c r="AD180" s="96"/>
      <c r="AE180" s="96"/>
      <c r="AF180" s="96"/>
      <c r="AG180" s="96"/>
      <c r="AH180" s="96"/>
      <c r="AI180" s="96"/>
      <c r="AJ180" s="96"/>
      <c r="AK180" s="96"/>
      <c r="AL180" s="96"/>
      <c r="AM180" s="96"/>
      <c r="AN180" s="96"/>
      <c r="AO180" s="96"/>
      <c r="AP180" s="96"/>
      <c r="AQ180" s="96"/>
      <c r="AR180" s="96"/>
      <c r="AS180" s="96"/>
      <c r="AT180" s="96"/>
      <c r="AU180" s="96"/>
      <c r="AV180" s="96"/>
      <c r="AW180" s="96"/>
      <c r="AX180" s="96"/>
      <c r="AY180" s="96"/>
      <c r="AZ180" s="96"/>
      <c r="BA180" s="96"/>
      <c r="BB180" s="96"/>
      <c r="BC180" s="96"/>
      <c r="BD180" s="96"/>
      <c r="BE180" s="96"/>
      <c r="BF180" s="96"/>
      <c r="BG180" s="96"/>
      <c r="BH180" s="96"/>
      <c r="BI180" s="96"/>
      <c r="BJ180" s="96"/>
      <c r="BK180" s="96"/>
      <c r="BL180" s="96"/>
      <c r="BM180" s="96"/>
    </row>
    <row r="181" spans="1:65" x14ac:dyDescent="0.2">
      <c r="A181" s="96"/>
      <c r="B181" s="96"/>
      <c r="C181" s="96"/>
      <c r="D181" s="96"/>
      <c r="E181" s="96"/>
      <c r="F181" s="96"/>
      <c r="G181" s="96"/>
      <c r="H181" s="96"/>
      <c r="I181" s="96"/>
      <c r="J181" s="96"/>
      <c r="K181" s="96"/>
      <c r="L181" s="96"/>
      <c r="M181" s="96"/>
      <c r="N181" s="96"/>
      <c r="O181" s="96"/>
      <c r="P181" s="96"/>
      <c r="Q181" s="96"/>
      <c r="R181" s="96"/>
      <c r="S181" s="96"/>
      <c r="T181" s="96"/>
      <c r="U181" s="96"/>
      <c r="V181" s="96"/>
      <c r="W181" s="96"/>
      <c r="X181" s="96"/>
      <c r="Y181" s="96"/>
      <c r="Z181" s="96"/>
      <c r="AA181" s="96"/>
      <c r="AB181" s="96"/>
      <c r="AC181" s="96"/>
      <c r="AD181" s="96"/>
      <c r="AE181" s="96"/>
      <c r="AF181" s="96"/>
      <c r="AG181" s="96"/>
      <c r="AH181" s="96"/>
      <c r="AI181" s="96"/>
      <c r="AJ181" s="96"/>
      <c r="AK181" s="96"/>
      <c r="AL181" s="96"/>
      <c r="AM181" s="96"/>
      <c r="AN181" s="96"/>
      <c r="AO181" s="96"/>
      <c r="AP181" s="96"/>
      <c r="AQ181" s="96"/>
      <c r="AR181" s="96"/>
      <c r="AS181" s="96"/>
      <c r="AT181" s="96"/>
      <c r="AU181" s="96"/>
      <c r="AV181" s="96"/>
      <c r="AW181" s="96"/>
      <c r="AX181" s="96"/>
      <c r="AY181" s="96"/>
      <c r="AZ181" s="96"/>
      <c r="BA181" s="96"/>
      <c r="BB181" s="96"/>
      <c r="BC181" s="96"/>
      <c r="BD181" s="96"/>
      <c r="BE181" s="96"/>
      <c r="BF181" s="96"/>
      <c r="BG181" s="96"/>
      <c r="BH181" s="96"/>
      <c r="BI181" s="96"/>
      <c r="BJ181" s="96"/>
      <c r="BK181" s="96"/>
      <c r="BL181" s="96"/>
      <c r="BM181" s="96"/>
    </row>
    <row r="182" spans="1:65" x14ac:dyDescent="0.2">
      <c r="A182" s="96"/>
      <c r="B182" s="96"/>
      <c r="C182" s="96"/>
      <c r="D182" s="96"/>
      <c r="E182" s="96"/>
      <c r="F182" s="96"/>
      <c r="G182" s="96"/>
      <c r="H182" s="96"/>
      <c r="I182" s="96"/>
      <c r="J182" s="96"/>
      <c r="K182" s="96"/>
      <c r="L182" s="96"/>
      <c r="M182" s="96"/>
      <c r="N182" s="96"/>
      <c r="O182" s="96"/>
      <c r="P182" s="96"/>
      <c r="Q182" s="96"/>
      <c r="R182" s="96"/>
      <c r="S182" s="96"/>
      <c r="T182" s="96"/>
      <c r="U182" s="96"/>
      <c r="V182" s="96"/>
      <c r="W182" s="96"/>
      <c r="X182" s="96"/>
      <c r="Y182" s="96"/>
      <c r="Z182" s="96"/>
      <c r="AA182" s="96"/>
      <c r="AB182" s="96"/>
      <c r="AC182" s="96"/>
      <c r="AD182" s="96"/>
      <c r="AE182" s="96"/>
      <c r="AF182" s="96"/>
      <c r="AG182" s="96"/>
      <c r="AH182" s="96"/>
      <c r="AI182" s="96"/>
      <c r="AJ182" s="96"/>
      <c r="AK182" s="96"/>
      <c r="AL182" s="96"/>
      <c r="AM182" s="96"/>
      <c r="AN182" s="96"/>
      <c r="AO182" s="96"/>
      <c r="AP182" s="96"/>
      <c r="AQ182" s="96"/>
      <c r="AR182" s="96"/>
      <c r="AS182" s="96"/>
      <c r="AT182" s="96"/>
      <c r="AU182" s="96"/>
      <c r="AV182" s="96"/>
      <c r="AW182" s="96"/>
      <c r="AX182" s="96"/>
      <c r="AY182" s="96"/>
      <c r="AZ182" s="96"/>
      <c r="BA182" s="96"/>
      <c r="BB182" s="96"/>
      <c r="BC182" s="96"/>
      <c r="BD182" s="96"/>
      <c r="BE182" s="96"/>
      <c r="BF182" s="96"/>
      <c r="BG182" s="96"/>
      <c r="BH182" s="96"/>
      <c r="BI182" s="96"/>
      <c r="BJ182" s="96"/>
      <c r="BK182" s="96"/>
      <c r="BL182" s="96"/>
      <c r="BM182" s="96"/>
    </row>
    <row r="183" spans="1:65" x14ac:dyDescent="0.2">
      <c r="A183" s="96"/>
      <c r="B183" s="96"/>
      <c r="C183" s="96"/>
      <c r="D183" s="96"/>
      <c r="E183" s="96"/>
      <c r="F183" s="96"/>
      <c r="G183" s="96"/>
      <c r="H183" s="96"/>
      <c r="I183" s="96"/>
      <c r="J183" s="96"/>
      <c r="K183" s="96"/>
      <c r="L183" s="96"/>
      <c r="M183" s="96"/>
      <c r="N183" s="96"/>
      <c r="O183" s="96"/>
      <c r="P183" s="96"/>
      <c r="Q183" s="96"/>
      <c r="R183" s="96"/>
      <c r="S183" s="96"/>
      <c r="T183" s="96"/>
      <c r="U183" s="96"/>
      <c r="V183" s="96"/>
      <c r="W183" s="96"/>
      <c r="X183" s="96"/>
      <c r="Y183" s="96"/>
      <c r="Z183" s="96"/>
      <c r="AA183" s="96"/>
      <c r="AB183" s="96"/>
      <c r="AC183" s="96"/>
      <c r="AD183" s="96"/>
      <c r="AE183" s="96"/>
      <c r="AF183" s="96"/>
      <c r="AG183" s="96"/>
      <c r="AH183" s="96"/>
      <c r="AI183" s="96"/>
      <c r="AJ183" s="96"/>
      <c r="AK183" s="96"/>
      <c r="AL183" s="96"/>
      <c r="AM183" s="96"/>
      <c r="AN183" s="96"/>
      <c r="AO183" s="96"/>
      <c r="AP183" s="96"/>
      <c r="AQ183" s="96"/>
      <c r="AR183" s="96"/>
      <c r="AS183" s="96"/>
      <c r="AT183" s="96"/>
      <c r="AU183" s="96"/>
      <c r="AV183" s="96"/>
      <c r="AW183" s="96"/>
      <c r="AX183" s="96"/>
      <c r="AY183" s="96"/>
      <c r="AZ183" s="96"/>
      <c r="BA183" s="96"/>
      <c r="BB183" s="96"/>
      <c r="BC183" s="96"/>
      <c r="BD183" s="96"/>
      <c r="BE183" s="96"/>
      <c r="BF183" s="96"/>
      <c r="BG183" s="96"/>
      <c r="BH183" s="96"/>
      <c r="BI183" s="96"/>
      <c r="BJ183" s="96"/>
      <c r="BK183" s="96"/>
      <c r="BL183" s="96"/>
      <c r="BM183" s="96"/>
    </row>
    <row r="184" spans="1:65" x14ac:dyDescent="0.2">
      <c r="A184" s="96"/>
      <c r="B184" s="96"/>
      <c r="C184" s="96"/>
      <c r="D184" s="96"/>
      <c r="E184" s="96"/>
      <c r="F184" s="96"/>
      <c r="G184" s="96"/>
      <c r="H184" s="96"/>
      <c r="I184" s="96"/>
      <c r="J184" s="96"/>
      <c r="K184" s="96"/>
      <c r="L184" s="96"/>
      <c r="M184" s="96"/>
      <c r="N184" s="96"/>
      <c r="O184" s="96"/>
      <c r="P184" s="96"/>
      <c r="Q184" s="96"/>
      <c r="R184" s="96"/>
      <c r="S184" s="96"/>
      <c r="T184" s="96"/>
      <c r="U184" s="96"/>
      <c r="V184" s="96"/>
      <c r="W184" s="96"/>
      <c r="X184" s="96"/>
      <c r="Y184" s="96"/>
      <c r="Z184" s="96"/>
      <c r="AA184" s="96"/>
      <c r="AB184" s="96"/>
      <c r="AC184" s="96"/>
      <c r="AD184" s="96"/>
      <c r="AE184" s="96"/>
      <c r="AF184" s="96"/>
      <c r="AG184" s="96"/>
      <c r="AH184" s="96"/>
      <c r="AI184" s="96"/>
      <c r="AJ184" s="96"/>
      <c r="AK184" s="96"/>
      <c r="AL184" s="96"/>
      <c r="AM184" s="96"/>
      <c r="AN184" s="96"/>
      <c r="AO184" s="96"/>
      <c r="AP184" s="96"/>
      <c r="AQ184" s="96"/>
      <c r="AR184" s="96"/>
      <c r="AS184" s="96"/>
      <c r="AT184" s="96"/>
      <c r="AU184" s="96"/>
      <c r="AV184" s="96"/>
      <c r="AW184" s="96"/>
      <c r="AX184" s="96"/>
      <c r="AY184" s="96"/>
      <c r="AZ184" s="96"/>
      <c r="BA184" s="96"/>
      <c r="BB184" s="96"/>
      <c r="BC184" s="96"/>
      <c r="BD184" s="96"/>
      <c r="BE184" s="96"/>
      <c r="BF184" s="96"/>
      <c r="BG184" s="96"/>
      <c r="BH184" s="96"/>
      <c r="BI184" s="96"/>
      <c r="BJ184" s="96"/>
      <c r="BK184" s="96"/>
      <c r="BL184" s="96"/>
      <c r="BM184" s="96"/>
    </row>
    <row r="185" spans="1:65" x14ac:dyDescent="0.2">
      <c r="A185" s="96"/>
      <c r="B185" s="96"/>
      <c r="C185" s="96"/>
      <c r="D185" s="96"/>
      <c r="E185" s="96"/>
      <c r="F185" s="96"/>
      <c r="G185" s="96"/>
      <c r="H185" s="96"/>
      <c r="I185" s="96"/>
      <c r="J185" s="96"/>
      <c r="K185" s="96"/>
      <c r="L185" s="96"/>
      <c r="M185" s="96"/>
      <c r="N185" s="96"/>
      <c r="O185" s="96"/>
      <c r="P185" s="96"/>
      <c r="Q185" s="96"/>
      <c r="R185" s="96"/>
      <c r="S185" s="96"/>
      <c r="T185" s="96"/>
      <c r="U185" s="96"/>
      <c r="V185" s="96"/>
      <c r="W185" s="96"/>
      <c r="X185" s="96"/>
      <c r="Y185" s="96"/>
      <c r="Z185" s="96"/>
      <c r="AA185" s="96"/>
      <c r="AB185" s="96"/>
      <c r="AC185" s="96"/>
      <c r="AD185" s="96"/>
      <c r="AE185" s="96"/>
      <c r="AF185" s="96"/>
      <c r="AG185" s="96"/>
      <c r="AH185" s="96"/>
      <c r="AI185" s="96"/>
      <c r="AJ185" s="96"/>
      <c r="AK185" s="96"/>
      <c r="AL185" s="96"/>
      <c r="AM185" s="96"/>
      <c r="AN185" s="96"/>
      <c r="AO185" s="96"/>
      <c r="AP185" s="96"/>
      <c r="AQ185" s="96"/>
      <c r="AR185" s="96"/>
      <c r="AS185" s="96"/>
      <c r="AT185" s="96"/>
      <c r="AU185" s="96"/>
      <c r="AV185" s="96"/>
      <c r="AW185" s="96"/>
      <c r="AX185" s="96"/>
      <c r="AY185" s="96"/>
      <c r="AZ185" s="96"/>
      <c r="BA185" s="96"/>
      <c r="BB185" s="96"/>
      <c r="BC185" s="96"/>
      <c r="BD185" s="96"/>
      <c r="BE185" s="96"/>
      <c r="BF185" s="96"/>
      <c r="BG185" s="96"/>
      <c r="BH185" s="96"/>
      <c r="BI185" s="96"/>
      <c r="BJ185" s="96"/>
      <c r="BK185" s="96"/>
      <c r="BL185" s="96"/>
      <c r="BM185" s="96"/>
    </row>
    <row r="186" spans="1:65" x14ac:dyDescent="0.2">
      <c r="A186" s="96"/>
      <c r="B186" s="96"/>
      <c r="C186" s="96"/>
      <c r="D186" s="96"/>
      <c r="E186" s="96"/>
      <c r="F186" s="96"/>
      <c r="G186" s="96"/>
      <c r="H186" s="96"/>
      <c r="I186" s="96"/>
      <c r="J186" s="96"/>
      <c r="K186" s="96"/>
      <c r="L186" s="96"/>
      <c r="M186" s="96"/>
      <c r="N186" s="96"/>
      <c r="O186" s="96"/>
      <c r="P186" s="96"/>
      <c r="Q186" s="96"/>
      <c r="R186" s="96"/>
      <c r="S186" s="96"/>
      <c r="T186" s="96"/>
      <c r="U186" s="96"/>
      <c r="V186" s="96"/>
      <c r="W186" s="96"/>
      <c r="X186" s="96"/>
      <c r="Y186" s="96"/>
      <c r="Z186" s="96"/>
      <c r="AA186" s="96"/>
      <c r="AB186" s="96"/>
      <c r="AC186" s="96"/>
      <c r="AD186" s="96"/>
      <c r="AE186" s="96"/>
      <c r="AF186" s="96"/>
      <c r="AG186" s="96"/>
      <c r="AH186" s="96"/>
      <c r="AI186" s="96"/>
      <c r="AJ186" s="96"/>
      <c r="AK186" s="96"/>
      <c r="AL186" s="96"/>
      <c r="AM186" s="96"/>
      <c r="AN186" s="96"/>
      <c r="AO186" s="96"/>
      <c r="AP186" s="96"/>
      <c r="AQ186" s="96"/>
      <c r="AR186" s="96"/>
      <c r="AS186" s="96"/>
      <c r="AT186" s="96"/>
      <c r="AU186" s="96"/>
      <c r="AV186" s="96"/>
      <c r="AW186" s="96"/>
      <c r="AX186" s="96"/>
      <c r="AY186" s="96"/>
      <c r="AZ186" s="96"/>
      <c r="BA186" s="96"/>
      <c r="BB186" s="96"/>
      <c r="BC186" s="96"/>
      <c r="BD186" s="96"/>
      <c r="BE186" s="96"/>
      <c r="BF186" s="96"/>
      <c r="BG186" s="96"/>
      <c r="BH186" s="96"/>
      <c r="BI186" s="96"/>
      <c r="BJ186" s="96"/>
      <c r="BK186" s="96"/>
      <c r="BL186" s="96"/>
      <c r="BM186" s="96"/>
    </row>
    <row r="187" spans="1:65" x14ac:dyDescent="0.2">
      <c r="A187" s="96"/>
      <c r="B187" s="96"/>
      <c r="C187" s="96"/>
      <c r="D187" s="96"/>
      <c r="E187" s="96"/>
      <c r="F187" s="96"/>
      <c r="G187" s="96"/>
      <c r="H187" s="96"/>
      <c r="I187" s="96"/>
      <c r="J187" s="96"/>
      <c r="K187" s="96"/>
      <c r="L187" s="96"/>
      <c r="M187" s="96"/>
      <c r="N187" s="96"/>
      <c r="O187" s="96"/>
      <c r="P187" s="96"/>
      <c r="Q187" s="96"/>
      <c r="R187" s="96"/>
      <c r="S187" s="96"/>
      <c r="T187" s="96"/>
      <c r="U187" s="96"/>
      <c r="V187" s="96"/>
      <c r="W187" s="96"/>
      <c r="X187" s="96"/>
      <c r="Y187" s="96"/>
      <c r="Z187" s="96"/>
      <c r="AA187" s="96"/>
      <c r="AB187" s="96"/>
      <c r="AC187" s="96"/>
      <c r="AD187" s="96"/>
      <c r="AE187" s="96"/>
      <c r="AF187" s="96"/>
      <c r="AG187" s="96"/>
      <c r="AH187" s="96"/>
      <c r="AI187" s="96"/>
      <c r="AJ187" s="96"/>
      <c r="AK187" s="96"/>
      <c r="AL187" s="96"/>
      <c r="AM187" s="96"/>
      <c r="AN187" s="96"/>
      <c r="AO187" s="96"/>
      <c r="AP187" s="96"/>
      <c r="AQ187" s="96"/>
      <c r="AR187" s="96"/>
      <c r="AS187" s="96"/>
      <c r="AT187" s="96"/>
      <c r="AU187" s="96"/>
      <c r="AV187" s="96"/>
      <c r="AW187" s="96"/>
      <c r="AX187" s="96"/>
      <c r="AY187" s="96"/>
      <c r="AZ187" s="96"/>
      <c r="BA187" s="96"/>
      <c r="BB187" s="96"/>
      <c r="BC187" s="96"/>
      <c r="BD187" s="96"/>
      <c r="BE187" s="96"/>
      <c r="BF187" s="96"/>
      <c r="BG187" s="96"/>
      <c r="BH187" s="96"/>
      <c r="BI187" s="96"/>
      <c r="BJ187" s="96"/>
      <c r="BK187" s="96"/>
      <c r="BL187" s="96"/>
      <c r="BM187" s="96"/>
    </row>
    <row r="188" spans="1:65" x14ac:dyDescent="0.2">
      <c r="A188" s="96"/>
      <c r="B188" s="96"/>
      <c r="C188" s="96"/>
      <c r="D188" s="96"/>
      <c r="E188" s="96"/>
      <c r="F188" s="96"/>
      <c r="G188" s="96"/>
      <c r="H188" s="96"/>
      <c r="I188" s="96"/>
      <c r="J188" s="96"/>
      <c r="K188" s="96"/>
      <c r="L188" s="96"/>
      <c r="M188" s="96"/>
      <c r="N188" s="96"/>
      <c r="O188" s="96"/>
      <c r="P188" s="96"/>
      <c r="Q188" s="96"/>
      <c r="R188" s="96"/>
      <c r="S188" s="96"/>
      <c r="T188" s="96"/>
      <c r="U188" s="96"/>
      <c r="V188" s="96"/>
      <c r="W188" s="96"/>
      <c r="X188" s="96"/>
      <c r="Y188" s="96"/>
      <c r="Z188" s="96"/>
      <c r="AA188" s="96"/>
      <c r="AB188" s="96"/>
      <c r="AC188" s="96"/>
      <c r="AD188" s="96"/>
      <c r="AE188" s="96"/>
      <c r="AF188" s="96"/>
      <c r="AG188" s="96"/>
      <c r="AH188" s="96"/>
      <c r="AI188" s="96"/>
      <c r="AJ188" s="96"/>
      <c r="AK188" s="96"/>
      <c r="AL188" s="96"/>
      <c r="AM188" s="96"/>
      <c r="AN188" s="96"/>
      <c r="AO188" s="96"/>
      <c r="AP188" s="96"/>
      <c r="AQ188" s="96"/>
      <c r="AR188" s="96"/>
      <c r="AS188" s="96"/>
      <c r="AT188" s="96"/>
      <c r="AU188" s="96"/>
      <c r="AV188" s="96"/>
      <c r="AW188" s="96"/>
      <c r="AX188" s="96"/>
      <c r="AY188" s="96"/>
      <c r="AZ188" s="96"/>
      <c r="BA188" s="96"/>
      <c r="BB188" s="96"/>
      <c r="BC188" s="96"/>
      <c r="BD188" s="96"/>
      <c r="BE188" s="96"/>
      <c r="BF188" s="96"/>
      <c r="BG188" s="96"/>
      <c r="BH188" s="96"/>
      <c r="BI188" s="96"/>
      <c r="BJ188" s="96"/>
      <c r="BK188" s="96"/>
      <c r="BL188" s="96"/>
      <c r="BM188" s="96"/>
    </row>
    <row r="189" spans="1:65" x14ac:dyDescent="0.2">
      <c r="A189" s="96"/>
      <c r="B189" s="96"/>
      <c r="C189" s="96"/>
      <c r="D189" s="96"/>
      <c r="E189" s="96"/>
      <c r="F189" s="96"/>
      <c r="G189" s="96"/>
      <c r="H189" s="96"/>
      <c r="I189" s="96"/>
      <c r="J189" s="96"/>
      <c r="K189" s="96"/>
      <c r="L189" s="96"/>
      <c r="M189" s="96"/>
      <c r="N189" s="96"/>
      <c r="O189" s="96"/>
      <c r="P189" s="96"/>
      <c r="Q189" s="96"/>
      <c r="R189" s="96"/>
      <c r="S189" s="96"/>
      <c r="T189" s="96"/>
      <c r="U189" s="96"/>
      <c r="V189" s="96"/>
      <c r="W189" s="96"/>
      <c r="X189" s="96"/>
      <c r="Y189" s="96"/>
      <c r="Z189" s="96"/>
      <c r="AA189" s="96"/>
      <c r="AB189" s="96"/>
      <c r="AC189" s="96"/>
      <c r="AD189" s="96"/>
      <c r="AE189" s="96"/>
      <c r="AF189" s="96"/>
      <c r="AG189" s="96"/>
      <c r="AH189" s="96"/>
      <c r="AI189" s="96"/>
      <c r="AJ189" s="96"/>
      <c r="AK189" s="96"/>
      <c r="AL189" s="96"/>
      <c r="AM189" s="96"/>
      <c r="AN189" s="96"/>
      <c r="AO189" s="96"/>
      <c r="AP189" s="96"/>
      <c r="AQ189" s="96"/>
      <c r="AR189" s="96"/>
      <c r="AS189" s="96"/>
      <c r="AT189" s="96"/>
      <c r="AU189" s="96"/>
      <c r="AV189" s="96"/>
      <c r="AW189" s="96"/>
      <c r="AX189" s="96"/>
      <c r="AY189" s="96"/>
      <c r="AZ189" s="96"/>
      <c r="BA189" s="96"/>
      <c r="BB189" s="96"/>
      <c r="BC189" s="96"/>
      <c r="BD189" s="96"/>
      <c r="BE189" s="96"/>
      <c r="BF189" s="96"/>
      <c r="BG189" s="96"/>
      <c r="BH189" s="96"/>
      <c r="BI189" s="96"/>
      <c r="BJ189" s="96"/>
      <c r="BK189" s="96"/>
      <c r="BL189" s="96"/>
      <c r="BM189" s="96"/>
    </row>
    <row r="190" spans="1:65" x14ac:dyDescent="0.2">
      <c r="A190" s="96"/>
      <c r="B190" s="96"/>
      <c r="C190" s="96"/>
      <c r="D190" s="96"/>
      <c r="E190" s="96"/>
      <c r="F190" s="96"/>
      <c r="G190" s="96"/>
      <c r="H190" s="96"/>
      <c r="I190" s="96"/>
      <c r="J190" s="96"/>
      <c r="K190" s="96"/>
      <c r="L190" s="96"/>
      <c r="M190" s="96"/>
      <c r="N190" s="96"/>
      <c r="O190" s="96"/>
      <c r="P190" s="96"/>
      <c r="Q190" s="96"/>
      <c r="R190" s="96"/>
      <c r="S190" s="96"/>
      <c r="T190" s="96"/>
      <c r="U190" s="96"/>
      <c r="V190" s="96"/>
      <c r="W190" s="96"/>
      <c r="X190" s="96"/>
      <c r="Y190" s="96"/>
      <c r="Z190" s="96"/>
      <c r="AA190" s="96"/>
      <c r="AB190" s="96"/>
      <c r="AC190" s="96"/>
      <c r="AD190" s="96"/>
      <c r="AE190" s="96"/>
      <c r="AF190" s="96"/>
      <c r="AG190" s="96"/>
      <c r="AH190" s="96"/>
      <c r="AI190" s="96"/>
      <c r="AJ190" s="96"/>
      <c r="AK190" s="96"/>
      <c r="AL190" s="96"/>
      <c r="AM190" s="96"/>
      <c r="AN190" s="96"/>
      <c r="AO190" s="96"/>
      <c r="AP190" s="96"/>
      <c r="AQ190" s="96"/>
      <c r="AR190" s="96"/>
      <c r="AS190" s="96"/>
      <c r="AT190" s="96"/>
      <c r="AU190" s="96"/>
      <c r="AV190" s="96"/>
      <c r="AW190" s="96"/>
      <c r="AX190" s="96"/>
      <c r="AY190" s="96"/>
      <c r="AZ190" s="96"/>
      <c r="BA190" s="96"/>
      <c r="BB190" s="96"/>
      <c r="BC190" s="96"/>
      <c r="BD190" s="96"/>
      <c r="BE190" s="96"/>
      <c r="BF190" s="96"/>
      <c r="BG190" s="96"/>
      <c r="BH190" s="96"/>
      <c r="BI190" s="96"/>
      <c r="BJ190" s="96"/>
      <c r="BK190" s="96"/>
      <c r="BL190" s="96"/>
      <c r="BM190" s="96"/>
    </row>
    <row r="191" spans="1:65" x14ac:dyDescent="0.2">
      <c r="A191" s="96"/>
      <c r="B191" s="96"/>
      <c r="C191" s="96"/>
      <c r="D191" s="96"/>
      <c r="E191" s="96"/>
      <c r="F191" s="96"/>
      <c r="G191" s="96"/>
      <c r="H191" s="96"/>
      <c r="I191" s="96"/>
      <c r="J191" s="96"/>
      <c r="K191" s="96"/>
      <c r="L191" s="96"/>
      <c r="M191" s="96"/>
      <c r="N191" s="96"/>
      <c r="O191" s="96"/>
      <c r="P191" s="96"/>
      <c r="Q191" s="96"/>
      <c r="R191" s="96"/>
      <c r="S191" s="96"/>
      <c r="T191" s="96"/>
      <c r="U191" s="96"/>
      <c r="V191" s="96"/>
      <c r="W191" s="96"/>
      <c r="X191" s="96"/>
      <c r="Y191" s="96"/>
      <c r="Z191" s="96"/>
      <c r="AA191" s="96"/>
      <c r="AB191" s="96"/>
      <c r="AC191" s="96"/>
      <c r="AD191" s="96"/>
      <c r="AE191" s="96"/>
      <c r="AF191" s="96"/>
      <c r="AG191" s="96"/>
      <c r="AH191" s="96"/>
      <c r="AI191" s="96"/>
      <c r="AJ191" s="96"/>
      <c r="AK191" s="96"/>
      <c r="AL191" s="96"/>
      <c r="AM191" s="96"/>
      <c r="AN191" s="96"/>
      <c r="AO191" s="96"/>
      <c r="AP191" s="96"/>
      <c r="AQ191" s="96"/>
      <c r="AR191" s="96"/>
      <c r="AS191" s="96"/>
      <c r="AT191" s="96"/>
      <c r="AU191" s="96"/>
      <c r="AV191" s="96"/>
      <c r="AW191" s="96"/>
      <c r="AX191" s="96"/>
      <c r="AY191" s="96"/>
      <c r="AZ191" s="96"/>
      <c r="BA191" s="96"/>
      <c r="BB191" s="96"/>
      <c r="BC191" s="96"/>
      <c r="BD191" s="96"/>
      <c r="BE191" s="96"/>
      <c r="BF191" s="96"/>
      <c r="BG191" s="96"/>
      <c r="BH191" s="96"/>
      <c r="BI191" s="96"/>
      <c r="BJ191" s="96"/>
      <c r="BK191" s="96"/>
      <c r="BL191" s="96"/>
      <c r="BM191" s="96"/>
    </row>
    <row r="192" spans="1:65" x14ac:dyDescent="0.2">
      <c r="A192" s="96"/>
      <c r="B192" s="96"/>
      <c r="C192" s="96"/>
      <c r="D192" s="96"/>
      <c r="E192" s="96"/>
      <c r="F192" s="96"/>
      <c r="G192" s="96"/>
      <c r="H192" s="96"/>
      <c r="I192" s="96"/>
      <c r="J192" s="96"/>
      <c r="K192" s="96"/>
      <c r="L192" s="96"/>
      <c r="M192" s="96"/>
      <c r="N192" s="96"/>
      <c r="O192" s="96"/>
      <c r="P192" s="96"/>
      <c r="Q192" s="96"/>
      <c r="R192" s="96"/>
      <c r="S192" s="96"/>
      <c r="T192" s="96"/>
      <c r="U192" s="96"/>
      <c r="V192" s="96"/>
      <c r="W192" s="96"/>
      <c r="X192" s="96"/>
      <c r="Y192" s="96"/>
      <c r="Z192" s="96"/>
      <c r="AA192" s="96"/>
      <c r="AB192" s="96"/>
      <c r="AC192" s="96"/>
      <c r="AD192" s="96"/>
      <c r="AE192" s="96"/>
      <c r="AF192" s="96"/>
      <c r="AG192" s="96"/>
      <c r="AH192" s="96"/>
      <c r="AI192" s="96"/>
      <c r="AJ192" s="96"/>
      <c r="AK192" s="96"/>
      <c r="AL192" s="96"/>
      <c r="AM192" s="96"/>
      <c r="AN192" s="96"/>
      <c r="AO192" s="96"/>
      <c r="AP192" s="96"/>
      <c r="AQ192" s="96"/>
      <c r="AR192" s="96"/>
      <c r="AS192" s="96"/>
      <c r="AT192" s="96"/>
      <c r="AU192" s="96"/>
      <c r="AV192" s="96"/>
      <c r="AW192" s="96"/>
      <c r="AX192" s="96"/>
      <c r="AY192" s="96"/>
      <c r="AZ192" s="96"/>
      <c r="BA192" s="96"/>
      <c r="BB192" s="96"/>
      <c r="BC192" s="96"/>
      <c r="BD192" s="96"/>
      <c r="BE192" s="96"/>
      <c r="BF192" s="96"/>
      <c r="BG192" s="96"/>
      <c r="BH192" s="96"/>
      <c r="BI192" s="96"/>
      <c r="BJ192" s="96"/>
      <c r="BK192" s="96"/>
      <c r="BL192" s="96"/>
      <c r="BM192" s="96"/>
    </row>
    <row r="193" spans="1:65" x14ac:dyDescent="0.2">
      <c r="A193" s="96"/>
      <c r="B193" s="96"/>
      <c r="C193" s="96"/>
      <c r="D193" s="96"/>
      <c r="E193" s="96"/>
      <c r="F193" s="96"/>
      <c r="G193" s="96"/>
      <c r="H193" s="96"/>
      <c r="I193" s="96"/>
      <c r="J193" s="96"/>
      <c r="K193" s="96"/>
      <c r="L193" s="96"/>
      <c r="M193" s="96"/>
      <c r="N193" s="96"/>
      <c r="O193" s="96"/>
      <c r="P193" s="96"/>
      <c r="Q193" s="96"/>
      <c r="R193" s="96"/>
      <c r="S193" s="96"/>
      <c r="T193" s="96"/>
      <c r="U193" s="96"/>
      <c r="V193" s="96"/>
      <c r="W193" s="96"/>
      <c r="X193" s="96"/>
      <c r="Y193" s="96"/>
      <c r="Z193" s="96"/>
      <c r="AA193" s="96"/>
      <c r="AB193" s="96"/>
      <c r="AC193" s="96"/>
      <c r="AD193" s="96"/>
      <c r="AE193" s="96"/>
      <c r="AF193" s="96"/>
      <c r="AG193" s="96"/>
      <c r="AH193" s="96"/>
      <c r="AI193" s="96"/>
      <c r="AJ193" s="96"/>
      <c r="AK193" s="96"/>
      <c r="AL193" s="96"/>
      <c r="AM193" s="96"/>
      <c r="AN193" s="96"/>
      <c r="AO193" s="96"/>
      <c r="AP193" s="96"/>
      <c r="AQ193" s="96"/>
      <c r="AR193" s="96"/>
      <c r="AS193" s="96"/>
      <c r="AT193" s="96"/>
      <c r="AU193" s="96"/>
      <c r="AV193" s="96"/>
      <c r="AW193" s="96"/>
      <c r="AX193" s="96"/>
      <c r="AY193" s="96"/>
      <c r="AZ193" s="96"/>
      <c r="BA193" s="96"/>
      <c r="BB193" s="96"/>
      <c r="BC193" s="96"/>
      <c r="BD193" s="96"/>
      <c r="BE193" s="96"/>
      <c r="BF193" s="96"/>
      <c r="BG193" s="96"/>
      <c r="BH193" s="96"/>
      <c r="BI193" s="96"/>
      <c r="BJ193" s="96"/>
      <c r="BK193" s="96"/>
      <c r="BL193" s="96"/>
      <c r="BM193" s="96"/>
    </row>
    <row r="194" spans="1:65" x14ac:dyDescent="0.2">
      <c r="A194" s="96"/>
      <c r="B194" s="96"/>
      <c r="C194" s="96"/>
      <c r="D194" s="96"/>
      <c r="E194" s="96"/>
      <c r="F194" s="96"/>
      <c r="G194" s="96"/>
      <c r="H194" s="96"/>
      <c r="I194" s="96"/>
      <c r="J194" s="96"/>
      <c r="K194" s="96"/>
      <c r="L194" s="96"/>
      <c r="M194" s="96"/>
      <c r="N194" s="96"/>
      <c r="O194" s="96"/>
      <c r="P194" s="96"/>
      <c r="Q194" s="96"/>
      <c r="R194" s="96"/>
      <c r="S194" s="96"/>
      <c r="T194" s="96"/>
      <c r="U194" s="96"/>
      <c r="V194" s="96"/>
      <c r="W194" s="96"/>
      <c r="X194" s="96"/>
      <c r="Y194" s="96"/>
      <c r="Z194" s="96"/>
      <c r="AA194" s="96"/>
      <c r="AB194" s="96"/>
      <c r="AC194" s="96"/>
      <c r="AD194" s="96"/>
      <c r="AE194" s="96"/>
      <c r="AF194" s="96"/>
      <c r="AG194" s="96"/>
      <c r="AH194" s="96"/>
      <c r="AI194" s="96"/>
      <c r="AJ194" s="96"/>
      <c r="AK194" s="96"/>
      <c r="AL194" s="96"/>
      <c r="AM194" s="96"/>
      <c r="AN194" s="96"/>
      <c r="AO194" s="96"/>
      <c r="AP194" s="96"/>
      <c r="AQ194" s="96"/>
      <c r="AR194" s="96"/>
      <c r="AS194" s="96"/>
      <c r="AT194" s="96"/>
      <c r="AU194" s="96"/>
      <c r="AV194" s="96"/>
      <c r="AW194" s="96"/>
      <c r="AX194" s="96"/>
      <c r="AY194" s="96"/>
      <c r="AZ194" s="96"/>
      <c r="BA194" s="96"/>
      <c r="BB194" s="96"/>
      <c r="BC194" s="96"/>
      <c r="BD194" s="96"/>
      <c r="BE194" s="96"/>
      <c r="BF194" s="96"/>
      <c r="BG194" s="96"/>
      <c r="BH194" s="96"/>
      <c r="BI194" s="96"/>
      <c r="BJ194" s="96"/>
      <c r="BK194" s="96"/>
      <c r="BL194" s="96"/>
      <c r="BM194" s="96"/>
    </row>
    <row r="195" spans="1:65" x14ac:dyDescent="0.2">
      <c r="A195" s="96"/>
      <c r="B195" s="96"/>
      <c r="C195" s="96"/>
      <c r="D195" s="96"/>
      <c r="E195" s="96"/>
      <c r="F195" s="96"/>
      <c r="G195" s="96"/>
      <c r="H195" s="96"/>
      <c r="I195" s="96"/>
      <c r="J195" s="96"/>
      <c r="K195" s="96"/>
      <c r="L195" s="96"/>
      <c r="M195" s="96"/>
      <c r="N195" s="96"/>
      <c r="O195" s="96"/>
      <c r="P195" s="96"/>
      <c r="Q195" s="96"/>
      <c r="R195" s="96"/>
      <c r="S195" s="96"/>
      <c r="T195" s="96"/>
      <c r="U195" s="96"/>
      <c r="V195" s="96"/>
      <c r="W195" s="96"/>
      <c r="X195" s="96"/>
      <c r="Y195" s="96"/>
      <c r="Z195" s="96"/>
      <c r="AA195" s="96"/>
      <c r="AB195" s="96"/>
      <c r="AC195" s="96"/>
      <c r="AD195" s="96"/>
      <c r="AE195" s="96"/>
      <c r="AF195" s="96"/>
      <c r="AG195" s="96"/>
      <c r="AH195" s="96"/>
      <c r="AI195" s="96"/>
      <c r="AJ195" s="96"/>
      <c r="AK195" s="96"/>
      <c r="AL195" s="96"/>
      <c r="AM195" s="96"/>
      <c r="AN195" s="96"/>
      <c r="AO195" s="96"/>
      <c r="AP195" s="96"/>
      <c r="AQ195" s="96"/>
      <c r="AR195" s="96"/>
      <c r="AS195" s="96"/>
      <c r="AT195" s="96"/>
      <c r="AU195" s="96"/>
      <c r="AV195" s="96"/>
      <c r="AW195" s="96"/>
      <c r="AX195" s="96"/>
      <c r="AY195" s="96"/>
      <c r="AZ195" s="96"/>
      <c r="BA195" s="96"/>
      <c r="BB195" s="96"/>
      <c r="BC195" s="96"/>
      <c r="BD195" s="96"/>
      <c r="BE195" s="96"/>
      <c r="BF195" s="96"/>
      <c r="BG195" s="96"/>
      <c r="BH195" s="96"/>
      <c r="BI195" s="96"/>
      <c r="BJ195" s="96"/>
      <c r="BK195" s="96"/>
      <c r="BL195" s="96"/>
      <c r="BM195" s="96"/>
    </row>
    <row r="196" spans="1:65" x14ac:dyDescent="0.2">
      <c r="A196" s="96"/>
      <c r="B196" s="96"/>
      <c r="C196" s="96"/>
      <c r="D196" s="96"/>
      <c r="E196" s="96"/>
      <c r="F196" s="96"/>
      <c r="G196" s="96"/>
      <c r="H196" s="96"/>
      <c r="I196" s="96"/>
      <c r="J196" s="96"/>
      <c r="K196" s="96"/>
      <c r="L196" s="96"/>
      <c r="M196" s="96"/>
      <c r="N196" s="96"/>
      <c r="O196" s="96"/>
      <c r="P196" s="96"/>
      <c r="Q196" s="96"/>
      <c r="R196" s="96"/>
      <c r="S196" s="96"/>
      <c r="T196" s="96"/>
      <c r="U196" s="96"/>
      <c r="V196" s="96"/>
      <c r="W196" s="96"/>
      <c r="X196" s="96"/>
      <c r="Y196" s="96"/>
      <c r="Z196" s="96"/>
      <c r="AA196" s="96"/>
      <c r="AB196" s="96"/>
      <c r="AC196" s="96"/>
      <c r="AD196" s="96"/>
      <c r="AE196" s="96"/>
      <c r="AF196" s="96"/>
      <c r="AG196" s="96"/>
      <c r="AH196" s="96"/>
      <c r="AI196" s="96"/>
      <c r="AJ196" s="96"/>
      <c r="AK196" s="96"/>
      <c r="AL196" s="96"/>
      <c r="AM196" s="96"/>
      <c r="AN196" s="96"/>
      <c r="AO196" s="96"/>
      <c r="AP196" s="96"/>
      <c r="AQ196" s="96"/>
      <c r="AR196" s="96"/>
      <c r="AS196" s="96"/>
      <c r="AT196" s="96"/>
      <c r="AU196" s="96"/>
      <c r="AV196" s="96"/>
      <c r="AW196" s="96"/>
      <c r="AX196" s="96"/>
      <c r="AY196" s="96"/>
      <c r="AZ196" s="96"/>
      <c r="BA196" s="96"/>
      <c r="BB196" s="96"/>
      <c r="BC196" s="96"/>
      <c r="BD196" s="96"/>
      <c r="BE196" s="96"/>
      <c r="BF196" s="96"/>
      <c r="BG196" s="96"/>
      <c r="BH196" s="96"/>
      <c r="BI196" s="96"/>
      <c r="BJ196" s="96"/>
      <c r="BK196" s="96"/>
      <c r="BL196" s="96"/>
      <c r="BM196" s="96"/>
    </row>
    <row r="197" spans="1:65" x14ac:dyDescent="0.2">
      <c r="A197" s="96"/>
      <c r="B197" s="96"/>
      <c r="C197" s="96"/>
      <c r="D197" s="96"/>
      <c r="E197" s="96"/>
      <c r="F197" s="96"/>
      <c r="G197" s="96"/>
      <c r="H197" s="96"/>
      <c r="I197" s="96"/>
      <c r="J197" s="96"/>
      <c r="K197" s="96"/>
      <c r="L197" s="96"/>
      <c r="M197" s="96"/>
      <c r="N197" s="96"/>
      <c r="O197" s="96"/>
      <c r="P197" s="96"/>
      <c r="Q197" s="96"/>
      <c r="R197" s="96"/>
      <c r="S197" s="96"/>
      <c r="T197" s="96"/>
      <c r="U197" s="96"/>
      <c r="V197" s="96"/>
      <c r="W197" s="96"/>
      <c r="X197" s="96"/>
      <c r="Y197" s="96"/>
      <c r="Z197" s="96"/>
      <c r="AA197" s="96"/>
      <c r="AB197" s="96"/>
      <c r="AC197" s="96"/>
      <c r="AD197" s="96"/>
      <c r="AE197" s="96"/>
      <c r="AF197" s="96"/>
      <c r="AG197" s="96"/>
      <c r="AH197" s="96"/>
      <c r="AI197" s="96"/>
      <c r="AJ197" s="96"/>
      <c r="AK197" s="96"/>
      <c r="AL197" s="96"/>
      <c r="AM197" s="96"/>
      <c r="AN197" s="96"/>
      <c r="AO197" s="96"/>
      <c r="AP197" s="96"/>
      <c r="AQ197" s="96"/>
      <c r="AR197" s="96"/>
      <c r="AS197" s="96"/>
      <c r="AT197" s="96"/>
      <c r="AU197" s="96"/>
      <c r="AV197" s="96"/>
      <c r="AW197" s="96"/>
      <c r="AX197" s="96"/>
      <c r="AY197" s="96"/>
      <c r="AZ197" s="96"/>
      <c r="BA197" s="96"/>
      <c r="BB197" s="96"/>
      <c r="BC197" s="96"/>
      <c r="BD197" s="96"/>
      <c r="BE197" s="96"/>
      <c r="BF197" s="96"/>
      <c r="BG197" s="96"/>
      <c r="BH197" s="96"/>
      <c r="BI197" s="96"/>
      <c r="BJ197" s="96"/>
      <c r="BK197" s="96"/>
      <c r="BL197" s="96"/>
      <c r="BM197" s="96"/>
    </row>
    <row r="198" spans="1:65" x14ac:dyDescent="0.2">
      <c r="A198" s="96"/>
      <c r="B198" s="96"/>
      <c r="C198" s="96"/>
      <c r="D198" s="96"/>
      <c r="E198" s="96"/>
      <c r="F198" s="96"/>
      <c r="G198" s="96"/>
      <c r="H198" s="96"/>
      <c r="I198" s="96"/>
      <c r="J198" s="96"/>
      <c r="K198" s="96"/>
      <c r="L198" s="96"/>
      <c r="M198" s="96"/>
      <c r="N198" s="96"/>
      <c r="O198" s="96"/>
      <c r="P198" s="96"/>
      <c r="Q198" s="96"/>
      <c r="R198" s="96"/>
      <c r="S198" s="96"/>
      <c r="T198" s="96"/>
      <c r="U198" s="96"/>
      <c r="V198" s="96"/>
      <c r="W198" s="96"/>
      <c r="X198" s="96"/>
      <c r="Y198" s="96"/>
      <c r="Z198" s="96"/>
      <c r="AA198" s="96"/>
      <c r="AB198" s="96"/>
      <c r="AC198" s="96"/>
      <c r="AD198" s="96"/>
      <c r="AE198" s="96"/>
      <c r="AF198" s="96"/>
      <c r="AG198" s="96"/>
      <c r="AH198" s="96"/>
      <c r="AI198" s="96"/>
      <c r="AJ198" s="96"/>
      <c r="AK198" s="96"/>
      <c r="AL198" s="96"/>
      <c r="AM198" s="96"/>
      <c r="AN198" s="96"/>
      <c r="AO198" s="96"/>
      <c r="AP198" s="96"/>
      <c r="AQ198" s="96"/>
      <c r="AR198" s="96"/>
      <c r="AS198" s="96"/>
      <c r="AT198" s="96"/>
      <c r="AU198" s="96"/>
      <c r="AV198" s="96"/>
      <c r="AW198" s="96"/>
      <c r="AX198" s="96"/>
      <c r="AY198" s="96"/>
      <c r="AZ198" s="96"/>
      <c r="BA198" s="96"/>
      <c r="BB198" s="96"/>
      <c r="BC198" s="96"/>
      <c r="BD198" s="96"/>
      <c r="BE198" s="96"/>
      <c r="BF198" s="96"/>
      <c r="BG198" s="96"/>
      <c r="BH198" s="96"/>
      <c r="BI198" s="96"/>
      <c r="BJ198" s="96"/>
      <c r="BK198" s="96"/>
      <c r="BL198" s="96"/>
      <c r="BM198" s="96"/>
    </row>
  </sheetData>
  <sheetProtection algorithmName="SHA-512" hashValue="1+VrqyIIzdV6jPL+YgqR4CYu9tkkZo2hHNJ3ItLUGVCuMF++FfQQ0q3e94v3HX8r277NkMJWiHB82H6JFwQ/kw==" saltValue="7I2udC4ZJ0ApcEhFu8eh4w==" spinCount="100000" sheet="1" objects="1" scenarios="1"/>
  <mergeCells count="26">
    <mergeCell ref="I22:K22"/>
    <mergeCell ref="B24:K24"/>
    <mergeCell ref="B26:I26"/>
    <mergeCell ref="B46:K46"/>
    <mergeCell ref="B33:E33"/>
    <mergeCell ref="B34:E34"/>
    <mergeCell ref="B37:E37"/>
    <mergeCell ref="B41:E41"/>
    <mergeCell ref="B43:E43"/>
    <mergeCell ref="B38:E38"/>
    <mergeCell ref="C2:J2"/>
    <mergeCell ref="B36:E36"/>
    <mergeCell ref="B35:E35"/>
    <mergeCell ref="B27:K27"/>
    <mergeCell ref="B28:K28"/>
    <mergeCell ref="B29:E31"/>
    <mergeCell ref="I29:K29"/>
    <mergeCell ref="I31:K31"/>
    <mergeCell ref="B8:K8"/>
    <mergeCell ref="I10:K10"/>
    <mergeCell ref="I12:K12"/>
    <mergeCell ref="I14:K14"/>
    <mergeCell ref="I16:K16"/>
    <mergeCell ref="I18:K18"/>
    <mergeCell ref="I20:K20"/>
    <mergeCell ref="B4:J4"/>
  </mergeCells>
  <conditionalFormatting sqref="E10 E12 E14 E16 E18 E20 E22 I10:K10 I12:K12 I14:K14 I16:K16 I18:K18 I20:K20 I22:K22">
    <cfRule type="cellIs" dxfId="22" priority="1" operator="equal">
      <formula>0</formula>
    </cfRule>
  </conditionalFormatting>
  <hyperlinks>
    <hyperlink ref="G45" location="Summary!K109" display="Remittance Advice" xr:uid="{077B2C9F-2E83-4484-9D03-C20057B982A8}"/>
  </hyperlinks>
  <printOptions verticalCentered="1"/>
  <pageMargins left="0.9055118110236221" right="0.70866141732283472" top="0.59055118110236227" bottom="0.27559055118110237" header="0.31496062992125984" footer="0.11811023622047245"/>
  <pageSetup paperSize="9" scale="44" orientation="portrait" r:id="rId1"/>
  <headerFooter>
    <oddHeader xml:space="preserve">&amp;C&amp;14
</oddHeader>
    <oddFooter>&amp;R&amp;A</oddFooter>
  </headerFooter>
  <colBreaks count="1" manualBreakCount="1">
    <brk id="12" min="3" max="40" man="1"/>
  </col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2C9C6E-B6FA-463D-91B8-E0321EC6CBCD}">
  <sheetPr codeName="Sheet7">
    <tabColor rgb="FF92D050"/>
    <pageSetUpPr fitToPage="1"/>
  </sheetPr>
  <dimension ref="A1:BP183"/>
  <sheetViews>
    <sheetView showGridLines="0" view="pageBreakPreview" topLeftCell="A19" zoomScale="75" zoomScaleNormal="70" zoomScaleSheetLayoutView="75" zoomScalePageLayoutView="70" workbookViewId="0">
      <selection activeCell="B29" sqref="B29:J29"/>
    </sheetView>
  </sheetViews>
  <sheetFormatPr baseColWidth="10" defaultColWidth="8.83203125" defaultRowHeight="15" x14ac:dyDescent="0.2"/>
  <cols>
    <col min="1" max="1" width="1.33203125" style="136" customWidth="1"/>
    <col min="2" max="2" width="29.33203125" style="136" customWidth="1"/>
    <col min="3" max="3" width="1.33203125" style="136" customWidth="1"/>
    <col min="4" max="4" width="58.5" style="136" customWidth="1"/>
    <col min="5" max="5" width="1.33203125" style="136" customWidth="1"/>
    <col min="6" max="6" width="21.6640625" style="136" customWidth="1"/>
    <col min="7" max="7" width="1.33203125" style="136" customWidth="1"/>
    <col min="8" max="8" width="26" style="136" customWidth="1"/>
    <col min="9" max="9" width="1.33203125" style="136" customWidth="1"/>
    <col min="10" max="10" width="34.33203125" style="136" customWidth="1"/>
    <col min="11" max="11" width="1.33203125" style="136" customWidth="1"/>
    <col min="12" max="12" width="8.83203125" style="136"/>
    <col min="13" max="13" width="17.33203125" style="136" customWidth="1"/>
    <col min="14" max="16384" width="8.83203125" style="136"/>
  </cols>
  <sheetData>
    <row r="1" spans="1:68" ht="7.25" customHeight="1" x14ac:dyDescent="0.2">
      <c r="A1" s="229"/>
      <c r="B1" s="230"/>
      <c r="C1" s="230"/>
      <c r="D1" s="230"/>
      <c r="E1" s="230"/>
      <c r="F1" s="230"/>
      <c r="G1" s="230"/>
      <c r="H1" s="230"/>
      <c r="I1" s="230"/>
      <c r="J1" s="230"/>
      <c r="K1" s="238"/>
      <c r="L1" s="298"/>
      <c r="M1" s="298"/>
      <c r="N1" s="298"/>
      <c r="O1" s="298"/>
      <c r="P1" s="298"/>
      <c r="Q1" s="298"/>
      <c r="R1" s="298"/>
      <c r="S1" s="298"/>
      <c r="T1" s="298"/>
      <c r="U1" s="298"/>
      <c r="V1" s="298"/>
      <c r="W1" s="298"/>
      <c r="X1" s="298"/>
      <c r="Y1" s="298"/>
      <c r="Z1" s="298"/>
      <c r="AA1" s="298"/>
      <c r="AB1" s="298"/>
      <c r="AC1" s="298"/>
      <c r="AD1" s="298"/>
      <c r="AE1" s="298"/>
      <c r="AF1" s="298"/>
      <c r="AG1" s="298"/>
      <c r="AH1" s="298"/>
      <c r="AI1" s="298"/>
      <c r="AJ1" s="298"/>
      <c r="AK1" s="298"/>
      <c r="AL1" s="298"/>
      <c r="AM1" s="298"/>
      <c r="AN1" s="298"/>
      <c r="AO1" s="298"/>
      <c r="AP1" s="298"/>
      <c r="AQ1" s="298"/>
      <c r="AR1" s="298"/>
      <c r="AS1" s="298"/>
      <c r="AT1" s="298"/>
      <c r="AU1" s="298"/>
      <c r="AV1" s="298"/>
      <c r="AW1" s="298"/>
      <c r="AX1" s="298"/>
      <c r="AY1" s="298"/>
      <c r="AZ1" s="298"/>
      <c r="BA1" s="298"/>
      <c r="BB1" s="298"/>
      <c r="BC1" s="298"/>
      <c r="BD1" s="298"/>
      <c r="BE1" s="298"/>
      <c r="BF1" s="298"/>
      <c r="BG1" s="298"/>
      <c r="BH1" s="298"/>
      <c r="BI1" s="298"/>
      <c r="BJ1" s="298"/>
      <c r="BK1" s="298"/>
      <c r="BL1" s="298"/>
      <c r="BM1" s="298"/>
      <c r="BN1" s="298"/>
      <c r="BO1" s="298"/>
      <c r="BP1" s="298"/>
    </row>
    <row r="2" spans="1:68" ht="155" customHeight="1" x14ac:dyDescent="0.2">
      <c r="A2" s="231"/>
      <c r="C2" s="672"/>
      <c r="D2" s="672"/>
      <c r="E2" s="672"/>
      <c r="F2" s="672"/>
      <c r="G2" s="672"/>
      <c r="H2" s="672"/>
      <c r="I2" s="672"/>
      <c r="K2" s="239"/>
      <c r="L2" s="298"/>
      <c r="M2" s="298"/>
      <c r="N2" s="298"/>
      <c r="O2" s="298"/>
      <c r="P2" s="298"/>
      <c r="Q2" s="298"/>
      <c r="R2" s="298"/>
      <c r="S2" s="298"/>
      <c r="T2" s="298"/>
      <c r="U2" s="298"/>
      <c r="V2" s="298"/>
      <c r="W2" s="298"/>
      <c r="X2" s="298"/>
      <c r="Y2" s="298"/>
      <c r="Z2" s="298"/>
      <c r="AA2" s="298"/>
      <c r="AB2" s="298"/>
      <c r="AC2" s="298"/>
      <c r="AD2" s="298"/>
      <c r="AE2" s="298"/>
      <c r="AF2" s="298"/>
      <c r="AG2" s="298"/>
      <c r="AH2" s="298"/>
      <c r="AI2" s="298"/>
      <c r="AJ2" s="298"/>
      <c r="AK2" s="298"/>
      <c r="AL2" s="298"/>
      <c r="AM2" s="298"/>
      <c r="AN2" s="298"/>
      <c r="AO2" s="298"/>
      <c r="AP2" s="298"/>
      <c r="AQ2" s="298"/>
      <c r="AR2" s="298"/>
      <c r="AS2" s="298"/>
      <c r="AT2" s="298"/>
      <c r="AU2" s="298"/>
      <c r="AV2" s="298"/>
      <c r="AW2" s="298"/>
      <c r="AX2" s="298"/>
      <c r="AY2" s="298"/>
      <c r="AZ2" s="298"/>
      <c r="BA2" s="298"/>
      <c r="BB2" s="298"/>
      <c r="BC2" s="298"/>
      <c r="BD2" s="298"/>
      <c r="BE2" s="298"/>
      <c r="BF2" s="298"/>
      <c r="BG2" s="298"/>
      <c r="BH2" s="298"/>
      <c r="BI2" s="298"/>
      <c r="BJ2" s="298"/>
      <c r="BK2" s="298"/>
      <c r="BL2" s="298"/>
      <c r="BM2" s="298"/>
      <c r="BN2" s="298"/>
      <c r="BO2" s="298"/>
      <c r="BP2" s="298"/>
    </row>
    <row r="3" spans="1:68" ht="20" customHeight="1" x14ac:dyDescent="0.2">
      <c r="A3" s="231"/>
      <c r="B3" s="667"/>
      <c r="C3" s="667"/>
      <c r="D3" s="667"/>
      <c r="E3" s="667"/>
      <c r="F3" s="667"/>
      <c r="G3" s="667"/>
      <c r="H3" s="667"/>
      <c r="I3" s="667"/>
      <c r="J3" s="667"/>
      <c r="K3" s="239"/>
      <c r="L3" s="298"/>
      <c r="M3" s="298"/>
      <c r="N3" s="298"/>
      <c r="O3" s="298"/>
      <c r="P3" s="298"/>
      <c r="Q3" s="298"/>
      <c r="R3" s="298"/>
      <c r="S3" s="298"/>
      <c r="T3" s="298"/>
      <c r="U3" s="298"/>
      <c r="V3" s="298"/>
      <c r="W3" s="298"/>
      <c r="X3" s="298"/>
      <c r="Y3" s="298"/>
      <c r="Z3" s="298"/>
      <c r="AA3" s="298"/>
      <c r="AB3" s="298"/>
      <c r="AC3" s="298"/>
      <c r="AD3" s="298"/>
      <c r="AE3" s="298"/>
      <c r="AF3" s="298"/>
      <c r="AG3" s="298"/>
      <c r="AH3" s="298"/>
      <c r="AI3" s="298"/>
      <c r="AJ3" s="298"/>
      <c r="AK3" s="298"/>
      <c r="AL3" s="298"/>
      <c r="AM3" s="298"/>
      <c r="AN3" s="298"/>
      <c r="AO3" s="298"/>
      <c r="AP3" s="298"/>
      <c r="AQ3" s="298"/>
      <c r="AR3" s="298"/>
      <c r="AS3" s="298"/>
      <c r="AT3" s="298"/>
      <c r="AU3" s="298"/>
      <c r="AV3" s="298"/>
      <c r="AW3" s="298"/>
      <c r="AX3" s="298"/>
      <c r="AY3" s="298"/>
      <c r="AZ3" s="298"/>
      <c r="BA3" s="298"/>
      <c r="BB3" s="298"/>
      <c r="BC3" s="298"/>
      <c r="BD3" s="298"/>
      <c r="BE3" s="298"/>
      <c r="BF3" s="298"/>
      <c r="BG3" s="298"/>
      <c r="BH3" s="298"/>
      <c r="BI3" s="298"/>
      <c r="BJ3" s="298"/>
      <c r="BK3" s="298"/>
      <c r="BL3" s="298"/>
      <c r="BM3" s="298"/>
      <c r="BN3" s="298"/>
      <c r="BO3" s="298"/>
      <c r="BP3" s="298"/>
    </row>
    <row r="4" spans="1:68" ht="7.25" customHeight="1" x14ac:dyDescent="0.2">
      <c r="A4" s="231"/>
      <c r="K4" s="239"/>
      <c r="L4" s="298"/>
      <c r="M4" s="298"/>
      <c r="N4" s="298"/>
      <c r="O4" s="298"/>
      <c r="P4" s="298"/>
      <c r="Q4" s="298"/>
      <c r="R4" s="298"/>
      <c r="S4" s="298"/>
      <c r="T4" s="298"/>
      <c r="U4" s="298"/>
      <c r="V4" s="298"/>
      <c r="W4" s="298"/>
      <c r="X4" s="298"/>
      <c r="Y4" s="298"/>
      <c r="Z4" s="298"/>
      <c r="AA4" s="298"/>
      <c r="AB4" s="298"/>
      <c r="AC4" s="298"/>
      <c r="AD4" s="298"/>
      <c r="AE4" s="298"/>
      <c r="AF4" s="298"/>
      <c r="AG4" s="298"/>
      <c r="AH4" s="298"/>
      <c r="AI4" s="298"/>
      <c r="AJ4" s="298"/>
      <c r="AK4" s="298"/>
      <c r="AL4" s="298"/>
      <c r="AM4" s="298"/>
      <c r="AN4" s="298"/>
      <c r="AO4" s="298"/>
      <c r="AP4" s="298"/>
      <c r="AQ4" s="298"/>
      <c r="AR4" s="298"/>
      <c r="AS4" s="298"/>
      <c r="AT4" s="298"/>
      <c r="AU4" s="298"/>
      <c r="AV4" s="298"/>
      <c r="AW4" s="298"/>
      <c r="AX4" s="298"/>
      <c r="AY4" s="298"/>
      <c r="AZ4" s="298"/>
      <c r="BA4" s="298"/>
      <c r="BB4" s="298"/>
      <c r="BC4" s="298"/>
      <c r="BD4" s="298"/>
      <c r="BE4" s="298"/>
      <c r="BF4" s="298"/>
      <c r="BG4" s="298"/>
      <c r="BH4" s="298"/>
      <c r="BI4" s="298"/>
      <c r="BJ4" s="298"/>
      <c r="BK4" s="298"/>
      <c r="BL4" s="298"/>
      <c r="BM4" s="298"/>
      <c r="BN4" s="298"/>
      <c r="BO4" s="298"/>
      <c r="BP4" s="298"/>
    </row>
    <row r="5" spans="1:68" ht="56" customHeight="1" x14ac:dyDescent="0.2">
      <c r="A5" s="231"/>
      <c r="B5" s="681" t="s">
        <v>326</v>
      </c>
      <c r="C5" s="682"/>
      <c r="D5" s="682"/>
      <c r="E5" s="682"/>
      <c r="F5" s="682"/>
      <c r="G5" s="682"/>
      <c r="H5" s="682"/>
      <c r="I5" s="682"/>
      <c r="J5" s="191" t="s">
        <v>327</v>
      </c>
      <c r="K5" s="240"/>
      <c r="L5" s="298"/>
      <c r="M5" s="298"/>
      <c r="N5" s="298"/>
      <c r="O5" s="298"/>
      <c r="P5" s="298"/>
      <c r="Q5" s="298"/>
      <c r="R5" s="298"/>
      <c r="S5" s="298"/>
      <c r="T5" s="298"/>
      <c r="U5" s="298"/>
      <c r="V5" s="298"/>
      <c r="W5" s="298"/>
      <c r="X5" s="298"/>
      <c r="Y5" s="298"/>
      <c r="Z5" s="298"/>
      <c r="AA5" s="298"/>
      <c r="AB5" s="298"/>
      <c r="AC5" s="298"/>
      <c r="AD5" s="298"/>
      <c r="AE5" s="298"/>
      <c r="AF5" s="298"/>
      <c r="AG5" s="298"/>
      <c r="AH5" s="298"/>
      <c r="AI5" s="298"/>
      <c r="AJ5" s="298"/>
      <c r="AK5" s="298"/>
      <c r="AL5" s="298"/>
      <c r="AM5" s="298"/>
      <c r="AN5" s="298"/>
      <c r="AO5" s="298"/>
      <c r="AP5" s="298"/>
      <c r="AQ5" s="298"/>
      <c r="AR5" s="298"/>
      <c r="AS5" s="298"/>
      <c r="AT5" s="298"/>
      <c r="AU5" s="298"/>
      <c r="AV5" s="298"/>
      <c r="AW5" s="298"/>
      <c r="AX5" s="298"/>
      <c r="AY5" s="298"/>
      <c r="AZ5" s="298"/>
      <c r="BA5" s="298"/>
      <c r="BB5" s="298"/>
      <c r="BC5" s="298"/>
      <c r="BD5" s="298"/>
      <c r="BE5" s="298"/>
      <c r="BF5" s="298"/>
      <c r="BG5" s="298"/>
      <c r="BH5" s="298"/>
      <c r="BI5" s="298"/>
      <c r="BJ5" s="298"/>
      <c r="BK5" s="298"/>
      <c r="BL5" s="298"/>
      <c r="BM5" s="298"/>
      <c r="BN5" s="298"/>
      <c r="BO5" s="298"/>
      <c r="BP5" s="298"/>
    </row>
    <row r="6" spans="1:68" ht="18" customHeight="1" x14ac:dyDescent="0.2">
      <c r="A6" s="231"/>
      <c r="B6" s="175"/>
      <c r="C6" s="175"/>
      <c r="D6" s="175"/>
      <c r="E6" s="175"/>
      <c r="F6" s="175"/>
      <c r="G6" s="175"/>
      <c r="H6" s="175"/>
      <c r="I6" s="175"/>
      <c r="J6" s="175"/>
      <c r="K6" s="240"/>
      <c r="L6" s="298"/>
      <c r="M6" s="298"/>
      <c r="N6" s="298"/>
      <c r="O6" s="298"/>
      <c r="P6" s="298"/>
      <c r="Q6" s="298"/>
      <c r="R6" s="298"/>
      <c r="S6" s="298"/>
      <c r="T6" s="298"/>
      <c r="U6" s="298"/>
      <c r="V6" s="298"/>
      <c r="W6" s="298"/>
      <c r="X6" s="298"/>
      <c r="Y6" s="298"/>
      <c r="Z6" s="298"/>
      <c r="AA6" s="298"/>
      <c r="AB6" s="298"/>
      <c r="AC6" s="298"/>
      <c r="AD6" s="298"/>
      <c r="AE6" s="298"/>
      <c r="AF6" s="298"/>
      <c r="AG6" s="298"/>
      <c r="AH6" s="298"/>
      <c r="AI6" s="298"/>
      <c r="AJ6" s="298"/>
      <c r="AK6" s="298"/>
      <c r="AL6" s="298"/>
      <c r="AM6" s="298"/>
      <c r="AN6" s="298"/>
      <c r="AO6" s="298"/>
      <c r="AP6" s="298"/>
      <c r="AQ6" s="298"/>
      <c r="AR6" s="298"/>
      <c r="AS6" s="298"/>
      <c r="AT6" s="298"/>
      <c r="AU6" s="298"/>
      <c r="AV6" s="298"/>
      <c r="AW6" s="298"/>
      <c r="AX6" s="298"/>
      <c r="AY6" s="298"/>
      <c r="AZ6" s="298"/>
      <c r="BA6" s="298"/>
      <c r="BB6" s="298"/>
      <c r="BC6" s="298"/>
      <c r="BD6" s="298"/>
      <c r="BE6" s="298"/>
      <c r="BF6" s="298"/>
      <c r="BG6" s="298"/>
      <c r="BH6" s="298"/>
      <c r="BI6" s="298"/>
      <c r="BJ6" s="298"/>
      <c r="BK6" s="298"/>
      <c r="BL6" s="298"/>
      <c r="BM6" s="298"/>
      <c r="BN6" s="298"/>
      <c r="BO6" s="298"/>
      <c r="BP6" s="298"/>
    </row>
    <row r="7" spans="1:68" ht="30.5" customHeight="1" x14ac:dyDescent="0.2">
      <c r="A7" s="231"/>
      <c r="B7" s="175"/>
      <c r="C7" s="175"/>
      <c r="D7" s="175"/>
      <c r="E7" s="175"/>
      <c r="F7" s="175"/>
      <c r="G7" s="175"/>
      <c r="H7" s="176" t="s">
        <v>33</v>
      </c>
      <c r="I7" s="175"/>
      <c r="J7" s="332">
        <f ca="1">NOW()</f>
        <v>45495.579010416666</v>
      </c>
      <c r="K7" s="241"/>
      <c r="L7" s="298"/>
      <c r="M7" s="298"/>
      <c r="N7" s="298"/>
      <c r="O7" s="298"/>
      <c r="P7" s="298"/>
      <c r="Q7" s="298"/>
      <c r="R7" s="298"/>
      <c r="S7" s="298"/>
      <c r="T7" s="298"/>
      <c r="U7" s="298"/>
      <c r="V7" s="298"/>
      <c r="W7" s="298"/>
      <c r="X7" s="298"/>
      <c r="Y7" s="298"/>
      <c r="Z7" s="298"/>
      <c r="AA7" s="298"/>
      <c r="AB7" s="298"/>
      <c r="AC7" s="298"/>
      <c r="AD7" s="298"/>
      <c r="AE7" s="298"/>
      <c r="AF7" s="298"/>
      <c r="AG7" s="298"/>
      <c r="AH7" s="298"/>
      <c r="AI7" s="298"/>
      <c r="AJ7" s="298"/>
      <c r="AK7" s="298"/>
      <c r="AL7" s="298"/>
      <c r="AM7" s="298"/>
      <c r="AN7" s="298"/>
      <c r="AO7" s="298"/>
      <c r="AP7" s="298"/>
      <c r="AQ7" s="298"/>
      <c r="AR7" s="298"/>
      <c r="AS7" s="298"/>
      <c r="AT7" s="298"/>
      <c r="AU7" s="298"/>
      <c r="AV7" s="298"/>
      <c r="AW7" s="298"/>
      <c r="AX7" s="298"/>
      <c r="AY7" s="298"/>
      <c r="AZ7" s="298"/>
      <c r="BA7" s="298"/>
      <c r="BB7" s="298"/>
      <c r="BC7" s="298"/>
      <c r="BD7" s="298"/>
      <c r="BE7" s="298"/>
      <c r="BF7" s="298"/>
      <c r="BG7" s="298"/>
      <c r="BH7" s="298"/>
      <c r="BI7" s="298"/>
      <c r="BJ7" s="298"/>
      <c r="BK7" s="298"/>
      <c r="BL7" s="298"/>
      <c r="BM7" s="298"/>
      <c r="BN7" s="298"/>
      <c r="BO7" s="298"/>
      <c r="BP7" s="298"/>
    </row>
    <row r="8" spans="1:68" ht="30.5" customHeight="1" x14ac:dyDescent="0.2">
      <c r="A8" s="231"/>
      <c r="B8" s="175"/>
      <c r="C8" s="175"/>
      <c r="D8" s="175"/>
      <c r="E8" s="175"/>
      <c r="F8" s="175"/>
      <c r="G8" s="175"/>
      <c r="H8" s="176"/>
      <c r="I8" s="175"/>
      <c r="J8" s="177"/>
      <c r="K8" s="241"/>
      <c r="L8" s="298"/>
      <c r="M8" s="298"/>
      <c r="N8" s="298"/>
      <c r="O8" s="298"/>
      <c r="P8" s="298"/>
      <c r="Q8" s="298"/>
      <c r="R8" s="298"/>
      <c r="S8" s="298"/>
      <c r="T8" s="298"/>
      <c r="U8" s="298"/>
      <c r="V8" s="298"/>
      <c r="W8" s="298"/>
      <c r="X8" s="298"/>
      <c r="Y8" s="298"/>
      <c r="Z8" s="298"/>
      <c r="AA8" s="298"/>
      <c r="AB8" s="298"/>
      <c r="AC8" s="298"/>
      <c r="AD8" s="298"/>
      <c r="AE8" s="298"/>
      <c r="AF8" s="298"/>
      <c r="AG8" s="298"/>
      <c r="AH8" s="298"/>
      <c r="AI8" s="298"/>
      <c r="AJ8" s="298"/>
      <c r="AK8" s="298"/>
      <c r="AL8" s="298"/>
      <c r="AM8" s="298"/>
      <c r="AN8" s="298"/>
      <c r="AO8" s="298"/>
      <c r="AP8" s="298"/>
      <c r="AQ8" s="298"/>
      <c r="AR8" s="298"/>
      <c r="AS8" s="298"/>
      <c r="AT8" s="298"/>
      <c r="AU8" s="298"/>
      <c r="AV8" s="298"/>
      <c r="AW8" s="298"/>
      <c r="AX8" s="298"/>
      <c r="AY8" s="298"/>
      <c r="AZ8" s="298"/>
      <c r="BA8" s="298"/>
      <c r="BB8" s="298"/>
      <c r="BC8" s="298"/>
      <c r="BD8" s="298"/>
      <c r="BE8" s="298"/>
      <c r="BF8" s="298"/>
      <c r="BG8" s="298"/>
      <c r="BH8" s="298"/>
      <c r="BI8" s="298"/>
      <c r="BJ8" s="298"/>
      <c r="BK8" s="298"/>
      <c r="BL8" s="298"/>
      <c r="BM8" s="298"/>
      <c r="BN8" s="298"/>
      <c r="BO8" s="298"/>
      <c r="BP8" s="298"/>
    </row>
    <row r="9" spans="1:68" ht="44.5" customHeight="1" x14ac:dyDescent="0.2">
      <c r="A9" s="231"/>
      <c r="B9" s="620" t="s">
        <v>573</v>
      </c>
      <c r="C9" s="621"/>
      <c r="D9" s="621"/>
      <c r="E9" s="621"/>
      <c r="F9" s="621"/>
      <c r="G9" s="621"/>
      <c r="H9" s="621"/>
      <c r="I9" s="621"/>
      <c r="J9" s="621"/>
      <c r="K9" s="239"/>
      <c r="L9" s="298"/>
      <c r="M9" s="298"/>
      <c r="N9" s="298"/>
      <c r="O9" s="298"/>
      <c r="P9" s="298"/>
      <c r="Q9" s="298"/>
      <c r="R9" s="298"/>
      <c r="S9" s="298"/>
      <c r="T9" s="298"/>
      <c r="U9" s="298"/>
      <c r="V9" s="298"/>
      <c r="W9" s="298"/>
      <c r="X9" s="298"/>
      <c r="Y9" s="298"/>
      <c r="Z9" s="298"/>
      <c r="AA9" s="298"/>
      <c r="AB9" s="298"/>
      <c r="AC9" s="298"/>
      <c r="AD9" s="298"/>
      <c r="AE9" s="298"/>
      <c r="AF9" s="298"/>
      <c r="AG9" s="298"/>
      <c r="AH9" s="298"/>
      <c r="AI9" s="298"/>
      <c r="AJ9" s="298"/>
      <c r="AK9" s="298"/>
      <c r="AL9" s="298"/>
      <c r="AM9" s="298"/>
      <c r="AN9" s="298"/>
      <c r="AO9" s="298"/>
      <c r="AP9" s="298"/>
      <c r="AQ9" s="298"/>
      <c r="AR9" s="298"/>
      <c r="AS9" s="298"/>
      <c r="AT9" s="298"/>
      <c r="AU9" s="298"/>
      <c r="AV9" s="298"/>
      <c r="AW9" s="298"/>
      <c r="AX9" s="298"/>
      <c r="AY9" s="298"/>
      <c r="AZ9" s="298"/>
      <c r="BA9" s="298"/>
      <c r="BB9" s="298"/>
      <c r="BC9" s="298"/>
      <c r="BD9" s="298"/>
      <c r="BE9" s="298"/>
      <c r="BF9" s="298"/>
      <c r="BG9" s="298"/>
      <c r="BH9" s="298"/>
      <c r="BI9" s="298"/>
      <c r="BJ9" s="298"/>
      <c r="BK9" s="298"/>
      <c r="BL9" s="298"/>
      <c r="BM9" s="298"/>
      <c r="BN9" s="298"/>
      <c r="BO9" s="298"/>
      <c r="BP9" s="298"/>
    </row>
    <row r="10" spans="1:68" ht="5.5" customHeight="1" x14ac:dyDescent="0.2">
      <c r="A10" s="231"/>
      <c r="B10" s="192"/>
      <c r="C10" s="164"/>
      <c r="D10" s="193"/>
      <c r="E10" s="167"/>
      <c r="F10" s="192"/>
      <c r="G10" s="164"/>
      <c r="H10" s="131"/>
      <c r="I10" s="131"/>
      <c r="J10" s="131"/>
      <c r="K10" s="200"/>
      <c r="L10" s="298"/>
      <c r="M10" s="298"/>
      <c r="N10" s="298"/>
      <c r="O10" s="298"/>
      <c r="P10" s="298"/>
      <c r="Q10" s="298"/>
      <c r="R10" s="298"/>
      <c r="S10" s="298"/>
      <c r="T10" s="298"/>
      <c r="U10" s="298"/>
      <c r="V10" s="298"/>
      <c r="W10" s="298"/>
      <c r="X10" s="298"/>
      <c r="Y10" s="298"/>
      <c r="Z10" s="298"/>
      <c r="AA10" s="298"/>
      <c r="AB10" s="298"/>
      <c r="AC10" s="298"/>
      <c r="AD10" s="298"/>
      <c r="AE10" s="298"/>
      <c r="AF10" s="298"/>
      <c r="AG10" s="298"/>
      <c r="AH10" s="298"/>
      <c r="AI10" s="298"/>
      <c r="AJ10" s="298"/>
      <c r="AK10" s="298"/>
      <c r="AL10" s="298"/>
      <c r="AM10" s="298"/>
      <c r="AN10" s="298"/>
      <c r="AO10" s="298"/>
      <c r="AP10" s="298"/>
      <c r="AQ10" s="298"/>
      <c r="AR10" s="298"/>
      <c r="AS10" s="298"/>
      <c r="AT10" s="298"/>
      <c r="AU10" s="298"/>
      <c r="AV10" s="298"/>
      <c r="AW10" s="298"/>
      <c r="AX10" s="298"/>
      <c r="AY10" s="298"/>
      <c r="AZ10" s="298"/>
      <c r="BA10" s="298"/>
      <c r="BB10" s="298"/>
      <c r="BC10" s="298"/>
      <c r="BD10" s="298"/>
      <c r="BE10" s="298"/>
      <c r="BF10" s="298"/>
      <c r="BG10" s="298"/>
      <c r="BH10" s="298"/>
      <c r="BI10" s="298"/>
      <c r="BJ10" s="298"/>
      <c r="BK10" s="298"/>
      <c r="BL10" s="298"/>
      <c r="BM10" s="298"/>
      <c r="BN10" s="298"/>
      <c r="BO10" s="298"/>
      <c r="BP10" s="298"/>
    </row>
    <row r="11" spans="1:68" ht="30" customHeight="1" x14ac:dyDescent="0.2">
      <c r="A11" s="231"/>
      <c r="B11" s="194" t="s">
        <v>0</v>
      </c>
      <c r="C11" s="195"/>
      <c r="D11" s="196">
        <f>Summary!$E$64</f>
        <v>0</v>
      </c>
      <c r="E11" s="197"/>
      <c r="F11" s="194" t="s">
        <v>1</v>
      </c>
      <c r="G11" s="195"/>
      <c r="H11" s="675">
        <f>Summary!$I$64</f>
        <v>0</v>
      </c>
      <c r="I11" s="675"/>
      <c r="J11" s="675"/>
      <c r="K11" s="200"/>
      <c r="L11" s="298"/>
      <c r="M11" s="298"/>
      <c r="N11" s="298"/>
      <c r="O11" s="298"/>
      <c r="P11" s="298"/>
      <c r="Q11" s="298"/>
      <c r="R11" s="298"/>
      <c r="S11" s="298"/>
      <c r="T11" s="298"/>
      <c r="U11" s="298"/>
      <c r="V11" s="298"/>
      <c r="W11" s="298"/>
      <c r="X11" s="298"/>
      <c r="Y11" s="298"/>
      <c r="Z11" s="298"/>
      <c r="AA11" s="298"/>
      <c r="AB11" s="298"/>
      <c r="AC11" s="298"/>
      <c r="AD11" s="298"/>
      <c r="AE11" s="298"/>
      <c r="AF11" s="298"/>
      <c r="AG11" s="298"/>
      <c r="AH11" s="298"/>
      <c r="AI11" s="298"/>
      <c r="AJ11" s="298"/>
      <c r="AK11" s="298"/>
      <c r="AL11" s="298"/>
      <c r="AM11" s="298"/>
      <c r="AN11" s="298"/>
      <c r="AO11" s="298"/>
      <c r="AP11" s="298"/>
      <c r="AQ11" s="298"/>
      <c r="AR11" s="298"/>
      <c r="AS11" s="298"/>
      <c r="AT11" s="298"/>
      <c r="AU11" s="298"/>
      <c r="AV11" s="298"/>
      <c r="AW11" s="298"/>
      <c r="AX11" s="298"/>
      <c r="AY11" s="298"/>
      <c r="AZ11" s="298"/>
      <c r="BA11" s="298"/>
      <c r="BB11" s="298"/>
      <c r="BC11" s="298"/>
      <c r="BD11" s="298"/>
      <c r="BE11" s="298"/>
      <c r="BF11" s="298"/>
      <c r="BG11" s="298"/>
      <c r="BH11" s="298"/>
      <c r="BI11" s="298"/>
      <c r="BJ11" s="298"/>
      <c r="BK11" s="298"/>
      <c r="BL11" s="298"/>
      <c r="BM11" s="298"/>
      <c r="BN11" s="298"/>
      <c r="BO11" s="298"/>
      <c r="BP11" s="298"/>
    </row>
    <row r="12" spans="1:68" ht="5.5" customHeight="1" x14ac:dyDescent="0.2">
      <c r="A12" s="231"/>
      <c r="B12" s="198"/>
      <c r="C12" s="164"/>
      <c r="D12" s="193"/>
      <c r="E12" s="167"/>
      <c r="F12" s="198"/>
      <c r="G12" s="164"/>
      <c r="H12" s="379"/>
      <c r="I12" s="379"/>
      <c r="J12" s="379"/>
      <c r="K12" s="200"/>
      <c r="L12" s="298"/>
      <c r="M12" s="298"/>
      <c r="N12" s="298"/>
      <c r="O12" s="298"/>
      <c r="P12" s="298"/>
      <c r="Q12" s="298"/>
      <c r="R12" s="298"/>
      <c r="S12" s="298"/>
      <c r="T12" s="298"/>
      <c r="U12" s="298"/>
      <c r="V12" s="298"/>
      <c r="W12" s="298"/>
      <c r="X12" s="298"/>
      <c r="Y12" s="298"/>
      <c r="Z12" s="298"/>
      <c r="AA12" s="298"/>
      <c r="AB12" s="298"/>
      <c r="AC12" s="298"/>
      <c r="AD12" s="298"/>
      <c r="AE12" s="298"/>
      <c r="AF12" s="298"/>
      <c r="AG12" s="298"/>
      <c r="AH12" s="298"/>
      <c r="AI12" s="298"/>
      <c r="AJ12" s="298"/>
      <c r="AK12" s="298"/>
      <c r="AL12" s="298"/>
      <c r="AM12" s="298"/>
      <c r="AN12" s="298"/>
      <c r="AO12" s="298"/>
      <c r="AP12" s="298"/>
      <c r="AQ12" s="298"/>
      <c r="AR12" s="298"/>
      <c r="AS12" s="298"/>
      <c r="AT12" s="298"/>
      <c r="AU12" s="298"/>
      <c r="AV12" s="298"/>
      <c r="AW12" s="298"/>
      <c r="AX12" s="298"/>
      <c r="AY12" s="298"/>
      <c r="AZ12" s="298"/>
      <c r="BA12" s="298"/>
      <c r="BB12" s="298"/>
      <c r="BC12" s="298"/>
      <c r="BD12" s="298"/>
      <c r="BE12" s="298"/>
      <c r="BF12" s="298"/>
      <c r="BG12" s="298"/>
      <c r="BH12" s="298"/>
      <c r="BI12" s="298"/>
      <c r="BJ12" s="298"/>
      <c r="BK12" s="298"/>
      <c r="BL12" s="298"/>
      <c r="BM12" s="298"/>
      <c r="BN12" s="298"/>
      <c r="BO12" s="298"/>
      <c r="BP12" s="298"/>
    </row>
    <row r="13" spans="1:68" ht="30" customHeight="1" x14ac:dyDescent="0.2">
      <c r="A13" s="231"/>
      <c r="B13" s="194" t="s">
        <v>37</v>
      </c>
      <c r="C13" s="195"/>
      <c r="D13" s="196">
        <f>Summary!$E$66</f>
        <v>0</v>
      </c>
      <c r="E13" s="197"/>
      <c r="F13" s="194" t="s">
        <v>35</v>
      </c>
      <c r="G13" s="195"/>
      <c r="H13" s="675">
        <f>Summary!$I$66</f>
        <v>0</v>
      </c>
      <c r="I13" s="675"/>
      <c r="J13" s="675"/>
      <c r="K13" s="200"/>
      <c r="L13" s="298"/>
      <c r="M13" s="298"/>
      <c r="N13" s="298"/>
      <c r="O13" s="298"/>
      <c r="P13" s="298"/>
      <c r="Q13" s="298"/>
      <c r="R13" s="298"/>
      <c r="S13" s="298"/>
      <c r="T13" s="298"/>
      <c r="U13" s="298"/>
      <c r="V13" s="298"/>
      <c r="W13" s="298"/>
      <c r="X13" s="298"/>
      <c r="Y13" s="298"/>
      <c r="Z13" s="298"/>
      <c r="AA13" s="298"/>
      <c r="AB13" s="298"/>
      <c r="AC13" s="298"/>
      <c r="AD13" s="298"/>
      <c r="AE13" s="298"/>
      <c r="AF13" s="298"/>
      <c r="AG13" s="298"/>
      <c r="AH13" s="298"/>
      <c r="AI13" s="298"/>
      <c r="AJ13" s="298"/>
      <c r="AK13" s="298"/>
      <c r="AL13" s="298"/>
      <c r="AM13" s="298"/>
      <c r="AN13" s="298"/>
      <c r="AO13" s="298"/>
      <c r="AP13" s="298"/>
      <c r="AQ13" s="298"/>
      <c r="AR13" s="298"/>
      <c r="AS13" s="298"/>
      <c r="AT13" s="298"/>
      <c r="AU13" s="298"/>
      <c r="AV13" s="298"/>
      <c r="AW13" s="298"/>
      <c r="AX13" s="298"/>
      <c r="AY13" s="298"/>
      <c r="AZ13" s="298"/>
      <c r="BA13" s="298"/>
      <c r="BB13" s="298"/>
      <c r="BC13" s="298"/>
      <c r="BD13" s="298"/>
      <c r="BE13" s="298"/>
      <c r="BF13" s="298"/>
      <c r="BG13" s="298"/>
      <c r="BH13" s="298"/>
      <c r="BI13" s="298"/>
      <c r="BJ13" s="298"/>
      <c r="BK13" s="298"/>
      <c r="BL13" s="298"/>
      <c r="BM13" s="298"/>
      <c r="BN13" s="298"/>
      <c r="BO13" s="298"/>
      <c r="BP13" s="298"/>
    </row>
    <row r="14" spans="1:68" ht="5.5" customHeight="1" x14ac:dyDescent="0.2">
      <c r="A14" s="231"/>
      <c r="B14" s="198"/>
      <c r="C14" s="164"/>
      <c r="D14" s="193"/>
      <c r="E14" s="167"/>
      <c r="F14" s="198"/>
      <c r="G14" s="164"/>
      <c r="H14" s="379"/>
      <c r="I14" s="379"/>
      <c r="J14" s="379"/>
      <c r="K14" s="200"/>
      <c r="L14" s="298"/>
      <c r="M14" s="298"/>
      <c r="N14" s="298"/>
      <c r="O14" s="298"/>
      <c r="P14" s="298"/>
      <c r="Q14" s="298"/>
      <c r="R14" s="298"/>
      <c r="S14" s="298"/>
      <c r="T14" s="298"/>
      <c r="U14" s="298"/>
      <c r="V14" s="298"/>
      <c r="W14" s="298"/>
      <c r="X14" s="298"/>
      <c r="Y14" s="298"/>
      <c r="Z14" s="298"/>
      <c r="AA14" s="298"/>
      <c r="AB14" s="298"/>
      <c r="AC14" s="298"/>
      <c r="AD14" s="298"/>
      <c r="AE14" s="298"/>
      <c r="AF14" s="298"/>
      <c r="AG14" s="298"/>
      <c r="AH14" s="298"/>
      <c r="AI14" s="298"/>
      <c r="AJ14" s="298"/>
      <c r="AK14" s="298"/>
      <c r="AL14" s="298"/>
      <c r="AM14" s="298"/>
      <c r="AN14" s="298"/>
      <c r="AO14" s="298"/>
      <c r="AP14" s="298"/>
      <c r="AQ14" s="298"/>
      <c r="AR14" s="298"/>
      <c r="AS14" s="298"/>
      <c r="AT14" s="298"/>
      <c r="AU14" s="298"/>
      <c r="AV14" s="298"/>
      <c r="AW14" s="298"/>
      <c r="AX14" s="298"/>
      <c r="AY14" s="298"/>
      <c r="AZ14" s="298"/>
      <c r="BA14" s="298"/>
      <c r="BB14" s="298"/>
      <c r="BC14" s="298"/>
      <c r="BD14" s="298"/>
      <c r="BE14" s="298"/>
      <c r="BF14" s="298"/>
      <c r="BG14" s="298"/>
      <c r="BH14" s="298"/>
      <c r="BI14" s="298"/>
      <c r="BJ14" s="298"/>
      <c r="BK14" s="298"/>
      <c r="BL14" s="298"/>
      <c r="BM14" s="298"/>
      <c r="BN14" s="298"/>
      <c r="BO14" s="298"/>
      <c r="BP14" s="298"/>
    </row>
    <row r="15" spans="1:68" ht="30" customHeight="1" x14ac:dyDescent="0.2">
      <c r="A15" s="231"/>
      <c r="B15" s="194" t="s">
        <v>38</v>
      </c>
      <c r="C15" s="195"/>
      <c r="D15" s="196">
        <f>Summary!$E$68</f>
        <v>0</v>
      </c>
      <c r="E15" s="197"/>
      <c r="F15" s="194" t="s">
        <v>2</v>
      </c>
      <c r="G15" s="195"/>
      <c r="H15" s="675">
        <f>Summary!$I$68</f>
        <v>0</v>
      </c>
      <c r="I15" s="675"/>
      <c r="J15" s="675"/>
      <c r="K15" s="200"/>
      <c r="L15" s="298"/>
      <c r="M15" s="298"/>
      <c r="N15" s="298"/>
      <c r="O15" s="298"/>
      <c r="P15" s="298"/>
      <c r="Q15" s="298"/>
      <c r="R15" s="298"/>
      <c r="S15" s="298"/>
      <c r="T15" s="298"/>
      <c r="U15" s="298"/>
      <c r="V15" s="298"/>
      <c r="W15" s="298"/>
      <c r="X15" s="298"/>
      <c r="Y15" s="298"/>
      <c r="Z15" s="298"/>
      <c r="AA15" s="298"/>
      <c r="AB15" s="298"/>
      <c r="AC15" s="298"/>
      <c r="AD15" s="298"/>
      <c r="AE15" s="298"/>
      <c r="AF15" s="298"/>
      <c r="AG15" s="298"/>
      <c r="AH15" s="298"/>
      <c r="AI15" s="298"/>
      <c r="AJ15" s="298"/>
      <c r="AK15" s="298"/>
      <c r="AL15" s="298"/>
      <c r="AM15" s="298"/>
      <c r="AN15" s="298"/>
      <c r="AO15" s="298"/>
      <c r="AP15" s="298"/>
      <c r="AQ15" s="298"/>
      <c r="AR15" s="298"/>
      <c r="AS15" s="298"/>
      <c r="AT15" s="298"/>
      <c r="AU15" s="298"/>
      <c r="AV15" s="298"/>
      <c r="AW15" s="298"/>
      <c r="AX15" s="298"/>
      <c r="AY15" s="298"/>
      <c r="AZ15" s="298"/>
      <c r="BA15" s="298"/>
      <c r="BB15" s="298"/>
      <c r="BC15" s="298"/>
      <c r="BD15" s="298"/>
      <c r="BE15" s="298"/>
      <c r="BF15" s="298"/>
      <c r="BG15" s="298"/>
      <c r="BH15" s="298"/>
      <c r="BI15" s="298"/>
      <c r="BJ15" s="298"/>
      <c r="BK15" s="298"/>
      <c r="BL15" s="298"/>
      <c r="BM15" s="298"/>
      <c r="BN15" s="298"/>
      <c r="BO15" s="298"/>
      <c r="BP15" s="298"/>
    </row>
    <row r="16" spans="1:68" ht="5.5" customHeight="1" x14ac:dyDescent="0.2">
      <c r="A16" s="231"/>
      <c r="B16" s="198"/>
      <c r="C16" s="164"/>
      <c r="D16" s="193"/>
      <c r="E16" s="167"/>
      <c r="F16" s="198"/>
      <c r="G16" s="164"/>
      <c r="H16" s="379"/>
      <c r="I16" s="379"/>
      <c r="J16" s="379"/>
      <c r="K16" s="200"/>
      <c r="L16" s="298"/>
      <c r="M16" s="298"/>
      <c r="N16" s="298"/>
      <c r="O16" s="298"/>
      <c r="P16" s="298"/>
      <c r="Q16" s="298"/>
      <c r="R16" s="298"/>
      <c r="S16" s="298"/>
      <c r="T16" s="298"/>
      <c r="U16" s="298"/>
      <c r="V16" s="298"/>
      <c r="W16" s="298"/>
      <c r="X16" s="298"/>
      <c r="Y16" s="298"/>
      <c r="Z16" s="298"/>
      <c r="AA16" s="298"/>
      <c r="AB16" s="298"/>
      <c r="AC16" s="298"/>
      <c r="AD16" s="298"/>
      <c r="AE16" s="298"/>
      <c r="AF16" s="298"/>
      <c r="AG16" s="298"/>
      <c r="AH16" s="298"/>
      <c r="AI16" s="298"/>
      <c r="AJ16" s="298"/>
      <c r="AK16" s="298"/>
      <c r="AL16" s="298"/>
      <c r="AM16" s="298"/>
      <c r="AN16" s="298"/>
      <c r="AO16" s="298"/>
      <c r="AP16" s="298"/>
      <c r="AQ16" s="298"/>
      <c r="AR16" s="298"/>
      <c r="AS16" s="298"/>
      <c r="AT16" s="298"/>
      <c r="AU16" s="298"/>
      <c r="AV16" s="298"/>
      <c r="AW16" s="298"/>
      <c r="AX16" s="298"/>
      <c r="AY16" s="298"/>
      <c r="AZ16" s="298"/>
      <c r="BA16" s="298"/>
      <c r="BB16" s="298"/>
      <c r="BC16" s="298"/>
      <c r="BD16" s="298"/>
      <c r="BE16" s="298"/>
      <c r="BF16" s="298"/>
      <c r="BG16" s="298"/>
      <c r="BH16" s="298"/>
      <c r="BI16" s="298"/>
      <c r="BJ16" s="298"/>
      <c r="BK16" s="298"/>
      <c r="BL16" s="298"/>
      <c r="BM16" s="298"/>
      <c r="BN16" s="298"/>
      <c r="BO16" s="298"/>
      <c r="BP16" s="298"/>
    </row>
    <row r="17" spans="1:68" ht="30" customHeight="1" x14ac:dyDescent="0.2">
      <c r="A17" s="231"/>
      <c r="B17" s="194" t="s">
        <v>39</v>
      </c>
      <c r="C17" s="195"/>
      <c r="D17" s="196">
        <f>Summary!$E$70</f>
        <v>0</v>
      </c>
      <c r="E17" s="197"/>
      <c r="F17" s="194" t="s">
        <v>3</v>
      </c>
      <c r="G17" s="195"/>
      <c r="H17" s="675">
        <f>Summary!$I$70</f>
        <v>0</v>
      </c>
      <c r="I17" s="675"/>
      <c r="J17" s="675"/>
      <c r="K17" s="200"/>
      <c r="L17" s="298"/>
      <c r="M17" s="298"/>
      <c r="N17" s="298"/>
      <c r="O17" s="298"/>
      <c r="P17" s="298"/>
      <c r="Q17" s="298"/>
      <c r="R17" s="298"/>
      <c r="S17" s="298"/>
      <c r="T17" s="298"/>
      <c r="U17" s="298"/>
      <c r="V17" s="298"/>
      <c r="W17" s="298"/>
      <c r="X17" s="298"/>
      <c r="Y17" s="298"/>
      <c r="Z17" s="298"/>
      <c r="AA17" s="298"/>
      <c r="AB17" s="298"/>
      <c r="AC17" s="298"/>
      <c r="AD17" s="298"/>
      <c r="AE17" s="298"/>
      <c r="AF17" s="298"/>
      <c r="AG17" s="298"/>
      <c r="AH17" s="298"/>
      <c r="AI17" s="298"/>
      <c r="AJ17" s="298"/>
      <c r="AK17" s="298"/>
      <c r="AL17" s="298"/>
      <c r="AM17" s="298"/>
      <c r="AN17" s="298"/>
      <c r="AO17" s="298"/>
      <c r="AP17" s="298"/>
      <c r="AQ17" s="298"/>
      <c r="AR17" s="298"/>
      <c r="AS17" s="298"/>
      <c r="AT17" s="298"/>
      <c r="AU17" s="298"/>
      <c r="AV17" s="298"/>
      <c r="AW17" s="298"/>
      <c r="AX17" s="298"/>
      <c r="AY17" s="298"/>
      <c r="AZ17" s="298"/>
      <c r="BA17" s="298"/>
      <c r="BB17" s="298"/>
      <c r="BC17" s="298"/>
      <c r="BD17" s="298"/>
      <c r="BE17" s="298"/>
      <c r="BF17" s="298"/>
      <c r="BG17" s="298"/>
      <c r="BH17" s="298"/>
      <c r="BI17" s="298"/>
      <c r="BJ17" s="298"/>
      <c r="BK17" s="298"/>
      <c r="BL17" s="298"/>
      <c r="BM17" s="298"/>
      <c r="BN17" s="298"/>
      <c r="BO17" s="298"/>
      <c r="BP17" s="298"/>
    </row>
    <row r="18" spans="1:68" ht="5.5" customHeight="1" x14ac:dyDescent="0.2">
      <c r="A18" s="231"/>
      <c r="B18" s="198"/>
      <c r="C18" s="164"/>
      <c r="D18" s="193"/>
      <c r="E18" s="167"/>
      <c r="F18" s="198"/>
      <c r="G18" s="164"/>
      <c r="H18" s="131"/>
      <c r="I18" s="131"/>
      <c r="J18" s="131"/>
      <c r="K18" s="200"/>
      <c r="L18" s="298"/>
      <c r="M18" s="298"/>
      <c r="N18" s="298"/>
      <c r="O18" s="298"/>
      <c r="P18" s="298"/>
      <c r="Q18" s="298"/>
      <c r="R18" s="298"/>
      <c r="S18" s="298"/>
      <c r="T18" s="298"/>
      <c r="U18" s="298"/>
      <c r="V18" s="298"/>
      <c r="W18" s="298"/>
      <c r="X18" s="298"/>
      <c r="Y18" s="298"/>
      <c r="Z18" s="298"/>
      <c r="AA18" s="298"/>
      <c r="AB18" s="298"/>
      <c r="AC18" s="298"/>
      <c r="AD18" s="298"/>
      <c r="AE18" s="298"/>
      <c r="AF18" s="298"/>
      <c r="AG18" s="298"/>
      <c r="AH18" s="298"/>
      <c r="AI18" s="298"/>
      <c r="AJ18" s="298"/>
      <c r="AK18" s="298"/>
      <c r="AL18" s="298"/>
      <c r="AM18" s="298"/>
      <c r="AN18" s="298"/>
      <c r="AO18" s="298"/>
      <c r="AP18" s="298"/>
      <c r="AQ18" s="298"/>
      <c r="AR18" s="298"/>
      <c r="AS18" s="298"/>
      <c r="AT18" s="298"/>
      <c r="AU18" s="298"/>
      <c r="AV18" s="298"/>
      <c r="AW18" s="298"/>
      <c r="AX18" s="298"/>
      <c r="AY18" s="298"/>
      <c r="AZ18" s="298"/>
      <c r="BA18" s="298"/>
      <c r="BB18" s="298"/>
      <c r="BC18" s="298"/>
      <c r="BD18" s="298"/>
      <c r="BE18" s="298"/>
      <c r="BF18" s="298"/>
      <c r="BG18" s="298"/>
      <c r="BH18" s="298"/>
      <c r="BI18" s="298"/>
      <c r="BJ18" s="298"/>
      <c r="BK18" s="298"/>
      <c r="BL18" s="298"/>
      <c r="BM18" s="298"/>
      <c r="BN18" s="298"/>
      <c r="BO18" s="298"/>
      <c r="BP18" s="298"/>
    </row>
    <row r="19" spans="1:68" ht="30" customHeight="1" x14ac:dyDescent="0.2">
      <c r="A19" s="231"/>
      <c r="B19" s="194" t="s">
        <v>40</v>
      </c>
      <c r="C19" s="195"/>
      <c r="D19" s="196">
        <f>Summary!$E$72</f>
        <v>0</v>
      </c>
      <c r="E19" s="197"/>
      <c r="F19" s="194" t="s">
        <v>4</v>
      </c>
      <c r="G19" s="195"/>
      <c r="H19" s="655">
        <f>Summary!$I$72</f>
        <v>0</v>
      </c>
      <c r="I19" s="655"/>
      <c r="J19" s="655"/>
      <c r="K19" s="200"/>
      <c r="L19" s="298"/>
      <c r="M19" s="298"/>
      <c r="N19" s="298"/>
      <c r="O19" s="298"/>
      <c r="P19" s="298"/>
      <c r="Q19" s="298"/>
      <c r="R19" s="298"/>
      <c r="S19" s="298"/>
      <c r="T19" s="298"/>
      <c r="U19" s="298"/>
      <c r="V19" s="298"/>
      <c r="W19" s="298"/>
      <c r="X19" s="298"/>
      <c r="Y19" s="298"/>
      <c r="Z19" s="298"/>
      <c r="AA19" s="298"/>
      <c r="AB19" s="298"/>
      <c r="AC19" s="298"/>
      <c r="AD19" s="298"/>
      <c r="AE19" s="298"/>
      <c r="AF19" s="298"/>
      <c r="AG19" s="298"/>
      <c r="AH19" s="298"/>
      <c r="AI19" s="298"/>
      <c r="AJ19" s="298"/>
      <c r="AK19" s="298"/>
      <c r="AL19" s="298"/>
      <c r="AM19" s="298"/>
      <c r="AN19" s="298"/>
      <c r="AO19" s="298"/>
      <c r="AP19" s="298"/>
      <c r="AQ19" s="298"/>
      <c r="AR19" s="298"/>
      <c r="AS19" s="298"/>
      <c r="AT19" s="298"/>
      <c r="AU19" s="298"/>
      <c r="AV19" s="298"/>
      <c r="AW19" s="298"/>
      <c r="AX19" s="298"/>
      <c r="AY19" s="298"/>
      <c r="AZ19" s="298"/>
      <c r="BA19" s="298"/>
      <c r="BB19" s="298"/>
      <c r="BC19" s="298"/>
      <c r="BD19" s="298"/>
      <c r="BE19" s="298"/>
      <c r="BF19" s="298"/>
      <c r="BG19" s="298"/>
      <c r="BH19" s="298"/>
      <c r="BI19" s="298"/>
      <c r="BJ19" s="298"/>
      <c r="BK19" s="298"/>
      <c r="BL19" s="298"/>
      <c r="BM19" s="298"/>
      <c r="BN19" s="298"/>
      <c r="BO19" s="298"/>
      <c r="BP19" s="298"/>
    </row>
    <row r="20" spans="1:68" ht="5.5" customHeight="1" x14ac:dyDescent="0.2">
      <c r="A20" s="231"/>
      <c r="B20" s="198"/>
      <c r="C20" s="164"/>
      <c r="D20" s="193"/>
      <c r="E20" s="167"/>
      <c r="F20" s="198"/>
      <c r="G20" s="164"/>
      <c r="H20" s="131"/>
      <c r="I20" s="131"/>
      <c r="J20" s="131"/>
      <c r="K20" s="200"/>
      <c r="L20" s="298"/>
      <c r="M20" s="298"/>
      <c r="N20" s="298"/>
      <c r="O20" s="298"/>
      <c r="P20" s="298"/>
      <c r="Q20" s="298"/>
      <c r="R20" s="298"/>
      <c r="S20" s="298"/>
      <c r="T20" s="298"/>
      <c r="U20" s="298"/>
      <c r="V20" s="298"/>
      <c r="W20" s="298"/>
      <c r="X20" s="298"/>
      <c r="Y20" s="298"/>
      <c r="Z20" s="298"/>
      <c r="AA20" s="298"/>
      <c r="AB20" s="298"/>
      <c r="AC20" s="298"/>
      <c r="AD20" s="298"/>
      <c r="AE20" s="298"/>
      <c r="AF20" s="298"/>
      <c r="AG20" s="298"/>
      <c r="AH20" s="298"/>
      <c r="AI20" s="298"/>
      <c r="AJ20" s="298"/>
      <c r="AK20" s="298"/>
      <c r="AL20" s="298"/>
      <c r="AM20" s="298"/>
      <c r="AN20" s="298"/>
      <c r="AO20" s="298"/>
      <c r="AP20" s="298"/>
      <c r="AQ20" s="298"/>
      <c r="AR20" s="298"/>
      <c r="AS20" s="298"/>
      <c r="AT20" s="298"/>
      <c r="AU20" s="298"/>
      <c r="AV20" s="298"/>
      <c r="AW20" s="298"/>
      <c r="AX20" s="298"/>
      <c r="AY20" s="298"/>
      <c r="AZ20" s="298"/>
      <c r="BA20" s="298"/>
      <c r="BB20" s="298"/>
      <c r="BC20" s="298"/>
      <c r="BD20" s="298"/>
      <c r="BE20" s="298"/>
      <c r="BF20" s="298"/>
      <c r="BG20" s="298"/>
      <c r="BH20" s="298"/>
      <c r="BI20" s="298"/>
      <c r="BJ20" s="298"/>
      <c r="BK20" s="298"/>
      <c r="BL20" s="298"/>
      <c r="BM20" s="298"/>
      <c r="BN20" s="298"/>
      <c r="BO20" s="298"/>
      <c r="BP20" s="298"/>
    </row>
    <row r="21" spans="1:68" ht="30" customHeight="1" x14ac:dyDescent="0.2">
      <c r="A21" s="231"/>
      <c r="B21" s="194" t="s">
        <v>5</v>
      </c>
      <c r="C21" s="195"/>
      <c r="D21" s="380">
        <f>Summary!$E$74</f>
        <v>0</v>
      </c>
      <c r="E21" s="197"/>
      <c r="F21" s="194" t="s">
        <v>6</v>
      </c>
      <c r="G21" s="195"/>
      <c r="H21" s="655">
        <f>Summary!$I$74</f>
        <v>0</v>
      </c>
      <c r="I21" s="655"/>
      <c r="J21" s="655"/>
      <c r="K21" s="200"/>
      <c r="L21" s="298"/>
      <c r="M21" s="298"/>
      <c r="N21" s="298"/>
      <c r="O21" s="298"/>
      <c r="P21" s="298"/>
      <c r="Q21" s="298"/>
      <c r="R21" s="298"/>
      <c r="S21" s="298"/>
      <c r="T21" s="298"/>
      <c r="U21" s="298"/>
      <c r="V21" s="298"/>
      <c r="W21" s="298"/>
      <c r="X21" s="298"/>
      <c r="Y21" s="298"/>
      <c r="Z21" s="298"/>
      <c r="AA21" s="298"/>
      <c r="AB21" s="298"/>
      <c r="AC21" s="298"/>
      <c r="AD21" s="298"/>
      <c r="AE21" s="298"/>
      <c r="AF21" s="298"/>
      <c r="AG21" s="298"/>
      <c r="AH21" s="298"/>
      <c r="AI21" s="298"/>
      <c r="AJ21" s="298"/>
      <c r="AK21" s="298"/>
      <c r="AL21" s="298"/>
      <c r="AM21" s="298"/>
      <c r="AN21" s="298"/>
      <c r="AO21" s="298"/>
      <c r="AP21" s="298"/>
      <c r="AQ21" s="298"/>
      <c r="AR21" s="298"/>
      <c r="AS21" s="298"/>
      <c r="AT21" s="298"/>
      <c r="AU21" s="298"/>
      <c r="AV21" s="298"/>
      <c r="AW21" s="298"/>
      <c r="AX21" s="298"/>
      <c r="AY21" s="298"/>
      <c r="AZ21" s="298"/>
      <c r="BA21" s="298"/>
      <c r="BB21" s="298"/>
      <c r="BC21" s="298"/>
      <c r="BD21" s="298"/>
      <c r="BE21" s="298"/>
      <c r="BF21" s="298"/>
      <c r="BG21" s="298"/>
      <c r="BH21" s="298"/>
      <c r="BI21" s="298"/>
      <c r="BJ21" s="298"/>
      <c r="BK21" s="298"/>
      <c r="BL21" s="298"/>
      <c r="BM21" s="298"/>
      <c r="BN21" s="298"/>
      <c r="BO21" s="298"/>
      <c r="BP21" s="298"/>
    </row>
    <row r="22" spans="1:68" ht="5.5" customHeight="1" x14ac:dyDescent="0.2">
      <c r="A22" s="231"/>
      <c r="B22" s="198"/>
      <c r="C22" s="164"/>
      <c r="D22" s="193"/>
      <c r="E22" s="167"/>
      <c r="F22" s="198"/>
      <c r="G22" s="164"/>
      <c r="H22" s="131"/>
      <c r="I22" s="131"/>
      <c r="J22" s="131"/>
      <c r="K22" s="200"/>
      <c r="L22" s="298"/>
      <c r="M22" s="298"/>
      <c r="N22" s="298"/>
      <c r="O22" s="298"/>
      <c r="P22" s="298"/>
      <c r="Q22" s="298"/>
      <c r="R22" s="298"/>
      <c r="S22" s="298"/>
      <c r="T22" s="298"/>
      <c r="U22" s="298"/>
      <c r="V22" s="298"/>
      <c r="W22" s="298"/>
      <c r="X22" s="298"/>
      <c r="Y22" s="298"/>
      <c r="Z22" s="298"/>
      <c r="AA22" s="298"/>
      <c r="AB22" s="298"/>
      <c r="AC22" s="298"/>
      <c r="AD22" s="298"/>
      <c r="AE22" s="298"/>
      <c r="AF22" s="298"/>
      <c r="AG22" s="298"/>
      <c r="AH22" s="298"/>
      <c r="AI22" s="298"/>
      <c r="AJ22" s="298"/>
      <c r="AK22" s="298"/>
      <c r="AL22" s="298"/>
      <c r="AM22" s="298"/>
      <c r="AN22" s="298"/>
      <c r="AO22" s="298"/>
      <c r="AP22" s="298"/>
      <c r="AQ22" s="298"/>
      <c r="AR22" s="298"/>
      <c r="AS22" s="298"/>
      <c r="AT22" s="298"/>
      <c r="AU22" s="298"/>
      <c r="AV22" s="298"/>
      <c r="AW22" s="298"/>
      <c r="AX22" s="298"/>
      <c r="AY22" s="298"/>
      <c r="AZ22" s="298"/>
      <c r="BA22" s="298"/>
      <c r="BB22" s="298"/>
      <c r="BC22" s="298"/>
      <c r="BD22" s="298"/>
      <c r="BE22" s="298"/>
      <c r="BF22" s="298"/>
      <c r="BG22" s="298"/>
      <c r="BH22" s="298"/>
      <c r="BI22" s="298"/>
      <c r="BJ22" s="298"/>
      <c r="BK22" s="298"/>
      <c r="BL22" s="298"/>
      <c r="BM22" s="298"/>
      <c r="BN22" s="298"/>
      <c r="BO22" s="298"/>
      <c r="BP22" s="298"/>
    </row>
    <row r="23" spans="1:68" ht="30" customHeight="1" x14ac:dyDescent="0.2">
      <c r="A23" s="231"/>
      <c r="B23" s="194" t="s">
        <v>7</v>
      </c>
      <c r="C23" s="195"/>
      <c r="D23" s="196">
        <f>Summary!$E$76</f>
        <v>0</v>
      </c>
      <c r="E23" s="197"/>
      <c r="F23" s="194" t="s">
        <v>36</v>
      </c>
      <c r="G23" s="195"/>
      <c r="H23" s="675">
        <f>Summary!$I$76</f>
        <v>0</v>
      </c>
      <c r="I23" s="675"/>
      <c r="J23" s="675"/>
      <c r="K23" s="200"/>
      <c r="L23" s="298"/>
      <c r="M23" s="298"/>
      <c r="N23" s="298"/>
      <c r="O23" s="298"/>
      <c r="P23" s="298"/>
      <c r="Q23" s="298"/>
      <c r="R23" s="298"/>
      <c r="S23" s="298"/>
      <c r="T23" s="298"/>
      <c r="U23" s="298"/>
      <c r="V23" s="298"/>
      <c r="W23" s="298"/>
      <c r="X23" s="298"/>
      <c r="Y23" s="298"/>
      <c r="Z23" s="298"/>
      <c r="AA23" s="298"/>
      <c r="AB23" s="298"/>
      <c r="AC23" s="298"/>
      <c r="AD23" s="298"/>
      <c r="AE23" s="298"/>
      <c r="AF23" s="298"/>
      <c r="AG23" s="298"/>
      <c r="AH23" s="298"/>
      <c r="AI23" s="298"/>
      <c r="AJ23" s="298"/>
      <c r="AK23" s="298"/>
      <c r="AL23" s="298"/>
      <c r="AM23" s="298"/>
      <c r="AN23" s="298"/>
      <c r="AO23" s="298"/>
      <c r="AP23" s="298"/>
      <c r="AQ23" s="298"/>
      <c r="AR23" s="298"/>
      <c r="AS23" s="298"/>
      <c r="AT23" s="298"/>
      <c r="AU23" s="298"/>
      <c r="AV23" s="298"/>
      <c r="AW23" s="298"/>
      <c r="AX23" s="298"/>
      <c r="AY23" s="298"/>
      <c r="AZ23" s="298"/>
      <c r="BA23" s="298"/>
      <c r="BB23" s="298"/>
      <c r="BC23" s="298"/>
      <c r="BD23" s="298"/>
      <c r="BE23" s="298"/>
      <c r="BF23" s="298"/>
      <c r="BG23" s="298"/>
      <c r="BH23" s="298"/>
      <c r="BI23" s="298"/>
      <c r="BJ23" s="298"/>
      <c r="BK23" s="298"/>
      <c r="BL23" s="298"/>
      <c r="BM23" s="298"/>
      <c r="BN23" s="298"/>
      <c r="BO23" s="298"/>
      <c r="BP23" s="298"/>
    </row>
    <row r="24" spans="1:68" x14ac:dyDescent="0.2">
      <c r="A24" s="231"/>
      <c r="B24" s="186"/>
      <c r="C24" s="186"/>
      <c r="K24" s="239"/>
      <c r="L24" s="298"/>
      <c r="M24" s="298"/>
      <c r="N24" s="298"/>
      <c r="O24" s="298"/>
      <c r="P24" s="298"/>
      <c r="Q24" s="298"/>
      <c r="R24" s="298"/>
      <c r="S24" s="298"/>
      <c r="T24" s="298"/>
      <c r="U24" s="298"/>
      <c r="V24" s="298"/>
      <c r="W24" s="298"/>
      <c r="X24" s="298"/>
      <c r="Y24" s="298"/>
      <c r="Z24" s="298"/>
      <c r="AA24" s="298"/>
      <c r="AB24" s="298"/>
      <c r="AC24" s="298"/>
      <c r="AD24" s="298"/>
      <c r="AE24" s="298"/>
      <c r="AF24" s="298"/>
      <c r="AG24" s="298"/>
      <c r="AH24" s="298"/>
      <c r="AI24" s="298"/>
      <c r="AJ24" s="298"/>
      <c r="AK24" s="298"/>
      <c r="AL24" s="298"/>
      <c r="AM24" s="298"/>
      <c r="AN24" s="298"/>
      <c r="AO24" s="298"/>
      <c r="AP24" s="298"/>
      <c r="AQ24" s="298"/>
      <c r="AR24" s="298"/>
      <c r="AS24" s="298"/>
      <c r="AT24" s="298"/>
      <c r="AU24" s="298"/>
      <c r="AV24" s="298"/>
      <c r="AW24" s="298"/>
      <c r="AX24" s="298"/>
      <c r="AY24" s="298"/>
      <c r="AZ24" s="298"/>
      <c r="BA24" s="298"/>
      <c r="BB24" s="298"/>
      <c r="BC24" s="298"/>
      <c r="BD24" s="298"/>
      <c r="BE24" s="298"/>
      <c r="BF24" s="298"/>
      <c r="BG24" s="298"/>
      <c r="BH24" s="298"/>
      <c r="BI24" s="298"/>
      <c r="BJ24" s="298"/>
      <c r="BK24" s="298"/>
      <c r="BL24" s="298"/>
      <c r="BM24" s="298"/>
      <c r="BN24" s="298"/>
      <c r="BO24" s="298"/>
      <c r="BP24" s="298"/>
    </row>
    <row r="25" spans="1:68" ht="44.5" customHeight="1" x14ac:dyDescent="0.2">
      <c r="A25" s="231"/>
      <c r="B25" s="683" t="s">
        <v>57</v>
      </c>
      <c r="C25" s="684"/>
      <c r="D25" s="684"/>
      <c r="E25" s="684"/>
      <c r="F25" s="684"/>
      <c r="G25" s="684"/>
      <c r="H25" s="684"/>
      <c r="I25" s="684"/>
      <c r="J25" s="685"/>
      <c r="K25" s="199"/>
      <c r="L25" s="298"/>
      <c r="M25" s="298"/>
      <c r="N25" s="298"/>
      <c r="O25" s="298"/>
      <c r="P25" s="298"/>
      <c r="Q25" s="298"/>
      <c r="R25" s="298"/>
      <c r="S25" s="298"/>
      <c r="T25" s="298"/>
      <c r="U25" s="298"/>
      <c r="V25" s="298"/>
      <c r="W25" s="298"/>
      <c r="X25" s="298"/>
      <c r="Y25" s="298"/>
      <c r="Z25" s="298"/>
      <c r="AA25" s="298"/>
      <c r="AB25" s="298"/>
      <c r="AC25" s="298"/>
      <c r="AD25" s="298"/>
      <c r="AE25" s="298"/>
      <c r="AF25" s="298"/>
      <c r="AG25" s="298"/>
      <c r="AH25" s="298"/>
      <c r="AI25" s="298"/>
      <c r="AJ25" s="298"/>
      <c r="AK25" s="298"/>
      <c r="AL25" s="298"/>
      <c r="AM25" s="298"/>
      <c r="AN25" s="298"/>
      <c r="AO25" s="298"/>
      <c r="AP25" s="298"/>
      <c r="AQ25" s="298"/>
      <c r="AR25" s="298"/>
      <c r="AS25" s="298"/>
      <c r="AT25" s="298"/>
      <c r="AU25" s="298"/>
      <c r="AV25" s="298"/>
      <c r="AW25" s="298"/>
      <c r="AX25" s="298"/>
      <c r="AY25" s="298"/>
      <c r="AZ25" s="298"/>
      <c r="BA25" s="298"/>
      <c r="BB25" s="298"/>
      <c r="BC25" s="298"/>
      <c r="BD25" s="298"/>
      <c r="BE25" s="298"/>
      <c r="BF25" s="298"/>
      <c r="BG25" s="298"/>
      <c r="BH25" s="298"/>
      <c r="BI25" s="298"/>
      <c r="BJ25" s="298"/>
      <c r="BK25" s="298"/>
      <c r="BL25" s="298"/>
      <c r="BM25" s="298"/>
      <c r="BN25" s="298"/>
      <c r="BO25" s="298"/>
      <c r="BP25" s="298"/>
    </row>
    <row r="26" spans="1:68" ht="5.5" customHeight="1" x14ac:dyDescent="0.2">
      <c r="A26" s="231"/>
      <c r="B26" s="164"/>
      <c r="C26" s="164"/>
      <c r="D26" s="167"/>
      <c r="E26" s="167"/>
      <c r="F26" s="164"/>
      <c r="G26" s="164"/>
      <c r="H26" s="138"/>
      <c r="I26" s="138"/>
      <c r="J26" s="138"/>
      <c r="K26" s="200"/>
      <c r="L26" s="298"/>
      <c r="M26" s="298"/>
      <c r="N26" s="298"/>
      <c r="O26" s="298"/>
      <c r="P26" s="298"/>
      <c r="Q26" s="298"/>
      <c r="R26" s="298"/>
      <c r="S26" s="298"/>
      <c r="T26" s="298"/>
      <c r="U26" s="298"/>
      <c r="V26" s="298"/>
      <c r="W26" s="298"/>
      <c r="X26" s="298"/>
      <c r="Y26" s="298"/>
      <c r="Z26" s="298"/>
      <c r="AA26" s="298"/>
      <c r="AB26" s="298"/>
      <c r="AC26" s="298"/>
      <c r="AD26" s="298"/>
      <c r="AE26" s="298"/>
      <c r="AF26" s="298"/>
      <c r="AG26" s="298"/>
      <c r="AH26" s="298"/>
      <c r="AI26" s="298"/>
      <c r="AJ26" s="298"/>
      <c r="AK26" s="298"/>
      <c r="AL26" s="298"/>
      <c r="AM26" s="298"/>
      <c r="AN26" s="298"/>
      <c r="AO26" s="298"/>
      <c r="AP26" s="298"/>
      <c r="AQ26" s="298"/>
      <c r="AR26" s="298"/>
      <c r="AS26" s="298"/>
      <c r="AT26" s="298"/>
      <c r="AU26" s="298"/>
      <c r="AV26" s="298"/>
      <c r="AW26" s="298"/>
      <c r="AX26" s="298"/>
      <c r="AY26" s="298"/>
      <c r="AZ26" s="298"/>
      <c r="BA26" s="298"/>
      <c r="BB26" s="298"/>
      <c r="BC26" s="298"/>
      <c r="BD26" s="298"/>
      <c r="BE26" s="298"/>
      <c r="BF26" s="298"/>
      <c r="BG26" s="298"/>
      <c r="BH26" s="298"/>
      <c r="BI26" s="298"/>
      <c r="BJ26" s="298"/>
      <c r="BK26" s="298"/>
      <c r="BL26" s="298"/>
      <c r="BM26" s="298"/>
      <c r="BN26" s="298"/>
      <c r="BO26" s="298"/>
      <c r="BP26" s="298"/>
    </row>
    <row r="27" spans="1:68" ht="77" customHeight="1" x14ac:dyDescent="0.2">
      <c r="A27" s="231"/>
      <c r="B27" s="691" t="s">
        <v>58</v>
      </c>
      <c r="C27" s="692"/>
      <c r="D27" s="692"/>
      <c r="E27" s="692"/>
      <c r="F27" s="692"/>
      <c r="G27" s="692"/>
      <c r="H27" s="692"/>
      <c r="I27" s="692"/>
      <c r="J27" s="693"/>
      <c r="K27" s="199"/>
      <c r="L27" s="298"/>
      <c r="M27" s="298"/>
      <c r="N27" s="298"/>
      <c r="O27" s="298"/>
      <c r="P27" s="298"/>
      <c r="Q27" s="298"/>
      <c r="R27" s="298"/>
      <c r="S27" s="298"/>
      <c r="T27" s="298"/>
      <c r="U27" s="298"/>
      <c r="V27" s="298"/>
      <c r="W27" s="298"/>
      <c r="X27" s="298"/>
      <c r="Y27" s="298"/>
      <c r="Z27" s="298"/>
      <c r="AA27" s="298"/>
      <c r="AB27" s="298"/>
      <c r="AC27" s="298"/>
      <c r="AD27" s="298"/>
      <c r="AE27" s="298"/>
      <c r="AF27" s="298"/>
      <c r="AG27" s="298"/>
      <c r="AH27" s="298"/>
      <c r="AI27" s="298"/>
      <c r="AJ27" s="298"/>
      <c r="AK27" s="298"/>
      <c r="AL27" s="298"/>
      <c r="AM27" s="298"/>
      <c r="AN27" s="298"/>
      <c r="AO27" s="298"/>
      <c r="AP27" s="298"/>
      <c r="AQ27" s="298"/>
      <c r="AR27" s="298"/>
      <c r="AS27" s="298"/>
      <c r="AT27" s="298"/>
      <c r="AU27" s="298"/>
      <c r="AV27" s="298"/>
      <c r="AW27" s="298"/>
      <c r="AX27" s="298"/>
      <c r="AY27" s="298"/>
      <c r="AZ27" s="298"/>
      <c r="BA27" s="298"/>
      <c r="BB27" s="298"/>
      <c r="BC27" s="298"/>
      <c r="BD27" s="298"/>
      <c r="BE27" s="298"/>
      <c r="BF27" s="298"/>
      <c r="BG27" s="298"/>
      <c r="BH27" s="298"/>
      <c r="BI27" s="298"/>
      <c r="BJ27" s="298"/>
      <c r="BK27" s="298"/>
      <c r="BL27" s="298"/>
      <c r="BM27" s="298"/>
      <c r="BN27" s="298"/>
      <c r="BO27" s="298"/>
      <c r="BP27" s="298"/>
    </row>
    <row r="28" spans="1:68" ht="5.5" customHeight="1" x14ac:dyDescent="0.2">
      <c r="A28" s="231"/>
      <c r="B28" s="164"/>
      <c r="C28" s="164"/>
      <c r="D28" s="167"/>
      <c r="E28" s="167"/>
      <c r="F28" s="164"/>
      <c r="G28" s="164"/>
      <c r="H28" s="138"/>
      <c r="I28" s="138"/>
      <c r="J28" s="138"/>
      <c r="K28" s="200"/>
      <c r="L28" s="298"/>
      <c r="M28" s="298"/>
      <c r="N28" s="298"/>
      <c r="O28" s="298"/>
      <c r="P28" s="298"/>
      <c r="Q28" s="298"/>
      <c r="R28" s="298"/>
      <c r="S28" s="298"/>
      <c r="T28" s="298"/>
      <c r="U28" s="298"/>
      <c r="V28" s="298"/>
      <c r="W28" s="298"/>
      <c r="X28" s="298"/>
      <c r="Y28" s="298"/>
      <c r="Z28" s="298"/>
      <c r="AA28" s="298"/>
      <c r="AB28" s="298"/>
      <c r="AC28" s="298"/>
      <c r="AD28" s="298"/>
      <c r="AE28" s="298"/>
      <c r="AF28" s="298"/>
      <c r="AG28" s="298"/>
      <c r="AH28" s="298"/>
      <c r="AI28" s="298"/>
      <c r="AJ28" s="298"/>
      <c r="AK28" s="298"/>
      <c r="AL28" s="298"/>
      <c r="AM28" s="298"/>
      <c r="AN28" s="298"/>
      <c r="AO28" s="298"/>
      <c r="AP28" s="298"/>
      <c r="AQ28" s="298"/>
      <c r="AR28" s="298"/>
      <c r="AS28" s="298"/>
      <c r="AT28" s="298"/>
      <c r="AU28" s="298"/>
      <c r="AV28" s="298"/>
      <c r="AW28" s="298"/>
      <c r="AX28" s="298"/>
      <c r="AY28" s="298"/>
      <c r="AZ28" s="298"/>
      <c r="BA28" s="298"/>
      <c r="BB28" s="298"/>
      <c r="BC28" s="298"/>
      <c r="BD28" s="298"/>
      <c r="BE28" s="298"/>
      <c r="BF28" s="298"/>
      <c r="BG28" s="298"/>
      <c r="BH28" s="298"/>
      <c r="BI28" s="298"/>
      <c r="BJ28" s="298"/>
      <c r="BK28" s="298"/>
      <c r="BL28" s="298"/>
      <c r="BM28" s="298"/>
      <c r="BN28" s="298"/>
      <c r="BO28" s="298"/>
      <c r="BP28" s="298"/>
    </row>
    <row r="29" spans="1:68" ht="350" customHeight="1" x14ac:dyDescent="0.2">
      <c r="A29" s="231"/>
      <c r="B29" s="688" t="s">
        <v>263</v>
      </c>
      <c r="C29" s="689"/>
      <c r="D29" s="689"/>
      <c r="E29" s="689"/>
      <c r="F29" s="689"/>
      <c r="G29" s="689"/>
      <c r="H29" s="689"/>
      <c r="I29" s="689"/>
      <c r="J29" s="690"/>
      <c r="K29" s="199"/>
      <c r="L29" s="298"/>
      <c r="M29" s="298"/>
      <c r="N29" s="298"/>
      <c r="O29" s="298"/>
      <c r="P29" s="298"/>
      <c r="Q29" s="298"/>
      <c r="R29" s="298"/>
      <c r="S29" s="298"/>
      <c r="T29" s="298"/>
      <c r="U29" s="298"/>
      <c r="V29" s="298"/>
      <c r="W29" s="298"/>
      <c r="X29" s="298"/>
      <c r="Y29" s="298"/>
      <c r="Z29" s="298"/>
      <c r="AA29" s="298"/>
      <c r="AB29" s="298"/>
      <c r="AC29" s="298"/>
      <c r="AD29" s="298"/>
      <c r="AE29" s="298"/>
      <c r="AF29" s="298"/>
      <c r="AG29" s="298"/>
      <c r="AH29" s="298"/>
      <c r="AI29" s="298"/>
      <c r="AJ29" s="298"/>
      <c r="AK29" s="298"/>
      <c r="AL29" s="298"/>
      <c r="AM29" s="298"/>
      <c r="AN29" s="298"/>
      <c r="AO29" s="298"/>
      <c r="AP29" s="298"/>
      <c r="AQ29" s="298"/>
      <c r="AR29" s="298"/>
      <c r="AS29" s="298"/>
      <c r="AT29" s="298"/>
      <c r="AU29" s="298"/>
      <c r="AV29" s="298"/>
      <c r="AW29" s="298"/>
      <c r="AX29" s="298"/>
      <c r="AY29" s="298"/>
      <c r="AZ29" s="298"/>
      <c r="BA29" s="298"/>
      <c r="BB29" s="298"/>
      <c r="BC29" s="298"/>
      <c r="BD29" s="298"/>
      <c r="BE29" s="298"/>
      <c r="BF29" s="298"/>
      <c r="BG29" s="298"/>
      <c r="BH29" s="298"/>
      <c r="BI29" s="298"/>
      <c r="BJ29" s="298"/>
      <c r="BK29" s="298"/>
      <c r="BL29" s="298"/>
      <c r="BM29" s="298"/>
      <c r="BN29" s="298"/>
      <c r="BO29" s="298"/>
      <c r="BP29" s="298"/>
    </row>
    <row r="30" spans="1:68" x14ac:dyDescent="0.2">
      <c r="A30" s="231"/>
      <c r="B30" s="242"/>
      <c r="C30" s="242"/>
      <c r="D30" s="242"/>
      <c r="E30" s="242"/>
      <c r="F30" s="242"/>
      <c r="G30" s="242"/>
      <c r="H30" s="242"/>
      <c r="I30" s="242"/>
      <c r="J30" s="242"/>
      <c r="K30" s="243"/>
      <c r="L30" s="299"/>
      <c r="M30" s="300"/>
      <c r="N30" s="298"/>
      <c r="O30" s="298"/>
      <c r="P30" s="298"/>
      <c r="Q30" s="298"/>
      <c r="R30" s="298"/>
      <c r="S30" s="298"/>
      <c r="T30" s="298"/>
      <c r="U30" s="298"/>
      <c r="V30" s="298"/>
      <c r="W30" s="298"/>
      <c r="X30" s="298"/>
      <c r="Y30" s="298"/>
      <c r="Z30" s="298"/>
      <c r="AA30" s="298"/>
      <c r="AB30" s="298"/>
      <c r="AC30" s="298"/>
      <c r="AD30" s="298"/>
      <c r="AE30" s="298"/>
      <c r="AF30" s="298"/>
      <c r="AG30" s="298"/>
      <c r="AH30" s="298"/>
      <c r="AI30" s="298"/>
      <c r="AJ30" s="298"/>
      <c r="AK30" s="298"/>
      <c r="AL30" s="298"/>
      <c r="AM30" s="298"/>
      <c r="AN30" s="298"/>
      <c r="AO30" s="298"/>
      <c r="AP30" s="298"/>
      <c r="AQ30" s="298"/>
      <c r="AR30" s="298"/>
      <c r="AS30" s="298"/>
      <c r="AT30" s="298"/>
      <c r="AU30" s="298"/>
      <c r="AV30" s="298"/>
      <c r="AW30" s="298"/>
      <c r="AX30" s="298"/>
      <c r="AY30" s="298"/>
      <c r="AZ30" s="298"/>
      <c r="BA30" s="298"/>
      <c r="BB30" s="298"/>
      <c r="BC30" s="298"/>
      <c r="BD30" s="298"/>
      <c r="BE30" s="298"/>
      <c r="BF30" s="298"/>
      <c r="BG30" s="298"/>
      <c r="BH30" s="298"/>
      <c r="BI30" s="298"/>
      <c r="BJ30" s="298"/>
      <c r="BK30" s="298"/>
      <c r="BL30" s="298"/>
      <c r="BM30" s="298"/>
      <c r="BN30" s="298"/>
      <c r="BO30" s="298"/>
      <c r="BP30" s="298"/>
    </row>
    <row r="31" spans="1:68" ht="20" hidden="1" customHeight="1" x14ac:dyDescent="0.2">
      <c r="A31" s="231"/>
      <c r="B31" s="597"/>
      <c r="C31" s="656"/>
      <c r="D31" s="656"/>
      <c r="E31" s="165"/>
      <c r="H31" s="589" t="s">
        <v>30</v>
      </c>
      <c r="I31" s="590"/>
      <c r="J31" s="591"/>
      <c r="K31" s="204"/>
      <c r="L31" s="148"/>
      <c r="M31" s="301"/>
      <c r="N31" s="298"/>
      <c r="O31" s="298"/>
      <c r="P31" s="298"/>
      <c r="Q31" s="298"/>
      <c r="R31" s="298"/>
      <c r="S31" s="298"/>
      <c r="T31" s="298"/>
      <c r="U31" s="298"/>
      <c r="V31" s="298"/>
      <c r="W31" s="298"/>
      <c r="X31" s="298"/>
      <c r="Y31" s="298"/>
      <c r="Z31" s="298"/>
      <c r="AA31" s="298"/>
      <c r="AB31" s="298"/>
      <c r="AC31" s="298"/>
      <c r="AD31" s="298"/>
      <c r="AE31" s="298"/>
      <c r="AF31" s="298"/>
      <c r="AG31" s="298"/>
      <c r="AH31" s="298"/>
      <c r="AI31" s="298"/>
      <c r="AJ31" s="298"/>
      <c r="AK31" s="298"/>
      <c r="AL31" s="298"/>
      <c r="AM31" s="298"/>
      <c r="AN31" s="298"/>
      <c r="AO31" s="298"/>
      <c r="AP31" s="298"/>
      <c r="AQ31" s="298"/>
      <c r="AR31" s="298"/>
      <c r="AS31" s="298"/>
      <c r="AT31" s="298"/>
      <c r="AU31" s="298"/>
      <c r="AV31" s="298"/>
      <c r="AW31" s="298"/>
      <c r="AX31" s="298"/>
      <c r="AY31" s="298"/>
      <c r="AZ31" s="298"/>
      <c r="BA31" s="298"/>
      <c r="BB31" s="298"/>
      <c r="BC31" s="298"/>
      <c r="BD31" s="298"/>
      <c r="BE31" s="298"/>
      <c r="BF31" s="298"/>
      <c r="BG31" s="298"/>
      <c r="BH31" s="298"/>
      <c r="BI31" s="298"/>
      <c r="BJ31" s="298"/>
      <c r="BK31" s="298"/>
      <c r="BL31" s="298"/>
      <c r="BM31" s="298"/>
      <c r="BN31" s="298"/>
      <c r="BO31" s="298"/>
      <c r="BP31" s="298"/>
    </row>
    <row r="32" spans="1:68" ht="20" hidden="1" customHeight="1" x14ac:dyDescent="0.2">
      <c r="A32" s="231"/>
      <c r="B32" s="656"/>
      <c r="C32" s="656"/>
      <c r="D32" s="656"/>
      <c r="E32" s="205"/>
      <c r="H32" s="206">
        <v>44950</v>
      </c>
      <c r="I32" s="148"/>
      <c r="J32" s="149">
        <v>0.25</v>
      </c>
      <c r="K32" s="207"/>
      <c r="L32" s="148"/>
      <c r="M32" s="148"/>
      <c r="N32" s="298"/>
      <c r="O32" s="298"/>
      <c r="P32" s="298"/>
      <c r="Q32" s="298"/>
      <c r="R32" s="298"/>
      <c r="S32" s="298"/>
      <c r="T32" s="298"/>
      <c r="U32" s="298"/>
      <c r="V32" s="298"/>
      <c r="W32" s="298"/>
      <c r="X32" s="298"/>
      <c r="Y32" s="298"/>
      <c r="Z32" s="298"/>
      <c r="AA32" s="298"/>
      <c r="AB32" s="298"/>
      <c r="AC32" s="298"/>
      <c r="AD32" s="298"/>
      <c r="AE32" s="298"/>
      <c r="AF32" s="298"/>
      <c r="AG32" s="298"/>
      <c r="AH32" s="298"/>
      <c r="AI32" s="298"/>
      <c r="AJ32" s="298"/>
      <c r="AK32" s="298"/>
      <c r="AL32" s="298"/>
      <c r="AM32" s="298"/>
      <c r="AN32" s="298"/>
      <c r="AO32" s="298"/>
      <c r="AP32" s="298"/>
      <c r="AQ32" s="298"/>
      <c r="AR32" s="298"/>
      <c r="AS32" s="298"/>
      <c r="AT32" s="298"/>
      <c r="AU32" s="298"/>
      <c r="AV32" s="298"/>
      <c r="AW32" s="298"/>
      <c r="AX32" s="298"/>
      <c r="AY32" s="298"/>
      <c r="AZ32" s="298"/>
      <c r="BA32" s="298"/>
      <c r="BB32" s="298"/>
      <c r="BC32" s="298"/>
      <c r="BD32" s="298"/>
      <c r="BE32" s="298"/>
      <c r="BF32" s="298"/>
      <c r="BG32" s="298"/>
      <c r="BH32" s="298"/>
      <c r="BI32" s="298"/>
      <c r="BJ32" s="298"/>
      <c r="BK32" s="298"/>
      <c r="BL32" s="298"/>
      <c r="BM32" s="298"/>
      <c r="BN32" s="298"/>
      <c r="BO32" s="298"/>
      <c r="BP32" s="298"/>
    </row>
    <row r="33" spans="1:68" ht="20" hidden="1" customHeight="1" x14ac:dyDescent="0.2">
      <c r="A33" s="231"/>
      <c r="B33" s="656"/>
      <c r="C33" s="656"/>
      <c r="D33" s="656"/>
      <c r="E33" s="165"/>
      <c r="H33" s="686" t="s">
        <v>31</v>
      </c>
      <c r="I33" s="593"/>
      <c r="J33" s="687"/>
      <c r="K33" s="204"/>
      <c r="L33" s="148"/>
      <c r="M33" s="148"/>
      <c r="N33" s="298"/>
      <c r="O33" s="298"/>
      <c r="P33" s="298"/>
      <c r="Q33" s="298"/>
      <c r="R33" s="298"/>
      <c r="S33" s="298"/>
      <c r="T33" s="298"/>
      <c r="U33" s="298"/>
      <c r="V33" s="298"/>
      <c r="W33" s="298"/>
      <c r="X33" s="298"/>
      <c r="Y33" s="298"/>
      <c r="Z33" s="298"/>
      <c r="AA33" s="298"/>
      <c r="AB33" s="298"/>
      <c r="AC33" s="298"/>
      <c r="AD33" s="298"/>
      <c r="AE33" s="298"/>
      <c r="AF33" s="298"/>
      <c r="AG33" s="298"/>
      <c r="AH33" s="298"/>
      <c r="AI33" s="298"/>
      <c r="AJ33" s="298"/>
      <c r="AK33" s="298"/>
      <c r="AL33" s="298"/>
      <c r="AM33" s="298"/>
      <c r="AN33" s="298"/>
      <c r="AO33" s="298"/>
      <c r="AP33" s="298"/>
      <c r="AQ33" s="298"/>
      <c r="AR33" s="298"/>
      <c r="AS33" s="298"/>
      <c r="AT33" s="298"/>
      <c r="AU33" s="298"/>
      <c r="AV33" s="298"/>
      <c r="AW33" s="298"/>
      <c r="AX33" s="298"/>
      <c r="AY33" s="298"/>
      <c r="AZ33" s="298"/>
      <c r="BA33" s="298"/>
      <c r="BB33" s="298"/>
      <c r="BC33" s="298"/>
      <c r="BD33" s="298"/>
      <c r="BE33" s="298"/>
      <c r="BF33" s="298"/>
      <c r="BG33" s="298"/>
      <c r="BH33" s="298"/>
      <c r="BI33" s="298"/>
      <c r="BJ33" s="298"/>
      <c r="BK33" s="298"/>
      <c r="BL33" s="298"/>
      <c r="BM33" s="298"/>
      <c r="BN33" s="298"/>
      <c r="BO33" s="298"/>
      <c r="BP33" s="298"/>
    </row>
    <row r="34" spans="1:68" ht="5.5" customHeight="1" x14ac:dyDescent="0.2">
      <c r="A34" s="231"/>
      <c r="B34" s="164"/>
      <c r="C34" s="164"/>
      <c r="D34" s="167"/>
      <c r="E34" s="167"/>
      <c r="F34" s="164"/>
      <c r="G34" s="164"/>
      <c r="H34" s="138"/>
      <c r="I34" s="138"/>
      <c r="J34" s="138"/>
      <c r="K34" s="200"/>
      <c r="L34" s="298"/>
      <c r="M34" s="298"/>
      <c r="N34" s="298"/>
      <c r="O34" s="298"/>
      <c r="P34" s="298"/>
      <c r="Q34" s="298"/>
      <c r="R34" s="298"/>
      <c r="S34" s="298"/>
      <c r="T34" s="298"/>
      <c r="U34" s="298"/>
      <c r="V34" s="298"/>
      <c r="W34" s="298"/>
      <c r="X34" s="298"/>
      <c r="Y34" s="298"/>
      <c r="Z34" s="298"/>
      <c r="AA34" s="298"/>
      <c r="AB34" s="298"/>
      <c r="AC34" s="298"/>
      <c r="AD34" s="298"/>
      <c r="AE34" s="298"/>
      <c r="AF34" s="298"/>
      <c r="AG34" s="298"/>
      <c r="AH34" s="298"/>
      <c r="AI34" s="298"/>
      <c r="AJ34" s="298"/>
      <c r="AK34" s="298"/>
      <c r="AL34" s="298"/>
      <c r="AM34" s="298"/>
      <c r="AN34" s="298"/>
      <c r="AO34" s="298"/>
      <c r="AP34" s="298"/>
      <c r="AQ34" s="298"/>
      <c r="AR34" s="298"/>
      <c r="AS34" s="298"/>
      <c r="AT34" s="298"/>
      <c r="AU34" s="298"/>
      <c r="AV34" s="298"/>
      <c r="AW34" s="298"/>
      <c r="AX34" s="298"/>
      <c r="AY34" s="298"/>
      <c r="AZ34" s="298"/>
      <c r="BA34" s="298"/>
      <c r="BB34" s="298"/>
      <c r="BC34" s="298"/>
      <c r="BD34" s="298"/>
      <c r="BE34" s="298"/>
      <c r="BF34" s="298"/>
      <c r="BG34" s="298"/>
      <c r="BH34" s="298"/>
      <c r="BI34" s="298"/>
      <c r="BJ34" s="298"/>
      <c r="BK34" s="298"/>
      <c r="BL34" s="298"/>
      <c r="BM34" s="298"/>
      <c r="BN34" s="298"/>
      <c r="BO34" s="298"/>
      <c r="BP34" s="298"/>
    </row>
    <row r="35" spans="1:68" ht="32.5" hidden="1" customHeight="1" x14ac:dyDescent="0.2">
      <c r="A35" s="231"/>
      <c r="B35" s="668"/>
      <c r="C35" s="668"/>
      <c r="D35" s="668"/>
      <c r="E35" s="168"/>
      <c r="F35" s="168"/>
      <c r="G35" s="168"/>
      <c r="H35" s="168"/>
      <c r="I35" s="168"/>
      <c r="J35" s="168"/>
      <c r="K35" s="244"/>
      <c r="L35" s="302"/>
      <c r="M35" s="298"/>
      <c r="N35" s="298"/>
      <c r="O35" s="298"/>
      <c r="P35" s="298"/>
      <c r="Q35" s="298"/>
      <c r="R35" s="298"/>
      <c r="S35" s="298"/>
      <c r="T35" s="298"/>
      <c r="U35" s="298"/>
      <c r="V35" s="298"/>
      <c r="W35" s="298"/>
      <c r="X35" s="298"/>
      <c r="Y35" s="298"/>
      <c r="Z35" s="298"/>
      <c r="AA35" s="298"/>
      <c r="AB35" s="298"/>
      <c r="AC35" s="298"/>
      <c r="AD35" s="298"/>
      <c r="AE35" s="298"/>
      <c r="AF35" s="298"/>
      <c r="AG35" s="298"/>
      <c r="AH35" s="298"/>
      <c r="AI35" s="298"/>
      <c r="AJ35" s="298"/>
      <c r="AK35" s="298"/>
      <c r="AL35" s="298"/>
      <c r="AM35" s="298"/>
      <c r="AN35" s="298"/>
      <c r="AO35" s="298"/>
      <c r="AP35" s="298"/>
      <c r="AQ35" s="298"/>
      <c r="AR35" s="298"/>
      <c r="AS35" s="298"/>
      <c r="AT35" s="298"/>
      <c r="AU35" s="298"/>
      <c r="AV35" s="298"/>
      <c r="AW35" s="298"/>
      <c r="AX35" s="298"/>
      <c r="AY35" s="298"/>
      <c r="AZ35" s="298"/>
      <c r="BA35" s="298"/>
      <c r="BB35" s="298"/>
      <c r="BC35" s="298"/>
      <c r="BD35" s="298"/>
      <c r="BE35" s="298"/>
      <c r="BF35" s="298"/>
      <c r="BG35" s="298"/>
      <c r="BH35" s="298"/>
      <c r="BI35" s="298"/>
      <c r="BJ35" s="298"/>
      <c r="BK35" s="298"/>
      <c r="BL35" s="298"/>
      <c r="BM35" s="298"/>
      <c r="BN35" s="298"/>
      <c r="BO35" s="298"/>
      <c r="BP35" s="298"/>
    </row>
    <row r="36" spans="1:68" ht="27.5" hidden="1" customHeight="1" x14ac:dyDescent="0.2">
      <c r="A36" s="231"/>
      <c r="B36" s="664" t="s">
        <v>47</v>
      </c>
      <c r="C36" s="664"/>
      <c r="D36" s="664"/>
      <c r="E36" s="245"/>
      <c r="F36" s="215"/>
      <c r="G36" s="215"/>
      <c r="H36" s="215"/>
      <c r="I36" s="215"/>
      <c r="J36" s="246"/>
      <c r="K36" s="247"/>
      <c r="L36" s="303"/>
      <c r="M36" s="298"/>
      <c r="N36" s="298"/>
      <c r="O36" s="298"/>
      <c r="P36" s="298"/>
      <c r="Q36" s="298"/>
      <c r="R36" s="298"/>
      <c r="S36" s="298"/>
      <c r="T36" s="298"/>
      <c r="U36" s="298"/>
      <c r="V36" s="298"/>
      <c r="W36" s="298"/>
      <c r="X36" s="298"/>
      <c r="Y36" s="298"/>
      <c r="Z36" s="298"/>
      <c r="AA36" s="298"/>
      <c r="AB36" s="298"/>
      <c r="AC36" s="298"/>
      <c r="AD36" s="298"/>
      <c r="AE36" s="298"/>
      <c r="AF36" s="298"/>
      <c r="AG36" s="298"/>
      <c r="AH36" s="298"/>
      <c r="AI36" s="298"/>
      <c r="AJ36" s="298"/>
      <c r="AK36" s="298"/>
      <c r="AL36" s="298"/>
      <c r="AM36" s="298"/>
      <c r="AN36" s="298"/>
      <c r="AO36" s="298"/>
      <c r="AP36" s="298"/>
      <c r="AQ36" s="298"/>
      <c r="AR36" s="298"/>
      <c r="AS36" s="298"/>
      <c r="AT36" s="298"/>
      <c r="AU36" s="298"/>
      <c r="AV36" s="298"/>
      <c r="AW36" s="298"/>
      <c r="AX36" s="298"/>
      <c r="AY36" s="298"/>
      <c r="AZ36" s="298"/>
      <c r="BA36" s="298"/>
      <c r="BB36" s="298"/>
      <c r="BC36" s="298"/>
      <c r="BD36" s="298"/>
      <c r="BE36" s="298"/>
      <c r="BF36" s="298"/>
      <c r="BG36" s="298"/>
      <c r="BH36" s="298"/>
      <c r="BI36" s="298"/>
      <c r="BJ36" s="298"/>
      <c r="BK36" s="298"/>
      <c r="BL36" s="298"/>
      <c r="BM36" s="298"/>
      <c r="BN36" s="298"/>
      <c r="BO36" s="298"/>
      <c r="BP36" s="298"/>
    </row>
    <row r="37" spans="1:68" ht="54" hidden="1" customHeight="1" x14ac:dyDescent="0.2">
      <c r="A37" s="231"/>
      <c r="B37" s="665" t="s">
        <v>54</v>
      </c>
      <c r="C37" s="575"/>
      <c r="D37" s="575"/>
      <c r="E37" s="248"/>
      <c r="F37" s="151"/>
      <c r="G37" s="151"/>
      <c r="H37" s="249"/>
      <c r="I37" s="165"/>
      <c r="J37" s="250"/>
      <c r="K37" s="251"/>
      <c r="L37" s="303"/>
      <c r="M37" s="298"/>
      <c r="N37" s="298"/>
      <c r="O37" s="298"/>
      <c r="P37" s="298"/>
      <c r="Q37" s="298"/>
      <c r="R37" s="298"/>
      <c r="S37" s="298"/>
      <c r="T37" s="298"/>
      <c r="U37" s="298"/>
      <c r="V37" s="298"/>
      <c r="W37" s="298"/>
      <c r="X37" s="298"/>
      <c r="Y37" s="298"/>
      <c r="Z37" s="298"/>
      <c r="AA37" s="298"/>
      <c r="AB37" s="298"/>
      <c r="AC37" s="298"/>
      <c r="AD37" s="298"/>
      <c r="AE37" s="298"/>
      <c r="AF37" s="298"/>
      <c r="AG37" s="298"/>
      <c r="AH37" s="298"/>
      <c r="AI37" s="298"/>
      <c r="AJ37" s="298"/>
      <c r="AK37" s="298"/>
      <c r="AL37" s="298"/>
      <c r="AM37" s="298"/>
      <c r="AN37" s="298"/>
      <c r="AO37" s="298"/>
      <c r="AP37" s="298"/>
      <c r="AQ37" s="298"/>
      <c r="AR37" s="298"/>
      <c r="AS37" s="298"/>
      <c r="AT37" s="298"/>
      <c r="AU37" s="298"/>
      <c r="AV37" s="298"/>
      <c r="AW37" s="298"/>
      <c r="AX37" s="298"/>
      <c r="AY37" s="298"/>
      <c r="AZ37" s="298"/>
      <c r="BA37" s="298"/>
      <c r="BB37" s="298"/>
      <c r="BC37" s="298"/>
      <c r="BD37" s="298"/>
      <c r="BE37" s="298"/>
      <c r="BF37" s="298"/>
      <c r="BG37" s="298"/>
      <c r="BH37" s="298"/>
      <c r="BI37" s="298"/>
      <c r="BJ37" s="298"/>
      <c r="BK37" s="298"/>
      <c r="BL37" s="298"/>
      <c r="BM37" s="298"/>
      <c r="BN37" s="298"/>
      <c r="BO37" s="298"/>
      <c r="BP37" s="298"/>
    </row>
    <row r="38" spans="1:68" ht="5.5" hidden="1" customHeight="1" x14ac:dyDescent="0.2">
      <c r="A38" s="231"/>
      <c r="B38" s="220"/>
      <c r="C38" s="164"/>
      <c r="D38" s="221"/>
      <c r="E38" s="167"/>
      <c r="F38" s="164"/>
      <c r="G38" s="164"/>
      <c r="H38" s="138"/>
      <c r="I38" s="138"/>
      <c r="J38" s="138"/>
      <c r="K38" s="200"/>
      <c r="L38" s="298"/>
      <c r="M38" s="298"/>
      <c r="N38" s="298"/>
      <c r="O38" s="298"/>
      <c r="P38" s="298"/>
      <c r="Q38" s="298"/>
      <c r="R38" s="298"/>
      <c r="S38" s="298"/>
      <c r="T38" s="298"/>
      <c r="U38" s="298"/>
      <c r="V38" s="298"/>
      <c r="W38" s="298"/>
      <c r="X38" s="298"/>
      <c r="Y38" s="298"/>
      <c r="Z38" s="298"/>
      <c r="AA38" s="298"/>
      <c r="AB38" s="298"/>
      <c r="AC38" s="298"/>
      <c r="AD38" s="298"/>
      <c r="AE38" s="298"/>
      <c r="AF38" s="298"/>
      <c r="AG38" s="298"/>
      <c r="AH38" s="298"/>
      <c r="AI38" s="298"/>
      <c r="AJ38" s="298"/>
      <c r="AK38" s="298"/>
      <c r="AL38" s="298"/>
      <c r="AM38" s="298"/>
      <c r="AN38" s="298"/>
      <c r="AO38" s="298"/>
      <c r="AP38" s="298"/>
      <c r="AQ38" s="298"/>
      <c r="AR38" s="298"/>
      <c r="AS38" s="298"/>
      <c r="AT38" s="298"/>
      <c r="AU38" s="298"/>
      <c r="AV38" s="298"/>
      <c r="AW38" s="298"/>
      <c r="AX38" s="298"/>
      <c r="AY38" s="298"/>
      <c r="AZ38" s="298"/>
      <c r="BA38" s="298"/>
      <c r="BB38" s="298"/>
      <c r="BC38" s="298"/>
      <c r="BD38" s="298"/>
      <c r="BE38" s="298"/>
      <c r="BF38" s="298"/>
      <c r="BG38" s="298"/>
      <c r="BH38" s="298"/>
      <c r="BI38" s="298"/>
      <c r="BJ38" s="298"/>
      <c r="BK38" s="298"/>
      <c r="BL38" s="298"/>
      <c r="BM38" s="298"/>
      <c r="BN38" s="298"/>
      <c r="BO38" s="298"/>
      <c r="BP38" s="298"/>
    </row>
    <row r="39" spans="1:68" ht="28.25" hidden="1" customHeight="1" x14ac:dyDescent="0.2">
      <c r="A39" s="231"/>
      <c r="G39" s="151"/>
      <c r="H39" s="132"/>
      <c r="I39" s="145"/>
      <c r="J39" s="222"/>
      <c r="K39" s="223"/>
      <c r="L39" s="303"/>
      <c r="M39" s="298"/>
      <c r="N39" s="298"/>
      <c r="O39" s="298"/>
      <c r="P39" s="304"/>
      <c r="Q39" s="304"/>
      <c r="R39" s="304"/>
      <c r="S39" s="298"/>
      <c r="T39" s="298"/>
      <c r="U39" s="298"/>
      <c r="V39" s="298"/>
      <c r="W39" s="298"/>
      <c r="X39" s="298"/>
      <c r="Y39" s="298"/>
      <c r="Z39" s="298"/>
      <c r="AA39" s="298"/>
      <c r="AB39" s="298"/>
      <c r="AC39" s="298"/>
      <c r="AD39" s="298"/>
      <c r="AE39" s="298"/>
      <c r="AF39" s="298"/>
      <c r="AG39" s="298"/>
      <c r="AH39" s="298"/>
      <c r="AI39" s="298"/>
      <c r="AJ39" s="298"/>
      <c r="AK39" s="298"/>
      <c r="AL39" s="298"/>
      <c r="AM39" s="298"/>
      <c r="AN39" s="298"/>
      <c r="AO39" s="298"/>
      <c r="AP39" s="298"/>
      <c r="AQ39" s="298"/>
      <c r="AR39" s="298"/>
      <c r="AS39" s="298"/>
      <c r="AT39" s="298"/>
      <c r="AU39" s="298"/>
      <c r="AV39" s="298"/>
      <c r="AW39" s="298"/>
      <c r="AX39" s="298"/>
      <c r="AY39" s="298"/>
      <c r="AZ39" s="298"/>
      <c r="BA39" s="298"/>
      <c r="BB39" s="298"/>
      <c r="BC39" s="298"/>
      <c r="BD39" s="298"/>
      <c r="BE39" s="298"/>
      <c r="BF39" s="298"/>
      <c r="BG39" s="298"/>
      <c r="BH39" s="298"/>
      <c r="BI39" s="298"/>
      <c r="BJ39" s="298"/>
      <c r="BK39" s="298"/>
      <c r="BL39" s="298"/>
      <c r="BM39" s="298"/>
      <c r="BN39" s="298"/>
      <c r="BO39" s="298"/>
      <c r="BP39" s="298"/>
    </row>
    <row r="40" spans="1:68" ht="28.25" hidden="1" customHeight="1" x14ac:dyDescent="0.2">
      <c r="A40" s="231"/>
      <c r="B40" s="694" t="s">
        <v>53</v>
      </c>
      <c r="C40" s="694"/>
      <c r="D40" s="694"/>
      <c r="E40" s="171"/>
      <c r="F40" s="252"/>
      <c r="G40" s="236"/>
      <c r="H40" s="135"/>
      <c r="J40" s="225"/>
      <c r="K40" s="253"/>
      <c r="L40" s="303"/>
      <c r="M40" s="298"/>
      <c r="N40" s="298"/>
      <c r="O40" s="298"/>
      <c r="P40" s="304"/>
      <c r="Q40" s="304"/>
      <c r="R40" s="304"/>
      <c r="S40" s="298"/>
      <c r="T40" s="298"/>
      <c r="U40" s="298"/>
      <c r="V40" s="298"/>
      <c r="W40" s="298"/>
      <c r="X40" s="298"/>
      <c r="Y40" s="298"/>
      <c r="Z40" s="298"/>
      <c r="AA40" s="298"/>
      <c r="AB40" s="298"/>
      <c r="AC40" s="298"/>
      <c r="AD40" s="298"/>
      <c r="AE40" s="298"/>
      <c r="AF40" s="298"/>
      <c r="AG40" s="298"/>
      <c r="AH40" s="298"/>
      <c r="AI40" s="298"/>
      <c r="AJ40" s="298"/>
      <c r="AK40" s="298"/>
      <c r="AL40" s="298"/>
      <c r="AM40" s="298"/>
      <c r="AN40" s="298"/>
      <c r="AO40" s="298"/>
      <c r="AP40" s="298"/>
      <c r="AQ40" s="298"/>
      <c r="AR40" s="298"/>
      <c r="AS40" s="298"/>
      <c r="AT40" s="298"/>
      <c r="AU40" s="298"/>
      <c r="AV40" s="298"/>
      <c r="AW40" s="298"/>
      <c r="AX40" s="298"/>
      <c r="AY40" s="298"/>
      <c r="AZ40" s="298"/>
      <c r="BA40" s="298"/>
      <c r="BB40" s="298"/>
      <c r="BC40" s="298"/>
      <c r="BD40" s="298"/>
      <c r="BE40" s="298"/>
      <c r="BF40" s="298"/>
      <c r="BG40" s="298"/>
      <c r="BH40" s="298"/>
      <c r="BI40" s="298"/>
      <c r="BJ40" s="298"/>
      <c r="BK40" s="298"/>
      <c r="BL40" s="298"/>
      <c r="BM40" s="298"/>
      <c r="BN40" s="298"/>
      <c r="BO40" s="298"/>
      <c r="BP40" s="298"/>
    </row>
    <row r="41" spans="1:68" ht="5.5" customHeight="1" x14ac:dyDescent="0.2">
      <c r="A41" s="231"/>
      <c r="B41" s="153"/>
      <c r="C41" s="153"/>
      <c r="D41" s="154"/>
      <c r="E41" s="154"/>
      <c r="F41" s="153"/>
      <c r="G41" s="164"/>
      <c r="H41" s="138"/>
      <c r="I41" s="138"/>
      <c r="J41" s="138"/>
      <c r="K41" s="200"/>
      <c r="L41" s="298"/>
      <c r="M41" s="298"/>
      <c r="N41" s="298"/>
      <c r="O41" s="298"/>
      <c r="P41" s="298"/>
      <c r="Q41" s="298"/>
      <c r="R41" s="298"/>
      <c r="S41" s="298"/>
      <c r="T41" s="298"/>
      <c r="U41" s="298"/>
      <c r="V41" s="298"/>
      <c r="W41" s="298"/>
      <c r="X41" s="298"/>
      <c r="Y41" s="298"/>
      <c r="Z41" s="298"/>
      <c r="AA41" s="298"/>
      <c r="AB41" s="298"/>
      <c r="AC41" s="298"/>
      <c r="AD41" s="298"/>
      <c r="AE41" s="298"/>
      <c r="AF41" s="298"/>
      <c r="AG41" s="298"/>
      <c r="AH41" s="298"/>
      <c r="AI41" s="298"/>
      <c r="AJ41" s="298"/>
      <c r="AK41" s="298"/>
      <c r="AL41" s="298"/>
      <c r="AM41" s="298"/>
      <c r="AN41" s="298"/>
      <c r="AO41" s="298"/>
      <c r="AP41" s="298"/>
      <c r="AQ41" s="298"/>
      <c r="AR41" s="298"/>
      <c r="AS41" s="298"/>
      <c r="AT41" s="298"/>
      <c r="AU41" s="298"/>
      <c r="AV41" s="298"/>
      <c r="AW41" s="298"/>
      <c r="AX41" s="298"/>
      <c r="AY41" s="298"/>
      <c r="AZ41" s="298"/>
      <c r="BA41" s="298"/>
      <c r="BB41" s="298"/>
      <c r="BC41" s="298"/>
      <c r="BD41" s="298"/>
      <c r="BE41" s="298"/>
      <c r="BF41" s="298"/>
      <c r="BG41" s="298"/>
      <c r="BH41" s="298"/>
      <c r="BI41" s="298"/>
      <c r="BJ41" s="298"/>
      <c r="BK41" s="298"/>
      <c r="BL41" s="298"/>
      <c r="BM41" s="298"/>
      <c r="BN41" s="298"/>
      <c r="BO41" s="298"/>
      <c r="BP41" s="298"/>
    </row>
    <row r="42" spans="1:68" ht="28.25" customHeight="1" x14ac:dyDescent="0.2">
      <c r="A42" s="231"/>
      <c r="B42" s="661" t="s">
        <v>42</v>
      </c>
      <c r="C42" s="661"/>
      <c r="D42" s="661"/>
      <c r="E42" s="157"/>
      <c r="F42" s="157"/>
      <c r="G42" s="151"/>
      <c r="H42" s="139"/>
      <c r="I42" s="140"/>
      <c r="J42" s="254"/>
      <c r="K42" s="255"/>
      <c r="L42" s="303"/>
      <c r="M42" s="298"/>
      <c r="N42" s="298"/>
      <c r="O42" s="298"/>
      <c r="P42" s="304"/>
      <c r="Q42" s="304"/>
      <c r="R42" s="304"/>
      <c r="S42" s="298"/>
      <c r="T42" s="298"/>
      <c r="U42" s="298"/>
      <c r="V42" s="298"/>
      <c r="W42" s="298"/>
      <c r="X42" s="298"/>
      <c r="Y42" s="298"/>
      <c r="Z42" s="298"/>
      <c r="AA42" s="298"/>
      <c r="AB42" s="298"/>
      <c r="AC42" s="298"/>
      <c r="AD42" s="298"/>
      <c r="AE42" s="298"/>
      <c r="AF42" s="298"/>
      <c r="AG42" s="298"/>
      <c r="AH42" s="298"/>
      <c r="AI42" s="298"/>
      <c r="AJ42" s="298"/>
      <c r="AK42" s="298"/>
      <c r="AL42" s="298"/>
      <c r="AM42" s="298"/>
      <c r="AN42" s="298"/>
      <c r="AO42" s="298"/>
      <c r="AP42" s="298"/>
      <c r="AQ42" s="298"/>
      <c r="AR42" s="298"/>
      <c r="AS42" s="298"/>
      <c r="AT42" s="298"/>
      <c r="AU42" s="298"/>
      <c r="AV42" s="298"/>
      <c r="AW42" s="298"/>
      <c r="AX42" s="298"/>
      <c r="AY42" s="298"/>
      <c r="AZ42" s="298"/>
      <c r="BA42" s="298"/>
      <c r="BB42" s="298"/>
      <c r="BC42" s="298"/>
      <c r="BD42" s="298"/>
      <c r="BE42" s="298"/>
      <c r="BF42" s="298"/>
      <c r="BG42" s="298"/>
      <c r="BH42" s="298"/>
      <c r="BI42" s="298"/>
      <c r="BJ42" s="298"/>
      <c r="BK42" s="298"/>
      <c r="BL42" s="298"/>
      <c r="BM42" s="298"/>
      <c r="BN42" s="298"/>
      <c r="BO42" s="298"/>
      <c r="BP42" s="298"/>
    </row>
    <row r="43" spans="1:68" ht="28.25" customHeight="1" x14ac:dyDescent="0.2">
      <c r="A43" s="231"/>
      <c r="B43" s="158" t="s">
        <v>583</v>
      </c>
      <c r="G43" s="151"/>
      <c r="H43" s="142"/>
      <c r="I43" s="143"/>
      <c r="J43" s="225"/>
      <c r="K43" s="226"/>
      <c r="L43" s="303"/>
      <c r="M43" s="298"/>
      <c r="N43" s="298"/>
      <c r="O43" s="298"/>
      <c r="P43" s="304"/>
      <c r="Q43" s="304"/>
      <c r="R43" s="304"/>
      <c r="S43" s="298"/>
      <c r="T43" s="298"/>
      <c r="U43" s="298"/>
      <c r="V43" s="298"/>
      <c r="W43" s="298"/>
      <c r="X43" s="298"/>
      <c r="Y43" s="298"/>
      <c r="Z43" s="298"/>
      <c r="AA43" s="298"/>
      <c r="AB43" s="298"/>
      <c r="AC43" s="298"/>
      <c r="AD43" s="298"/>
      <c r="AE43" s="298"/>
      <c r="AF43" s="298"/>
      <c r="AG43" s="298"/>
      <c r="AH43" s="298"/>
      <c r="AI43" s="298"/>
      <c r="AJ43" s="298"/>
      <c r="AK43" s="298"/>
      <c r="AL43" s="298"/>
      <c r="AM43" s="298"/>
      <c r="AN43" s="298"/>
      <c r="AO43" s="298"/>
      <c r="AP43" s="298"/>
      <c r="AQ43" s="298"/>
      <c r="AR43" s="298"/>
      <c r="AS43" s="298"/>
      <c r="AT43" s="298"/>
      <c r="AU43" s="298"/>
      <c r="AV43" s="298"/>
      <c r="AW43" s="298"/>
      <c r="AX43" s="298"/>
      <c r="AY43" s="298"/>
      <c r="AZ43" s="298"/>
      <c r="BA43" s="298"/>
      <c r="BB43" s="298"/>
      <c r="BC43" s="298"/>
      <c r="BD43" s="298"/>
      <c r="BE43" s="298"/>
      <c r="BF43" s="298"/>
      <c r="BG43" s="298"/>
      <c r="BH43" s="298"/>
      <c r="BI43" s="298"/>
      <c r="BJ43" s="298"/>
      <c r="BK43" s="298"/>
      <c r="BL43" s="298"/>
      <c r="BM43" s="298"/>
      <c r="BN43" s="298"/>
      <c r="BO43" s="298"/>
      <c r="BP43" s="298"/>
    </row>
    <row r="44" spans="1:68" ht="28.25" customHeight="1" x14ac:dyDescent="0.2">
      <c r="A44" s="231"/>
      <c r="B44" s="158" t="s">
        <v>582</v>
      </c>
      <c r="G44" s="151"/>
      <c r="H44" s="346" t="s">
        <v>499</v>
      </c>
      <c r="I44" s="145"/>
      <c r="J44" s="222"/>
      <c r="K44" s="223"/>
      <c r="L44" s="303"/>
      <c r="M44" s="298"/>
      <c r="N44" s="298"/>
      <c r="O44" s="298"/>
      <c r="P44" s="304"/>
      <c r="Q44" s="304"/>
      <c r="R44" s="304"/>
      <c r="S44" s="298"/>
      <c r="T44" s="298"/>
      <c r="U44" s="298"/>
      <c r="V44" s="298"/>
      <c r="W44" s="298"/>
      <c r="X44" s="298"/>
      <c r="Y44" s="298"/>
      <c r="Z44" s="298"/>
      <c r="AA44" s="298"/>
      <c r="AB44" s="298"/>
      <c r="AC44" s="298"/>
      <c r="AD44" s="298"/>
      <c r="AE44" s="298"/>
      <c r="AF44" s="298"/>
      <c r="AG44" s="298"/>
      <c r="AH44" s="298"/>
      <c r="AI44" s="298"/>
      <c r="AJ44" s="298"/>
      <c r="AK44" s="298"/>
      <c r="AL44" s="298"/>
      <c r="AM44" s="298"/>
      <c r="AN44" s="298"/>
      <c r="AO44" s="298"/>
      <c r="AP44" s="298"/>
      <c r="AQ44" s="298"/>
      <c r="AR44" s="298"/>
      <c r="AS44" s="298"/>
      <c r="AT44" s="298"/>
      <c r="AU44" s="298"/>
      <c r="AV44" s="298"/>
      <c r="AW44" s="298"/>
      <c r="AX44" s="298"/>
      <c r="AY44" s="298"/>
      <c r="AZ44" s="298"/>
      <c r="BA44" s="298"/>
      <c r="BB44" s="298"/>
      <c r="BC44" s="298"/>
      <c r="BD44" s="298"/>
      <c r="BE44" s="298"/>
      <c r="BF44" s="298"/>
      <c r="BG44" s="298"/>
      <c r="BH44" s="298"/>
      <c r="BI44" s="298"/>
      <c r="BJ44" s="298"/>
      <c r="BK44" s="298"/>
      <c r="BL44" s="298"/>
      <c r="BM44" s="298"/>
      <c r="BN44" s="298"/>
      <c r="BO44" s="298"/>
      <c r="BP44" s="298"/>
    </row>
    <row r="45" spans="1:68" ht="7.25" customHeight="1" thickBot="1" x14ac:dyDescent="0.25">
      <c r="A45" s="237"/>
      <c r="B45" s="662"/>
      <c r="C45" s="662"/>
      <c r="D45" s="662"/>
      <c r="E45" s="662"/>
      <c r="F45" s="662"/>
      <c r="G45" s="662"/>
      <c r="H45" s="662"/>
      <c r="I45" s="662"/>
      <c r="J45" s="662"/>
      <c r="K45" s="227"/>
      <c r="L45" s="298"/>
      <c r="M45" s="298"/>
      <c r="N45" s="298"/>
      <c r="O45" s="298"/>
      <c r="P45" s="298"/>
      <c r="Q45" s="298"/>
      <c r="R45" s="298"/>
      <c r="S45" s="298"/>
      <c r="T45" s="298"/>
      <c r="U45" s="298"/>
      <c r="V45" s="298"/>
      <c r="W45" s="298"/>
      <c r="X45" s="298"/>
      <c r="Y45" s="298"/>
      <c r="Z45" s="298"/>
      <c r="AA45" s="298"/>
      <c r="AB45" s="298"/>
      <c r="AC45" s="298"/>
      <c r="AD45" s="298"/>
      <c r="AE45" s="298"/>
      <c r="AF45" s="298"/>
      <c r="AG45" s="298"/>
      <c r="AH45" s="298"/>
      <c r="AI45" s="298"/>
      <c r="AJ45" s="298"/>
      <c r="AK45" s="298"/>
      <c r="AL45" s="298"/>
      <c r="AM45" s="298"/>
      <c r="AN45" s="298"/>
      <c r="AO45" s="298"/>
      <c r="AP45" s="298"/>
      <c r="AQ45" s="298"/>
      <c r="AR45" s="298"/>
      <c r="AS45" s="298"/>
      <c r="AT45" s="298"/>
      <c r="AU45" s="298"/>
      <c r="AV45" s="298"/>
      <c r="AW45" s="298"/>
      <c r="AX45" s="298"/>
      <c r="AY45" s="298"/>
      <c r="AZ45" s="298"/>
      <c r="BA45" s="298"/>
      <c r="BB45" s="298"/>
      <c r="BC45" s="298"/>
      <c r="BD45" s="298"/>
      <c r="BE45" s="298"/>
      <c r="BF45" s="298"/>
      <c r="BG45" s="298"/>
      <c r="BH45" s="298"/>
      <c r="BI45" s="298"/>
      <c r="BJ45" s="298"/>
      <c r="BK45" s="298"/>
      <c r="BL45" s="298"/>
      <c r="BM45" s="298"/>
      <c r="BN45" s="298"/>
      <c r="BO45" s="298"/>
      <c r="BP45" s="298"/>
    </row>
    <row r="46" spans="1:68" x14ac:dyDescent="0.2">
      <c r="A46" s="298"/>
      <c r="B46" s="298"/>
      <c r="C46" s="298"/>
      <c r="D46" s="298"/>
      <c r="E46" s="298"/>
      <c r="F46" s="298"/>
      <c r="G46" s="298"/>
      <c r="H46" s="298"/>
      <c r="I46" s="298"/>
      <c r="J46" s="298"/>
      <c r="K46" s="298"/>
      <c r="L46" s="298"/>
      <c r="M46" s="298"/>
      <c r="N46" s="298"/>
      <c r="O46" s="298"/>
      <c r="P46" s="298"/>
      <c r="Q46" s="298"/>
      <c r="R46" s="298"/>
      <c r="S46" s="298"/>
      <c r="T46" s="298"/>
      <c r="U46" s="298"/>
      <c r="V46" s="298"/>
      <c r="W46" s="298"/>
      <c r="X46" s="298"/>
      <c r="Y46" s="298"/>
      <c r="Z46" s="298"/>
      <c r="AA46" s="298"/>
      <c r="AB46" s="298"/>
      <c r="AC46" s="298"/>
      <c r="AD46" s="298"/>
      <c r="AE46" s="298"/>
      <c r="AF46" s="298"/>
      <c r="AG46" s="298"/>
      <c r="AH46" s="298"/>
      <c r="AI46" s="298"/>
      <c r="AJ46" s="298"/>
      <c r="AK46" s="298"/>
      <c r="AL46" s="298"/>
      <c r="AM46" s="298"/>
      <c r="AN46" s="298"/>
      <c r="AO46" s="298"/>
      <c r="AP46" s="298"/>
      <c r="AQ46" s="298"/>
      <c r="AR46" s="298"/>
      <c r="AS46" s="298"/>
      <c r="AT46" s="298"/>
      <c r="AU46" s="298"/>
      <c r="AV46" s="298"/>
      <c r="AW46" s="298"/>
      <c r="AX46" s="298"/>
      <c r="AY46" s="298"/>
      <c r="AZ46" s="298"/>
      <c r="BA46" s="298"/>
      <c r="BB46" s="298"/>
      <c r="BC46" s="298"/>
      <c r="BD46" s="298"/>
      <c r="BE46" s="298"/>
      <c r="BF46" s="298"/>
      <c r="BG46" s="298"/>
      <c r="BH46" s="298"/>
      <c r="BI46" s="298"/>
      <c r="BJ46" s="298"/>
      <c r="BK46" s="298"/>
      <c r="BL46" s="298"/>
      <c r="BM46" s="298"/>
      <c r="BN46" s="298"/>
      <c r="BO46" s="298"/>
      <c r="BP46" s="298"/>
    </row>
    <row r="47" spans="1:68" x14ac:dyDescent="0.2">
      <c r="A47" s="298"/>
      <c r="B47" s="298"/>
      <c r="C47" s="298"/>
      <c r="D47" s="305"/>
      <c r="E47" s="298"/>
      <c r="F47" s="298"/>
      <c r="G47" s="298"/>
      <c r="H47" s="298"/>
      <c r="I47" s="298"/>
      <c r="J47" s="298"/>
      <c r="K47" s="298"/>
      <c r="L47" s="298"/>
      <c r="M47" s="298"/>
      <c r="N47" s="298"/>
      <c r="O47" s="298"/>
      <c r="P47" s="298"/>
      <c r="Q47" s="298"/>
      <c r="R47" s="298"/>
      <c r="S47" s="298"/>
      <c r="T47" s="298"/>
      <c r="U47" s="298"/>
      <c r="V47" s="298"/>
      <c r="W47" s="298"/>
      <c r="X47" s="298"/>
      <c r="Y47" s="298"/>
      <c r="Z47" s="298"/>
      <c r="AA47" s="298"/>
      <c r="AB47" s="298"/>
      <c r="AC47" s="298"/>
      <c r="AD47" s="298"/>
      <c r="AE47" s="298"/>
      <c r="AF47" s="298"/>
      <c r="AG47" s="298"/>
      <c r="AH47" s="298"/>
      <c r="AI47" s="298"/>
      <c r="AJ47" s="298"/>
      <c r="AK47" s="298"/>
      <c r="AL47" s="298"/>
      <c r="AM47" s="298"/>
      <c r="AN47" s="298"/>
      <c r="AO47" s="298"/>
      <c r="AP47" s="298"/>
      <c r="AQ47" s="298"/>
      <c r="AR47" s="298"/>
      <c r="AS47" s="298"/>
      <c r="AT47" s="298"/>
      <c r="AU47" s="298"/>
      <c r="AV47" s="298"/>
      <c r="AW47" s="298"/>
      <c r="AX47" s="298"/>
      <c r="AY47" s="298"/>
      <c r="AZ47" s="298"/>
      <c r="BA47" s="298"/>
      <c r="BB47" s="298"/>
      <c r="BC47" s="298"/>
      <c r="BD47" s="298"/>
      <c r="BE47" s="298"/>
      <c r="BF47" s="298"/>
      <c r="BG47" s="298"/>
      <c r="BH47" s="298"/>
      <c r="BI47" s="298"/>
      <c r="BJ47" s="298"/>
      <c r="BK47" s="298"/>
      <c r="BL47" s="298"/>
      <c r="BM47" s="298"/>
      <c r="BN47" s="298"/>
      <c r="BO47" s="298"/>
      <c r="BP47" s="298"/>
    </row>
    <row r="48" spans="1:68" x14ac:dyDescent="0.2">
      <c r="A48" s="298"/>
      <c r="B48" s="298"/>
      <c r="C48" s="298"/>
      <c r="D48" s="298"/>
      <c r="E48" s="298"/>
      <c r="F48" s="298"/>
      <c r="G48" s="298"/>
      <c r="H48" s="298"/>
      <c r="I48" s="298"/>
      <c r="J48" s="298"/>
      <c r="K48" s="298"/>
      <c r="L48" s="298"/>
      <c r="M48" s="298"/>
      <c r="N48" s="298"/>
      <c r="O48" s="298"/>
      <c r="P48" s="298"/>
      <c r="Q48" s="298"/>
      <c r="R48" s="298"/>
      <c r="S48" s="298"/>
      <c r="T48" s="298"/>
      <c r="U48" s="298"/>
      <c r="V48" s="298"/>
      <c r="W48" s="298"/>
      <c r="X48" s="298"/>
      <c r="Y48" s="298"/>
      <c r="Z48" s="298"/>
      <c r="AA48" s="298"/>
      <c r="AB48" s="298"/>
      <c r="AC48" s="298"/>
      <c r="AD48" s="298"/>
      <c r="AE48" s="298"/>
      <c r="AF48" s="298"/>
      <c r="AG48" s="298"/>
      <c r="AH48" s="298"/>
      <c r="AI48" s="298"/>
      <c r="AJ48" s="298"/>
      <c r="AK48" s="298"/>
      <c r="AL48" s="298"/>
      <c r="AM48" s="298"/>
      <c r="AN48" s="298"/>
      <c r="AO48" s="298"/>
      <c r="AP48" s="298"/>
      <c r="AQ48" s="298"/>
      <c r="AR48" s="298"/>
      <c r="AS48" s="298"/>
      <c r="AT48" s="298"/>
      <c r="AU48" s="298"/>
      <c r="AV48" s="298"/>
      <c r="AW48" s="298"/>
      <c r="AX48" s="298"/>
      <c r="AY48" s="298"/>
      <c r="AZ48" s="298"/>
      <c r="BA48" s="298"/>
      <c r="BB48" s="298"/>
      <c r="BC48" s="298"/>
      <c r="BD48" s="298"/>
      <c r="BE48" s="298"/>
      <c r="BF48" s="298"/>
      <c r="BG48" s="298"/>
      <c r="BH48" s="298"/>
      <c r="BI48" s="298"/>
      <c r="BJ48" s="298"/>
      <c r="BK48" s="298"/>
      <c r="BL48" s="298"/>
      <c r="BM48" s="298"/>
      <c r="BN48" s="298"/>
      <c r="BO48" s="298"/>
      <c r="BP48" s="298"/>
    </row>
    <row r="49" spans="1:68" x14ac:dyDescent="0.2">
      <c r="A49" s="298"/>
      <c r="B49" s="298"/>
      <c r="C49" s="298"/>
      <c r="D49" s="298"/>
      <c r="E49" s="298"/>
      <c r="F49" s="298"/>
      <c r="G49" s="298"/>
      <c r="H49" s="298"/>
      <c r="I49" s="298"/>
      <c r="J49" s="298"/>
      <c r="K49" s="298"/>
      <c r="L49" s="298"/>
      <c r="M49" s="298"/>
      <c r="N49" s="298"/>
      <c r="O49" s="298"/>
      <c r="P49" s="298"/>
      <c r="Q49" s="298"/>
      <c r="R49" s="298"/>
      <c r="S49" s="298"/>
      <c r="T49" s="298"/>
      <c r="U49" s="298"/>
      <c r="V49" s="298"/>
      <c r="W49" s="298"/>
      <c r="X49" s="298"/>
      <c r="Y49" s="298"/>
      <c r="Z49" s="298"/>
      <c r="AA49" s="298"/>
      <c r="AB49" s="298"/>
      <c r="AC49" s="298"/>
      <c r="AD49" s="298"/>
      <c r="AE49" s="298"/>
      <c r="AF49" s="298"/>
      <c r="AG49" s="298"/>
      <c r="AH49" s="298"/>
      <c r="AI49" s="298"/>
      <c r="AJ49" s="298"/>
      <c r="AK49" s="298"/>
      <c r="AL49" s="298"/>
      <c r="AM49" s="298"/>
      <c r="AN49" s="298"/>
      <c r="AO49" s="298"/>
      <c r="AP49" s="298"/>
      <c r="AQ49" s="298"/>
      <c r="AR49" s="298"/>
      <c r="AS49" s="298"/>
      <c r="AT49" s="298"/>
      <c r="AU49" s="298"/>
      <c r="AV49" s="298"/>
      <c r="AW49" s="298"/>
      <c r="AX49" s="298"/>
      <c r="AY49" s="298"/>
      <c r="AZ49" s="298"/>
      <c r="BA49" s="298"/>
      <c r="BB49" s="298"/>
      <c r="BC49" s="298"/>
      <c r="BD49" s="298"/>
      <c r="BE49" s="298"/>
      <c r="BF49" s="298"/>
      <c r="BG49" s="298"/>
      <c r="BH49" s="298"/>
      <c r="BI49" s="298"/>
      <c r="BJ49" s="298"/>
      <c r="BK49" s="298"/>
      <c r="BL49" s="298"/>
      <c r="BM49" s="298"/>
      <c r="BN49" s="298"/>
      <c r="BO49" s="298"/>
      <c r="BP49" s="298"/>
    </row>
    <row r="50" spans="1:68" x14ac:dyDescent="0.2">
      <c r="A50" s="298"/>
      <c r="B50" s="298"/>
      <c r="C50" s="298"/>
      <c r="D50" s="298"/>
      <c r="E50" s="298"/>
      <c r="F50" s="298"/>
      <c r="G50" s="298"/>
      <c r="H50" s="298"/>
      <c r="I50" s="298"/>
      <c r="J50" s="298"/>
      <c r="K50" s="298"/>
      <c r="L50" s="298"/>
      <c r="M50" s="298"/>
      <c r="N50" s="298"/>
      <c r="O50" s="298"/>
      <c r="P50" s="298"/>
      <c r="Q50" s="298"/>
      <c r="R50" s="298"/>
      <c r="S50" s="298"/>
      <c r="T50" s="298"/>
      <c r="U50" s="298"/>
      <c r="V50" s="298"/>
      <c r="W50" s="298"/>
      <c r="X50" s="298"/>
      <c r="Y50" s="298"/>
      <c r="Z50" s="298"/>
      <c r="AA50" s="298"/>
      <c r="AB50" s="298"/>
      <c r="AC50" s="298"/>
      <c r="AD50" s="298"/>
      <c r="AE50" s="298"/>
      <c r="AF50" s="298"/>
      <c r="AG50" s="298"/>
      <c r="AH50" s="298"/>
      <c r="AI50" s="298"/>
      <c r="AJ50" s="298"/>
      <c r="AK50" s="298"/>
      <c r="AL50" s="298"/>
      <c r="AM50" s="298"/>
      <c r="AN50" s="298"/>
      <c r="AO50" s="298"/>
      <c r="AP50" s="298"/>
      <c r="AQ50" s="298"/>
      <c r="AR50" s="298"/>
      <c r="AS50" s="298"/>
      <c r="AT50" s="298"/>
      <c r="AU50" s="298"/>
      <c r="AV50" s="298"/>
      <c r="AW50" s="298"/>
      <c r="AX50" s="298"/>
      <c r="AY50" s="298"/>
      <c r="AZ50" s="298"/>
      <c r="BA50" s="298"/>
      <c r="BB50" s="298"/>
      <c r="BC50" s="298"/>
      <c r="BD50" s="298"/>
      <c r="BE50" s="298"/>
      <c r="BF50" s="298"/>
      <c r="BG50" s="298"/>
      <c r="BH50" s="298"/>
      <c r="BI50" s="298"/>
      <c r="BJ50" s="298"/>
      <c r="BK50" s="298"/>
      <c r="BL50" s="298"/>
      <c r="BM50" s="298"/>
      <c r="BN50" s="298"/>
      <c r="BO50" s="298"/>
      <c r="BP50" s="298"/>
    </row>
    <row r="51" spans="1:68" x14ac:dyDescent="0.2">
      <c r="A51" s="298"/>
      <c r="B51" s="298"/>
      <c r="C51" s="298"/>
      <c r="D51" s="298"/>
      <c r="E51" s="298"/>
      <c r="F51" s="298"/>
      <c r="G51" s="298"/>
      <c r="H51" s="298"/>
      <c r="I51" s="298"/>
      <c r="J51" s="298"/>
      <c r="K51" s="298"/>
      <c r="L51" s="298"/>
      <c r="M51" s="298"/>
      <c r="N51" s="298"/>
      <c r="O51" s="298"/>
      <c r="P51" s="298"/>
      <c r="Q51" s="298"/>
      <c r="R51" s="298"/>
      <c r="S51" s="298"/>
      <c r="T51" s="298"/>
      <c r="U51" s="298"/>
      <c r="V51" s="298"/>
      <c r="W51" s="298"/>
      <c r="X51" s="298"/>
      <c r="Y51" s="298"/>
      <c r="Z51" s="298"/>
      <c r="AA51" s="298"/>
      <c r="AB51" s="298"/>
      <c r="AC51" s="298"/>
      <c r="AD51" s="298"/>
      <c r="AE51" s="298"/>
      <c r="AF51" s="298"/>
      <c r="AG51" s="298"/>
      <c r="AH51" s="298"/>
      <c r="AI51" s="298"/>
      <c r="AJ51" s="298"/>
      <c r="AK51" s="298"/>
      <c r="AL51" s="298"/>
      <c r="AM51" s="298"/>
      <c r="AN51" s="298"/>
      <c r="AO51" s="298"/>
      <c r="AP51" s="298"/>
      <c r="AQ51" s="298"/>
      <c r="AR51" s="298"/>
      <c r="AS51" s="298"/>
      <c r="AT51" s="298"/>
      <c r="AU51" s="298"/>
      <c r="AV51" s="298"/>
      <c r="AW51" s="298"/>
      <c r="AX51" s="298"/>
      <c r="AY51" s="298"/>
      <c r="AZ51" s="298"/>
      <c r="BA51" s="298"/>
      <c r="BB51" s="298"/>
      <c r="BC51" s="298"/>
      <c r="BD51" s="298"/>
      <c r="BE51" s="298"/>
      <c r="BF51" s="298"/>
      <c r="BG51" s="298"/>
      <c r="BH51" s="298"/>
      <c r="BI51" s="298"/>
      <c r="BJ51" s="298"/>
      <c r="BK51" s="298"/>
      <c r="BL51" s="298"/>
      <c r="BM51" s="298"/>
      <c r="BN51" s="298"/>
      <c r="BO51" s="298"/>
      <c r="BP51" s="298"/>
    </row>
    <row r="52" spans="1:68" x14ac:dyDescent="0.2">
      <c r="A52" s="298"/>
      <c r="B52" s="298"/>
      <c r="C52" s="298"/>
      <c r="D52" s="298"/>
      <c r="E52" s="298"/>
      <c r="F52" s="298"/>
      <c r="G52" s="298"/>
      <c r="H52" s="298"/>
      <c r="I52" s="298"/>
      <c r="J52" s="298"/>
      <c r="K52" s="298"/>
      <c r="L52" s="298"/>
      <c r="M52" s="298"/>
      <c r="N52" s="298"/>
      <c r="O52" s="298"/>
      <c r="P52" s="298"/>
      <c r="Q52" s="298"/>
      <c r="R52" s="298"/>
      <c r="S52" s="298"/>
      <c r="T52" s="298"/>
      <c r="U52" s="298"/>
      <c r="V52" s="298"/>
      <c r="W52" s="298"/>
      <c r="X52" s="298"/>
      <c r="Y52" s="298"/>
      <c r="Z52" s="298"/>
      <c r="AA52" s="298"/>
      <c r="AB52" s="298"/>
      <c r="AC52" s="298"/>
      <c r="AD52" s="298"/>
      <c r="AE52" s="298"/>
      <c r="AF52" s="298"/>
      <c r="AG52" s="298"/>
      <c r="AH52" s="298"/>
      <c r="AI52" s="298"/>
      <c r="AJ52" s="298"/>
      <c r="AK52" s="298"/>
      <c r="AL52" s="298"/>
      <c r="AM52" s="298"/>
      <c r="AN52" s="298"/>
      <c r="AO52" s="298"/>
      <c r="AP52" s="298"/>
      <c r="AQ52" s="298"/>
      <c r="AR52" s="298"/>
      <c r="AS52" s="298"/>
      <c r="AT52" s="298"/>
      <c r="AU52" s="298"/>
      <c r="AV52" s="298"/>
      <c r="AW52" s="298"/>
      <c r="AX52" s="298"/>
      <c r="AY52" s="298"/>
      <c r="AZ52" s="298"/>
      <c r="BA52" s="298"/>
      <c r="BB52" s="298"/>
      <c r="BC52" s="298"/>
      <c r="BD52" s="298"/>
      <c r="BE52" s="298"/>
      <c r="BF52" s="298"/>
      <c r="BG52" s="298"/>
      <c r="BH52" s="298"/>
      <c r="BI52" s="298"/>
      <c r="BJ52" s="298"/>
      <c r="BK52" s="298"/>
      <c r="BL52" s="298"/>
      <c r="BM52" s="298"/>
      <c r="BN52" s="298"/>
      <c r="BO52" s="298"/>
      <c r="BP52" s="298"/>
    </row>
    <row r="53" spans="1:68" x14ac:dyDescent="0.2">
      <c r="A53" s="298"/>
      <c r="B53" s="298"/>
      <c r="C53" s="298"/>
      <c r="D53" s="298"/>
      <c r="E53" s="298"/>
      <c r="F53" s="298" t="s">
        <v>45</v>
      </c>
      <c r="G53" s="298"/>
      <c r="H53" s="298"/>
      <c r="I53" s="298"/>
      <c r="J53" s="298"/>
      <c r="K53" s="298"/>
      <c r="L53" s="298"/>
      <c r="M53" s="298"/>
      <c r="N53" s="298"/>
      <c r="O53" s="298"/>
      <c r="P53" s="298"/>
      <c r="Q53" s="298"/>
      <c r="R53" s="298"/>
      <c r="S53" s="298"/>
      <c r="T53" s="298"/>
      <c r="U53" s="298"/>
      <c r="V53" s="298"/>
      <c r="W53" s="298"/>
      <c r="X53" s="298"/>
      <c r="Y53" s="298"/>
      <c r="Z53" s="298"/>
      <c r="AA53" s="298"/>
      <c r="AB53" s="298"/>
      <c r="AC53" s="298"/>
      <c r="AD53" s="298"/>
      <c r="AE53" s="298"/>
      <c r="AF53" s="298"/>
      <c r="AG53" s="298"/>
      <c r="AH53" s="298"/>
      <c r="AI53" s="298"/>
      <c r="AJ53" s="298"/>
      <c r="AK53" s="298"/>
      <c r="AL53" s="298"/>
      <c r="AM53" s="298"/>
      <c r="AN53" s="298"/>
      <c r="AO53" s="298"/>
      <c r="AP53" s="298"/>
      <c r="AQ53" s="298"/>
      <c r="AR53" s="298"/>
      <c r="AS53" s="298"/>
      <c r="AT53" s="298"/>
      <c r="AU53" s="298"/>
      <c r="AV53" s="298"/>
      <c r="AW53" s="298"/>
      <c r="AX53" s="298"/>
      <c r="AY53" s="298"/>
      <c r="AZ53" s="298"/>
      <c r="BA53" s="298"/>
      <c r="BB53" s="298"/>
      <c r="BC53" s="298"/>
      <c r="BD53" s="298"/>
      <c r="BE53" s="298"/>
      <c r="BF53" s="298"/>
      <c r="BG53" s="298"/>
      <c r="BH53" s="298"/>
      <c r="BI53" s="298"/>
      <c r="BJ53" s="298"/>
      <c r="BK53" s="298"/>
      <c r="BL53" s="298"/>
      <c r="BM53" s="298"/>
      <c r="BN53" s="298"/>
      <c r="BO53" s="298"/>
      <c r="BP53" s="298"/>
    </row>
    <row r="54" spans="1:68" x14ac:dyDescent="0.2">
      <c r="A54" s="298"/>
      <c r="B54" s="298"/>
      <c r="C54" s="298"/>
      <c r="D54" s="298"/>
      <c r="E54" s="298"/>
      <c r="F54" s="298"/>
      <c r="G54" s="298"/>
      <c r="H54" s="298"/>
      <c r="I54" s="298"/>
      <c r="J54" s="298"/>
      <c r="K54" s="298"/>
      <c r="L54" s="298"/>
      <c r="M54" s="298"/>
      <c r="N54" s="298"/>
      <c r="O54" s="298"/>
      <c r="P54" s="298"/>
      <c r="Q54" s="298"/>
      <c r="R54" s="298"/>
      <c r="S54" s="298"/>
      <c r="T54" s="298"/>
      <c r="U54" s="298"/>
      <c r="V54" s="298"/>
      <c r="W54" s="298"/>
      <c r="X54" s="298"/>
      <c r="Y54" s="298"/>
      <c r="Z54" s="298"/>
      <c r="AA54" s="298"/>
      <c r="AB54" s="298"/>
      <c r="AC54" s="298"/>
      <c r="AD54" s="298"/>
      <c r="AE54" s="298"/>
      <c r="AF54" s="298"/>
      <c r="AG54" s="298"/>
      <c r="AH54" s="298"/>
      <c r="AI54" s="298"/>
      <c r="AJ54" s="298"/>
      <c r="AK54" s="298"/>
      <c r="AL54" s="298"/>
      <c r="AM54" s="298"/>
      <c r="AN54" s="298"/>
      <c r="AO54" s="298"/>
      <c r="AP54" s="298"/>
      <c r="AQ54" s="298"/>
      <c r="AR54" s="298"/>
      <c r="AS54" s="298"/>
      <c r="AT54" s="298"/>
      <c r="AU54" s="298"/>
      <c r="AV54" s="298"/>
      <c r="AW54" s="298"/>
      <c r="AX54" s="298"/>
      <c r="AY54" s="298"/>
      <c r="AZ54" s="298"/>
      <c r="BA54" s="298"/>
      <c r="BB54" s="298"/>
      <c r="BC54" s="298"/>
      <c r="BD54" s="298"/>
      <c r="BE54" s="298"/>
      <c r="BF54" s="298"/>
      <c r="BG54" s="298"/>
      <c r="BH54" s="298"/>
      <c r="BI54" s="298"/>
      <c r="BJ54" s="298"/>
      <c r="BK54" s="298"/>
      <c r="BL54" s="298"/>
      <c r="BM54" s="298"/>
      <c r="BN54" s="298"/>
      <c r="BO54" s="298"/>
      <c r="BP54" s="298"/>
    </row>
    <row r="55" spans="1:68" x14ac:dyDescent="0.2">
      <c r="A55" s="298"/>
      <c r="B55" s="298"/>
      <c r="C55" s="298"/>
      <c r="D55" s="298"/>
      <c r="E55" s="298"/>
      <c r="F55" s="298"/>
      <c r="G55" s="298"/>
      <c r="H55" s="298"/>
      <c r="I55" s="298"/>
      <c r="J55" s="298"/>
      <c r="K55" s="298"/>
      <c r="L55" s="298"/>
      <c r="M55" s="298"/>
      <c r="N55" s="298"/>
      <c r="O55" s="298"/>
      <c r="P55" s="298"/>
      <c r="Q55" s="298"/>
      <c r="R55" s="298"/>
      <c r="S55" s="298"/>
      <c r="T55" s="298"/>
      <c r="U55" s="298"/>
      <c r="V55" s="298"/>
      <c r="W55" s="298"/>
      <c r="X55" s="298"/>
      <c r="Y55" s="298"/>
      <c r="Z55" s="298"/>
      <c r="AA55" s="298"/>
      <c r="AB55" s="298"/>
      <c r="AC55" s="298"/>
      <c r="AD55" s="298"/>
      <c r="AE55" s="298"/>
      <c r="AF55" s="298"/>
      <c r="AG55" s="298"/>
      <c r="AH55" s="298"/>
      <c r="AI55" s="298"/>
      <c r="AJ55" s="298"/>
      <c r="AK55" s="298"/>
      <c r="AL55" s="298"/>
      <c r="AM55" s="298"/>
      <c r="AN55" s="298"/>
      <c r="AO55" s="298"/>
      <c r="AP55" s="298"/>
      <c r="AQ55" s="298"/>
      <c r="AR55" s="298"/>
      <c r="AS55" s="298"/>
      <c r="AT55" s="298"/>
      <c r="AU55" s="298"/>
      <c r="AV55" s="298"/>
      <c r="AW55" s="298"/>
      <c r="AX55" s="298"/>
      <c r="AY55" s="298"/>
      <c r="AZ55" s="298"/>
      <c r="BA55" s="298"/>
      <c r="BB55" s="298"/>
      <c r="BC55" s="298"/>
      <c r="BD55" s="298"/>
      <c r="BE55" s="298"/>
      <c r="BF55" s="298"/>
      <c r="BG55" s="298"/>
      <c r="BH55" s="298"/>
      <c r="BI55" s="298"/>
      <c r="BJ55" s="298"/>
      <c r="BK55" s="298"/>
      <c r="BL55" s="298"/>
      <c r="BM55" s="298"/>
      <c r="BN55" s="298"/>
      <c r="BO55" s="298"/>
      <c r="BP55" s="298"/>
    </row>
    <row r="56" spans="1:68" x14ac:dyDescent="0.2">
      <c r="A56" s="298"/>
      <c r="B56" s="298"/>
      <c r="C56" s="298"/>
      <c r="D56" s="298"/>
      <c r="E56" s="298"/>
      <c r="F56" s="298"/>
      <c r="G56" s="298"/>
      <c r="H56" s="298"/>
      <c r="I56" s="298"/>
      <c r="J56" s="298"/>
      <c r="K56" s="298"/>
      <c r="L56" s="298"/>
      <c r="M56" s="298"/>
      <c r="N56" s="298"/>
      <c r="O56" s="298"/>
      <c r="P56" s="298"/>
      <c r="Q56" s="298"/>
      <c r="R56" s="298"/>
      <c r="S56" s="298"/>
      <c r="T56" s="298"/>
      <c r="U56" s="298"/>
      <c r="V56" s="298"/>
      <c r="W56" s="298"/>
      <c r="X56" s="298"/>
      <c r="Y56" s="298"/>
      <c r="Z56" s="298"/>
      <c r="AA56" s="298"/>
      <c r="AB56" s="298"/>
      <c r="AC56" s="298"/>
      <c r="AD56" s="298"/>
      <c r="AE56" s="298"/>
      <c r="AF56" s="298"/>
      <c r="AG56" s="298"/>
      <c r="AH56" s="298"/>
      <c r="AI56" s="298"/>
      <c r="AJ56" s="298"/>
      <c r="AK56" s="298"/>
      <c r="AL56" s="298"/>
      <c r="AM56" s="298"/>
      <c r="AN56" s="298"/>
      <c r="AO56" s="298"/>
      <c r="AP56" s="298"/>
      <c r="AQ56" s="298"/>
      <c r="AR56" s="298"/>
      <c r="AS56" s="298"/>
      <c r="AT56" s="298"/>
      <c r="AU56" s="298"/>
      <c r="AV56" s="298"/>
      <c r="AW56" s="298"/>
      <c r="AX56" s="298"/>
      <c r="AY56" s="298"/>
      <c r="AZ56" s="298"/>
      <c r="BA56" s="298"/>
      <c r="BB56" s="298"/>
      <c r="BC56" s="298"/>
      <c r="BD56" s="298"/>
      <c r="BE56" s="298"/>
      <c r="BF56" s="298"/>
      <c r="BG56" s="298"/>
      <c r="BH56" s="298"/>
      <c r="BI56" s="298"/>
      <c r="BJ56" s="298"/>
      <c r="BK56" s="298"/>
      <c r="BL56" s="298"/>
      <c r="BM56" s="298"/>
      <c r="BN56" s="298"/>
      <c r="BO56" s="298"/>
      <c r="BP56" s="298"/>
    </row>
    <row r="57" spans="1:68" x14ac:dyDescent="0.2">
      <c r="A57" s="298"/>
      <c r="B57" s="298"/>
      <c r="C57" s="298"/>
      <c r="D57" s="298"/>
      <c r="E57" s="298"/>
      <c r="F57" s="298"/>
      <c r="G57" s="298"/>
      <c r="H57" s="298"/>
      <c r="I57" s="298"/>
      <c r="J57" s="298"/>
      <c r="K57" s="298"/>
      <c r="L57" s="298"/>
      <c r="M57" s="298"/>
      <c r="N57" s="298"/>
      <c r="O57" s="298"/>
      <c r="P57" s="298"/>
      <c r="Q57" s="298"/>
      <c r="R57" s="298"/>
      <c r="S57" s="298"/>
      <c r="T57" s="298"/>
      <c r="U57" s="298"/>
      <c r="V57" s="298"/>
      <c r="W57" s="298"/>
      <c r="X57" s="298"/>
      <c r="Y57" s="298"/>
      <c r="Z57" s="298"/>
      <c r="AA57" s="298"/>
      <c r="AB57" s="298"/>
      <c r="AC57" s="298"/>
      <c r="AD57" s="298"/>
      <c r="AE57" s="298"/>
      <c r="AF57" s="298"/>
      <c r="AG57" s="298"/>
      <c r="AH57" s="298"/>
      <c r="AI57" s="298"/>
      <c r="AJ57" s="298"/>
      <c r="AK57" s="298"/>
      <c r="AL57" s="298"/>
      <c r="AM57" s="298"/>
      <c r="AN57" s="298"/>
      <c r="AO57" s="298"/>
      <c r="AP57" s="298"/>
      <c r="AQ57" s="298"/>
      <c r="AR57" s="298"/>
      <c r="AS57" s="298"/>
      <c r="AT57" s="298"/>
      <c r="AU57" s="298"/>
      <c r="AV57" s="298"/>
      <c r="AW57" s="298"/>
      <c r="AX57" s="298"/>
      <c r="AY57" s="298"/>
      <c r="AZ57" s="298"/>
      <c r="BA57" s="298"/>
      <c r="BB57" s="298"/>
      <c r="BC57" s="298"/>
      <c r="BD57" s="298"/>
      <c r="BE57" s="298"/>
      <c r="BF57" s="298"/>
      <c r="BG57" s="298"/>
      <c r="BH57" s="298"/>
      <c r="BI57" s="298"/>
      <c r="BJ57" s="298"/>
      <c r="BK57" s="298"/>
      <c r="BL57" s="298"/>
      <c r="BM57" s="298"/>
      <c r="BN57" s="298"/>
      <c r="BO57" s="298"/>
      <c r="BP57" s="298"/>
    </row>
    <row r="58" spans="1:68" x14ac:dyDescent="0.2">
      <c r="A58" s="298"/>
      <c r="B58" s="298"/>
      <c r="C58" s="298"/>
      <c r="D58" s="298"/>
      <c r="E58" s="298"/>
      <c r="F58" s="298"/>
      <c r="G58" s="298"/>
      <c r="H58" s="298"/>
      <c r="I58" s="298"/>
      <c r="J58" s="298"/>
      <c r="K58" s="298"/>
      <c r="L58" s="298"/>
      <c r="M58" s="298"/>
      <c r="N58" s="298"/>
      <c r="O58" s="298"/>
      <c r="P58" s="298"/>
      <c r="Q58" s="298"/>
      <c r="R58" s="298"/>
      <c r="S58" s="298"/>
      <c r="T58" s="298"/>
      <c r="U58" s="298"/>
      <c r="V58" s="298"/>
      <c r="W58" s="298"/>
      <c r="X58" s="298"/>
      <c r="Y58" s="298"/>
      <c r="Z58" s="298"/>
      <c r="AA58" s="298"/>
      <c r="AB58" s="298"/>
      <c r="AC58" s="298"/>
      <c r="AD58" s="298"/>
      <c r="AE58" s="298"/>
      <c r="AF58" s="298"/>
      <c r="AG58" s="298"/>
      <c r="AH58" s="298"/>
      <c r="AI58" s="298"/>
      <c r="AJ58" s="298"/>
      <c r="AK58" s="298"/>
      <c r="AL58" s="298"/>
      <c r="AM58" s="298"/>
      <c r="AN58" s="298"/>
      <c r="AO58" s="298"/>
      <c r="AP58" s="298"/>
      <c r="AQ58" s="298"/>
      <c r="AR58" s="298"/>
      <c r="AS58" s="298"/>
      <c r="AT58" s="298"/>
      <c r="AU58" s="298"/>
      <c r="AV58" s="298"/>
      <c r="AW58" s="298"/>
      <c r="AX58" s="298"/>
      <c r="AY58" s="298"/>
      <c r="AZ58" s="298"/>
      <c r="BA58" s="298"/>
      <c r="BB58" s="298"/>
      <c r="BC58" s="298"/>
      <c r="BD58" s="298"/>
      <c r="BE58" s="298"/>
      <c r="BF58" s="298"/>
      <c r="BG58" s="298"/>
      <c r="BH58" s="298"/>
      <c r="BI58" s="298"/>
      <c r="BJ58" s="298"/>
      <c r="BK58" s="298"/>
      <c r="BL58" s="298"/>
      <c r="BM58" s="298"/>
      <c r="BN58" s="298"/>
      <c r="BO58" s="298"/>
      <c r="BP58" s="298"/>
    </row>
    <row r="59" spans="1:68" x14ac:dyDescent="0.2">
      <c r="A59" s="298"/>
      <c r="B59" s="298"/>
      <c r="C59" s="298"/>
      <c r="D59" s="298"/>
      <c r="E59" s="298"/>
      <c r="F59" s="298"/>
      <c r="G59" s="298"/>
      <c r="H59" s="298"/>
      <c r="I59" s="298"/>
      <c r="J59" s="298"/>
      <c r="K59" s="298"/>
      <c r="L59" s="298"/>
      <c r="M59" s="298"/>
      <c r="N59" s="298"/>
      <c r="O59" s="298"/>
      <c r="P59" s="298"/>
      <c r="Q59" s="298"/>
      <c r="R59" s="298"/>
      <c r="S59" s="298"/>
      <c r="T59" s="298"/>
      <c r="U59" s="298"/>
      <c r="V59" s="298"/>
      <c r="W59" s="298"/>
      <c r="X59" s="298"/>
      <c r="Y59" s="298"/>
      <c r="Z59" s="298"/>
      <c r="AA59" s="298"/>
      <c r="AB59" s="298"/>
      <c r="AC59" s="298"/>
      <c r="AD59" s="298"/>
      <c r="AE59" s="298"/>
      <c r="AF59" s="298"/>
      <c r="AG59" s="298"/>
      <c r="AH59" s="298"/>
      <c r="AI59" s="298"/>
      <c r="AJ59" s="298"/>
      <c r="AK59" s="298"/>
      <c r="AL59" s="298"/>
      <c r="AM59" s="298"/>
      <c r="AN59" s="298"/>
      <c r="AO59" s="298"/>
      <c r="AP59" s="298"/>
      <c r="AQ59" s="298"/>
      <c r="AR59" s="298"/>
      <c r="AS59" s="298"/>
      <c r="AT59" s="298"/>
      <c r="AU59" s="298"/>
      <c r="AV59" s="298"/>
      <c r="AW59" s="298"/>
      <c r="AX59" s="298"/>
      <c r="AY59" s="298"/>
      <c r="AZ59" s="298"/>
      <c r="BA59" s="298"/>
      <c r="BB59" s="298"/>
      <c r="BC59" s="298"/>
      <c r="BD59" s="298"/>
      <c r="BE59" s="298"/>
      <c r="BF59" s="298"/>
      <c r="BG59" s="298"/>
      <c r="BH59" s="298"/>
      <c r="BI59" s="298"/>
      <c r="BJ59" s="298"/>
      <c r="BK59" s="298"/>
      <c r="BL59" s="298"/>
      <c r="BM59" s="298"/>
      <c r="BN59" s="298"/>
      <c r="BO59" s="298"/>
      <c r="BP59" s="298"/>
    </row>
    <row r="60" spans="1:68" x14ac:dyDescent="0.2">
      <c r="A60" s="298"/>
      <c r="B60" s="298"/>
      <c r="C60" s="298"/>
      <c r="D60" s="298"/>
      <c r="E60" s="298"/>
      <c r="F60" s="298"/>
      <c r="G60" s="298"/>
      <c r="H60" s="298"/>
      <c r="I60" s="298"/>
      <c r="J60" s="298"/>
      <c r="K60" s="298"/>
      <c r="L60" s="298"/>
      <c r="M60" s="298"/>
      <c r="N60" s="298"/>
      <c r="O60" s="298"/>
      <c r="P60" s="298"/>
      <c r="Q60" s="298"/>
      <c r="R60" s="298"/>
      <c r="S60" s="298"/>
      <c r="T60" s="298"/>
      <c r="U60" s="298"/>
      <c r="V60" s="298"/>
      <c r="W60" s="298"/>
      <c r="X60" s="298"/>
      <c r="Y60" s="298"/>
      <c r="Z60" s="298"/>
      <c r="AA60" s="298"/>
      <c r="AB60" s="298"/>
      <c r="AC60" s="298"/>
      <c r="AD60" s="298"/>
      <c r="AE60" s="298"/>
      <c r="AF60" s="298"/>
      <c r="AG60" s="298"/>
      <c r="AH60" s="298"/>
      <c r="AI60" s="298"/>
      <c r="AJ60" s="298"/>
      <c r="AK60" s="298"/>
      <c r="AL60" s="298"/>
      <c r="AM60" s="298"/>
      <c r="AN60" s="298"/>
      <c r="AO60" s="298"/>
      <c r="AP60" s="298"/>
      <c r="AQ60" s="298"/>
      <c r="AR60" s="298"/>
      <c r="AS60" s="298"/>
      <c r="AT60" s="298"/>
      <c r="AU60" s="298"/>
      <c r="AV60" s="298"/>
      <c r="AW60" s="298"/>
      <c r="AX60" s="298"/>
      <c r="AY60" s="298"/>
      <c r="AZ60" s="298"/>
      <c r="BA60" s="298"/>
      <c r="BB60" s="298"/>
      <c r="BC60" s="298"/>
      <c r="BD60" s="298"/>
      <c r="BE60" s="298"/>
      <c r="BF60" s="298"/>
      <c r="BG60" s="298"/>
      <c r="BH60" s="298"/>
      <c r="BI60" s="298"/>
      <c r="BJ60" s="298"/>
      <c r="BK60" s="298"/>
      <c r="BL60" s="298"/>
      <c r="BM60" s="298"/>
      <c r="BN60" s="298"/>
      <c r="BO60" s="298"/>
      <c r="BP60" s="298"/>
    </row>
    <row r="61" spans="1:68" x14ac:dyDescent="0.2">
      <c r="A61" s="298"/>
      <c r="B61" s="298"/>
      <c r="C61" s="298"/>
      <c r="D61" s="298"/>
      <c r="E61" s="298"/>
      <c r="F61" s="298"/>
      <c r="G61" s="298"/>
      <c r="H61" s="298"/>
      <c r="I61" s="298"/>
      <c r="J61" s="298"/>
      <c r="K61" s="298"/>
      <c r="L61" s="298"/>
      <c r="M61" s="298"/>
      <c r="N61" s="298"/>
      <c r="O61" s="298"/>
      <c r="P61" s="298"/>
      <c r="Q61" s="298"/>
      <c r="R61" s="298"/>
      <c r="S61" s="298"/>
      <c r="T61" s="298"/>
      <c r="U61" s="298"/>
      <c r="V61" s="298"/>
      <c r="W61" s="298"/>
      <c r="X61" s="298"/>
      <c r="Y61" s="298"/>
      <c r="Z61" s="298"/>
      <c r="AA61" s="298"/>
      <c r="AB61" s="298"/>
      <c r="AC61" s="298"/>
      <c r="AD61" s="298"/>
      <c r="AE61" s="298"/>
      <c r="AF61" s="298"/>
      <c r="AG61" s="298"/>
      <c r="AH61" s="298"/>
      <c r="AI61" s="298"/>
      <c r="AJ61" s="298"/>
      <c r="AK61" s="298"/>
      <c r="AL61" s="298"/>
      <c r="AM61" s="298"/>
      <c r="AN61" s="298"/>
      <c r="AO61" s="298"/>
      <c r="AP61" s="298"/>
      <c r="AQ61" s="298"/>
      <c r="AR61" s="298"/>
      <c r="AS61" s="298"/>
      <c r="AT61" s="298"/>
      <c r="AU61" s="298"/>
      <c r="AV61" s="298"/>
      <c r="AW61" s="298"/>
      <c r="AX61" s="298"/>
      <c r="AY61" s="298"/>
      <c r="AZ61" s="298"/>
      <c r="BA61" s="298"/>
      <c r="BB61" s="298"/>
      <c r="BC61" s="298"/>
      <c r="BD61" s="298"/>
      <c r="BE61" s="298"/>
      <c r="BF61" s="298"/>
      <c r="BG61" s="298"/>
      <c r="BH61" s="298"/>
      <c r="BI61" s="298"/>
      <c r="BJ61" s="298"/>
      <c r="BK61" s="298"/>
      <c r="BL61" s="298"/>
      <c r="BM61" s="298"/>
      <c r="BN61" s="298"/>
      <c r="BO61" s="298"/>
      <c r="BP61" s="298"/>
    </row>
    <row r="62" spans="1:68" x14ac:dyDescent="0.2">
      <c r="A62" s="298"/>
      <c r="B62" s="298"/>
      <c r="C62" s="298"/>
      <c r="D62" s="298"/>
      <c r="E62" s="298"/>
      <c r="F62" s="298"/>
      <c r="G62" s="298"/>
      <c r="H62" s="298"/>
      <c r="I62" s="298"/>
      <c r="J62" s="298"/>
      <c r="K62" s="298"/>
      <c r="L62" s="298"/>
      <c r="M62" s="298"/>
      <c r="N62" s="298"/>
      <c r="O62" s="298"/>
      <c r="P62" s="298"/>
      <c r="Q62" s="298"/>
      <c r="R62" s="298"/>
      <c r="S62" s="298"/>
      <c r="T62" s="298"/>
      <c r="U62" s="298"/>
      <c r="V62" s="298"/>
      <c r="W62" s="298"/>
      <c r="X62" s="298"/>
      <c r="Y62" s="298"/>
      <c r="Z62" s="298"/>
      <c r="AA62" s="298"/>
      <c r="AB62" s="298"/>
      <c r="AC62" s="298"/>
      <c r="AD62" s="298"/>
      <c r="AE62" s="298"/>
      <c r="AF62" s="298"/>
      <c r="AG62" s="298"/>
      <c r="AH62" s="298"/>
      <c r="AI62" s="298"/>
      <c r="AJ62" s="298"/>
      <c r="AK62" s="298"/>
      <c r="AL62" s="298"/>
      <c r="AM62" s="298"/>
      <c r="AN62" s="298"/>
      <c r="AO62" s="298"/>
      <c r="AP62" s="298"/>
      <c r="AQ62" s="298"/>
      <c r="AR62" s="298"/>
      <c r="AS62" s="298"/>
      <c r="AT62" s="298"/>
      <c r="AU62" s="298"/>
      <c r="AV62" s="298"/>
      <c r="AW62" s="298"/>
      <c r="AX62" s="298"/>
      <c r="AY62" s="298"/>
      <c r="AZ62" s="298"/>
      <c r="BA62" s="298"/>
      <c r="BB62" s="298"/>
      <c r="BC62" s="298"/>
      <c r="BD62" s="298"/>
      <c r="BE62" s="298"/>
      <c r="BF62" s="298"/>
      <c r="BG62" s="298"/>
      <c r="BH62" s="298"/>
      <c r="BI62" s="298"/>
      <c r="BJ62" s="298"/>
      <c r="BK62" s="298"/>
      <c r="BL62" s="298"/>
      <c r="BM62" s="298"/>
      <c r="BN62" s="298"/>
      <c r="BO62" s="298"/>
      <c r="BP62" s="298"/>
    </row>
    <row r="63" spans="1:68" x14ac:dyDescent="0.2">
      <c r="A63" s="298"/>
      <c r="B63" s="298"/>
      <c r="C63" s="298"/>
      <c r="D63" s="298"/>
      <c r="E63" s="298"/>
      <c r="F63" s="298"/>
      <c r="G63" s="298"/>
      <c r="H63" s="298"/>
      <c r="I63" s="298"/>
      <c r="J63" s="298"/>
      <c r="K63" s="298"/>
      <c r="L63" s="298"/>
      <c r="M63" s="298"/>
      <c r="N63" s="298"/>
      <c r="O63" s="298"/>
      <c r="P63" s="298"/>
      <c r="Q63" s="298"/>
      <c r="R63" s="298"/>
      <c r="S63" s="298"/>
      <c r="T63" s="298"/>
      <c r="U63" s="298"/>
      <c r="V63" s="298"/>
      <c r="W63" s="298"/>
      <c r="X63" s="298"/>
      <c r="Y63" s="298"/>
      <c r="Z63" s="298"/>
      <c r="AA63" s="298"/>
      <c r="AB63" s="298"/>
      <c r="AC63" s="298"/>
      <c r="AD63" s="298"/>
      <c r="AE63" s="298"/>
      <c r="AF63" s="298"/>
      <c r="AG63" s="298"/>
      <c r="AH63" s="298"/>
      <c r="AI63" s="298"/>
      <c r="AJ63" s="298"/>
      <c r="AK63" s="298"/>
      <c r="AL63" s="298"/>
      <c r="AM63" s="298"/>
      <c r="AN63" s="298"/>
      <c r="AO63" s="298"/>
      <c r="AP63" s="298"/>
      <c r="AQ63" s="298"/>
      <c r="AR63" s="298"/>
      <c r="AS63" s="298"/>
      <c r="AT63" s="298"/>
      <c r="AU63" s="298"/>
      <c r="AV63" s="298"/>
      <c r="AW63" s="298"/>
      <c r="AX63" s="298"/>
      <c r="AY63" s="298"/>
      <c r="AZ63" s="298"/>
      <c r="BA63" s="298"/>
      <c r="BB63" s="298"/>
      <c r="BC63" s="298"/>
      <c r="BD63" s="298"/>
      <c r="BE63" s="298"/>
      <c r="BF63" s="298"/>
      <c r="BG63" s="298"/>
      <c r="BH63" s="298"/>
      <c r="BI63" s="298"/>
      <c r="BJ63" s="298"/>
      <c r="BK63" s="298"/>
      <c r="BL63" s="298"/>
      <c r="BM63" s="298"/>
      <c r="BN63" s="298"/>
      <c r="BO63" s="298"/>
      <c r="BP63" s="298"/>
    </row>
    <row r="64" spans="1:68" x14ac:dyDescent="0.2">
      <c r="A64" s="298"/>
      <c r="B64" s="298"/>
      <c r="C64" s="298"/>
      <c r="D64" s="298"/>
      <c r="E64" s="298"/>
      <c r="F64" s="298"/>
      <c r="G64" s="298"/>
      <c r="H64" s="298"/>
      <c r="I64" s="298"/>
      <c r="J64" s="298"/>
      <c r="K64" s="298"/>
      <c r="L64" s="298"/>
      <c r="M64" s="298"/>
      <c r="N64" s="298"/>
      <c r="O64" s="298"/>
      <c r="P64" s="298"/>
      <c r="Q64" s="298"/>
      <c r="R64" s="298"/>
      <c r="S64" s="298"/>
      <c r="T64" s="298"/>
      <c r="U64" s="298"/>
      <c r="V64" s="298"/>
      <c r="W64" s="298"/>
      <c r="X64" s="298"/>
      <c r="Y64" s="298"/>
      <c r="Z64" s="298"/>
      <c r="AA64" s="298"/>
      <c r="AB64" s="298"/>
      <c r="AC64" s="298"/>
      <c r="AD64" s="298"/>
      <c r="AE64" s="298"/>
      <c r="AF64" s="298"/>
      <c r="AG64" s="298"/>
      <c r="AH64" s="298"/>
      <c r="AI64" s="298"/>
      <c r="AJ64" s="298"/>
      <c r="AK64" s="298"/>
      <c r="AL64" s="298"/>
      <c r="AM64" s="298"/>
      <c r="AN64" s="298"/>
      <c r="AO64" s="298"/>
      <c r="AP64" s="298"/>
      <c r="AQ64" s="298"/>
      <c r="AR64" s="298"/>
      <c r="AS64" s="298"/>
      <c r="AT64" s="298"/>
      <c r="AU64" s="298"/>
      <c r="AV64" s="298"/>
      <c r="AW64" s="298"/>
      <c r="AX64" s="298"/>
      <c r="AY64" s="298"/>
      <c r="AZ64" s="298"/>
      <c r="BA64" s="298"/>
      <c r="BB64" s="298"/>
      <c r="BC64" s="298"/>
      <c r="BD64" s="298"/>
      <c r="BE64" s="298"/>
      <c r="BF64" s="298"/>
      <c r="BG64" s="298"/>
      <c r="BH64" s="298"/>
      <c r="BI64" s="298"/>
      <c r="BJ64" s="298"/>
      <c r="BK64" s="298"/>
      <c r="BL64" s="298"/>
      <c r="BM64" s="298"/>
      <c r="BN64" s="298"/>
      <c r="BO64" s="298"/>
      <c r="BP64" s="298"/>
    </row>
    <row r="65" spans="1:68" x14ac:dyDescent="0.2">
      <c r="A65" s="298"/>
      <c r="B65" s="298"/>
      <c r="C65" s="298"/>
      <c r="D65" s="298"/>
      <c r="E65" s="298"/>
      <c r="F65" s="298"/>
      <c r="G65" s="298"/>
      <c r="H65" s="298"/>
      <c r="I65" s="298"/>
      <c r="J65" s="298"/>
      <c r="K65" s="298"/>
      <c r="L65" s="298"/>
      <c r="M65" s="298"/>
      <c r="N65" s="298"/>
      <c r="O65" s="298"/>
      <c r="P65" s="298"/>
      <c r="Q65" s="298"/>
      <c r="R65" s="298"/>
      <c r="S65" s="298"/>
      <c r="T65" s="298"/>
      <c r="U65" s="298"/>
      <c r="V65" s="298"/>
      <c r="W65" s="298"/>
      <c r="X65" s="298"/>
      <c r="Y65" s="298"/>
      <c r="Z65" s="298"/>
      <c r="AA65" s="298"/>
      <c r="AB65" s="298"/>
      <c r="AC65" s="298"/>
      <c r="AD65" s="298"/>
      <c r="AE65" s="298"/>
      <c r="AF65" s="298"/>
      <c r="AG65" s="298"/>
      <c r="AH65" s="298"/>
      <c r="AI65" s="298"/>
      <c r="AJ65" s="298"/>
      <c r="AK65" s="298"/>
      <c r="AL65" s="298"/>
      <c r="AM65" s="298"/>
      <c r="AN65" s="298"/>
      <c r="AO65" s="298"/>
      <c r="AP65" s="298"/>
      <c r="AQ65" s="298"/>
      <c r="AR65" s="298"/>
      <c r="AS65" s="298"/>
      <c r="AT65" s="298"/>
      <c r="AU65" s="298"/>
      <c r="AV65" s="298"/>
      <c r="AW65" s="298"/>
      <c r="AX65" s="298"/>
      <c r="AY65" s="298"/>
      <c r="AZ65" s="298"/>
      <c r="BA65" s="298"/>
      <c r="BB65" s="298"/>
      <c r="BC65" s="298"/>
      <c r="BD65" s="298"/>
      <c r="BE65" s="298"/>
      <c r="BF65" s="298"/>
      <c r="BG65" s="298"/>
      <c r="BH65" s="298"/>
      <c r="BI65" s="298"/>
      <c r="BJ65" s="298"/>
      <c r="BK65" s="298"/>
      <c r="BL65" s="298"/>
      <c r="BM65" s="298"/>
      <c r="BN65" s="298"/>
      <c r="BO65" s="298"/>
      <c r="BP65" s="298"/>
    </row>
    <row r="66" spans="1:68" x14ac:dyDescent="0.2">
      <c r="A66" s="298"/>
      <c r="B66" s="298"/>
      <c r="C66" s="298"/>
      <c r="D66" s="298"/>
      <c r="E66" s="298"/>
      <c r="F66" s="298"/>
      <c r="G66" s="298"/>
      <c r="H66" s="298"/>
      <c r="I66" s="298"/>
      <c r="J66" s="298"/>
      <c r="K66" s="298"/>
      <c r="L66" s="298"/>
      <c r="M66" s="298"/>
      <c r="N66" s="298"/>
      <c r="O66" s="298"/>
      <c r="P66" s="298"/>
      <c r="Q66" s="298"/>
      <c r="R66" s="298"/>
      <c r="S66" s="298"/>
      <c r="T66" s="298"/>
      <c r="U66" s="298"/>
      <c r="V66" s="298"/>
      <c r="W66" s="298"/>
      <c r="X66" s="298"/>
      <c r="Y66" s="298"/>
      <c r="Z66" s="298"/>
      <c r="AA66" s="298"/>
      <c r="AB66" s="298"/>
      <c r="AC66" s="298"/>
      <c r="AD66" s="298"/>
      <c r="AE66" s="298"/>
      <c r="AF66" s="298"/>
      <c r="AG66" s="298"/>
      <c r="AH66" s="298"/>
      <c r="AI66" s="298"/>
      <c r="AJ66" s="298"/>
      <c r="AK66" s="298"/>
      <c r="AL66" s="298"/>
      <c r="AM66" s="298"/>
      <c r="AN66" s="298"/>
      <c r="AO66" s="298"/>
      <c r="AP66" s="298"/>
      <c r="AQ66" s="298"/>
      <c r="AR66" s="298"/>
      <c r="AS66" s="298"/>
      <c r="AT66" s="298"/>
      <c r="AU66" s="298"/>
      <c r="AV66" s="298"/>
      <c r="AW66" s="298"/>
      <c r="AX66" s="298"/>
      <c r="AY66" s="298"/>
      <c r="AZ66" s="298"/>
      <c r="BA66" s="298"/>
      <c r="BB66" s="298"/>
      <c r="BC66" s="298"/>
      <c r="BD66" s="298"/>
      <c r="BE66" s="298"/>
      <c r="BF66" s="298"/>
      <c r="BG66" s="298"/>
      <c r="BH66" s="298"/>
      <c r="BI66" s="298"/>
      <c r="BJ66" s="298"/>
      <c r="BK66" s="298"/>
      <c r="BL66" s="298"/>
      <c r="BM66" s="298"/>
      <c r="BN66" s="298"/>
      <c r="BO66" s="298"/>
      <c r="BP66" s="298"/>
    </row>
    <row r="67" spans="1:68" x14ac:dyDescent="0.2">
      <c r="A67" s="298"/>
      <c r="B67" s="298"/>
      <c r="C67" s="298"/>
      <c r="D67" s="298"/>
      <c r="E67" s="298"/>
      <c r="F67" s="298"/>
      <c r="G67" s="298"/>
      <c r="H67" s="298"/>
      <c r="I67" s="298"/>
      <c r="J67" s="298"/>
      <c r="K67" s="298"/>
      <c r="L67" s="298"/>
      <c r="M67" s="298"/>
      <c r="N67" s="298"/>
      <c r="O67" s="298"/>
      <c r="P67" s="298"/>
      <c r="Q67" s="298"/>
      <c r="R67" s="298"/>
      <c r="S67" s="298"/>
      <c r="T67" s="298"/>
      <c r="U67" s="298"/>
      <c r="V67" s="298"/>
      <c r="W67" s="298"/>
      <c r="X67" s="298"/>
      <c r="Y67" s="298"/>
      <c r="Z67" s="298"/>
      <c r="AA67" s="298"/>
      <c r="AB67" s="298"/>
      <c r="AC67" s="298"/>
      <c r="AD67" s="298"/>
      <c r="AE67" s="298"/>
      <c r="AF67" s="298"/>
      <c r="AG67" s="298"/>
      <c r="AH67" s="298"/>
      <c r="AI67" s="298"/>
      <c r="AJ67" s="298"/>
      <c r="AK67" s="298"/>
      <c r="AL67" s="298"/>
      <c r="AM67" s="298"/>
      <c r="AN67" s="298"/>
      <c r="AO67" s="298"/>
      <c r="AP67" s="298"/>
      <c r="AQ67" s="298"/>
      <c r="AR67" s="298"/>
      <c r="AS67" s="298"/>
      <c r="AT67" s="298"/>
      <c r="AU67" s="298"/>
      <c r="AV67" s="298"/>
      <c r="AW67" s="298"/>
      <c r="AX67" s="298"/>
      <c r="AY67" s="298"/>
      <c r="AZ67" s="298"/>
      <c r="BA67" s="298"/>
      <c r="BB67" s="298"/>
      <c r="BC67" s="298"/>
      <c r="BD67" s="298"/>
      <c r="BE67" s="298"/>
      <c r="BF67" s="298"/>
      <c r="BG67" s="298"/>
      <c r="BH67" s="298"/>
      <c r="BI67" s="298"/>
      <c r="BJ67" s="298"/>
      <c r="BK67" s="298"/>
      <c r="BL67" s="298"/>
      <c r="BM67" s="298"/>
      <c r="BN67" s="298"/>
      <c r="BO67" s="298"/>
      <c r="BP67" s="298"/>
    </row>
    <row r="68" spans="1:68" x14ac:dyDescent="0.2">
      <c r="A68" s="298"/>
      <c r="B68" s="298"/>
      <c r="C68" s="298"/>
      <c r="D68" s="298"/>
      <c r="E68" s="298"/>
      <c r="F68" s="298"/>
      <c r="G68" s="298"/>
      <c r="H68" s="298"/>
      <c r="I68" s="298"/>
      <c r="J68" s="298"/>
      <c r="K68" s="298"/>
      <c r="L68" s="298"/>
      <c r="M68" s="298"/>
      <c r="N68" s="298"/>
      <c r="O68" s="298"/>
      <c r="P68" s="298"/>
      <c r="Q68" s="298"/>
      <c r="R68" s="298"/>
      <c r="S68" s="298"/>
      <c r="T68" s="298"/>
      <c r="U68" s="298"/>
      <c r="V68" s="298"/>
      <c r="W68" s="298"/>
      <c r="X68" s="298"/>
      <c r="Y68" s="298"/>
      <c r="Z68" s="298"/>
      <c r="AA68" s="298"/>
      <c r="AB68" s="298"/>
      <c r="AC68" s="298"/>
      <c r="AD68" s="298"/>
      <c r="AE68" s="298"/>
      <c r="AF68" s="298"/>
      <c r="AG68" s="298"/>
      <c r="AH68" s="298"/>
      <c r="AI68" s="298"/>
      <c r="AJ68" s="298"/>
      <c r="AK68" s="298"/>
      <c r="AL68" s="298"/>
      <c r="AM68" s="298"/>
      <c r="AN68" s="298"/>
      <c r="AO68" s="298"/>
      <c r="AP68" s="298"/>
      <c r="AQ68" s="298"/>
      <c r="AR68" s="298"/>
      <c r="AS68" s="298"/>
      <c r="AT68" s="298"/>
      <c r="AU68" s="298"/>
      <c r="AV68" s="298"/>
      <c r="AW68" s="298"/>
      <c r="AX68" s="298"/>
      <c r="AY68" s="298"/>
      <c r="AZ68" s="298"/>
      <c r="BA68" s="298"/>
      <c r="BB68" s="298"/>
      <c r="BC68" s="298"/>
      <c r="BD68" s="298"/>
      <c r="BE68" s="298"/>
      <c r="BF68" s="298"/>
      <c r="BG68" s="298"/>
      <c r="BH68" s="298"/>
      <c r="BI68" s="298"/>
      <c r="BJ68" s="298"/>
      <c r="BK68" s="298"/>
      <c r="BL68" s="298"/>
      <c r="BM68" s="298"/>
      <c r="BN68" s="298"/>
      <c r="BO68" s="298"/>
      <c r="BP68" s="298"/>
    </row>
    <row r="69" spans="1:68" x14ac:dyDescent="0.2">
      <c r="A69" s="298"/>
      <c r="B69" s="298"/>
      <c r="C69" s="298"/>
      <c r="D69" s="298"/>
      <c r="E69" s="298"/>
      <c r="F69" s="298"/>
      <c r="G69" s="298"/>
      <c r="H69" s="298"/>
      <c r="I69" s="298"/>
      <c r="J69" s="298"/>
      <c r="K69" s="298"/>
      <c r="L69" s="298"/>
      <c r="M69" s="298"/>
      <c r="N69" s="298"/>
      <c r="O69" s="298"/>
      <c r="P69" s="298"/>
      <c r="Q69" s="298"/>
      <c r="R69" s="298"/>
      <c r="S69" s="298"/>
      <c r="T69" s="298"/>
      <c r="U69" s="298"/>
      <c r="V69" s="298"/>
      <c r="W69" s="298"/>
      <c r="X69" s="298"/>
      <c r="Y69" s="298"/>
      <c r="Z69" s="298"/>
      <c r="AA69" s="298"/>
      <c r="AB69" s="298"/>
      <c r="AC69" s="298"/>
      <c r="AD69" s="298"/>
      <c r="AE69" s="298"/>
      <c r="AF69" s="298"/>
      <c r="AG69" s="298"/>
      <c r="AH69" s="298"/>
      <c r="AI69" s="298"/>
      <c r="AJ69" s="298"/>
      <c r="AK69" s="298"/>
      <c r="AL69" s="298"/>
      <c r="AM69" s="298"/>
      <c r="AN69" s="298"/>
      <c r="AO69" s="298"/>
      <c r="AP69" s="298"/>
      <c r="AQ69" s="298"/>
      <c r="AR69" s="298"/>
      <c r="AS69" s="298"/>
      <c r="AT69" s="298"/>
      <c r="AU69" s="298"/>
      <c r="AV69" s="298"/>
      <c r="AW69" s="298"/>
      <c r="AX69" s="298"/>
      <c r="AY69" s="298"/>
      <c r="AZ69" s="298"/>
      <c r="BA69" s="298"/>
      <c r="BB69" s="298"/>
      <c r="BC69" s="298"/>
      <c r="BD69" s="298"/>
      <c r="BE69" s="298"/>
      <c r="BF69" s="298"/>
      <c r="BG69" s="298"/>
      <c r="BH69" s="298"/>
      <c r="BI69" s="298"/>
      <c r="BJ69" s="298"/>
      <c r="BK69" s="298"/>
      <c r="BL69" s="298"/>
      <c r="BM69" s="298"/>
      <c r="BN69" s="298"/>
      <c r="BO69" s="298"/>
      <c r="BP69" s="298"/>
    </row>
    <row r="70" spans="1:68" x14ac:dyDescent="0.2">
      <c r="A70" s="298"/>
      <c r="B70" s="298"/>
      <c r="C70" s="298"/>
      <c r="D70" s="298"/>
      <c r="E70" s="298"/>
      <c r="F70" s="298"/>
      <c r="G70" s="298"/>
      <c r="H70" s="298"/>
      <c r="I70" s="298"/>
      <c r="J70" s="298"/>
      <c r="K70" s="298"/>
      <c r="L70" s="298"/>
      <c r="M70" s="298"/>
      <c r="N70" s="298"/>
      <c r="O70" s="298"/>
      <c r="P70" s="298"/>
      <c r="Q70" s="298"/>
      <c r="R70" s="298"/>
      <c r="S70" s="298"/>
      <c r="T70" s="298"/>
      <c r="U70" s="298"/>
      <c r="V70" s="298"/>
      <c r="W70" s="298"/>
      <c r="X70" s="298"/>
      <c r="Y70" s="298"/>
      <c r="Z70" s="298"/>
      <c r="AA70" s="298"/>
      <c r="AB70" s="298"/>
      <c r="AC70" s="298"/>
      <c r="AD70" s="298"/>
      <c r="AE70" s="298"/>
      <c r="AF70" s="298"/>
      <c r="AG70" s="298"/>
      <c r="AH70" s="298"/>
      <c r="AI70" s="298"/>
      <c r="AJ70" s="298"/>
      <c r="AK70" s="298"/>
      <c r="AL70" s="298"/>
      <c r="AM70" s="298"/>
      <c r="AN70" s="298"/>
      <c r="AO70" s="298"/>
      <c r="AP70" s="298"/>
      <c r="AQ70" s="298"/>
      <c r="AR70" s="298"/>
      <c r="AS70" s="298"/>
      <c r="AT70" s="298"/>
      <c r="AU70" s="298"/>
      <c r="AV70" s="298"/>
      <c r="AW70" s="298"/>
      <c r="AX70" s="298"/>
      <c r="AY70" s="298"/>
      <c r="AZ70" s="298"/>
      <c r="BA70" s="298"/>
      <c r="BB70" s="298"/>
      <c r="BC70" s="298"/>
      <c r="BD70" s="298"/>
      <c r="BE70" s="298"/>
      <c r="BF70" s="298"/>
      <c r="BG70" s="298"/>
      <c r="BH70" s="298"/>
      <c r="BI70" s="298"/>
      <c r="BJ70" s="298"/>
      <c r="BK70" s="298"/>
      <c r="BL70" s="298"/>
      <c r="BM70" s="298"/>
      <c r="BN70" s="298"/>
      <c r="BO70" s="298"/>
      <c r="BP70" s="298"/>
    </row>
    <row r="71" spans="1:68" x14ac:dyDescent="0.2">
      <c r="A71" s="298"/>
      <c r="B71" s="298"/>
      <c r="C71" s="298"/>
      <c r="D71" s="298"/>
      <c r="E71" s="298"/>
      <c r="F71" s="298"/>
      <c r="G71" s="298"/>
      <c r="H71" s="298"/>
      <c r="I71" s="298"/>
      <c r="J71" s="298"/>
      <c r="K71" s="298"/>
      <c r="L71" s="298"/>
      <c r="M71" s="298"/>
      <c r="N71" s="298"/>
      <c r="O71" s="298"/>
      <c r="P71" s="298"/>
      <c r="Q71" s="298"/>
      <c r="R71" s="298"/>
      <c r="S71" s="298"/>
      <c r="T71" s="298"/>
      <c r="U71" s="298"/>
      <c r="V71" s="298"/>
      <c r="W71" s="298"/>
      <c r="X71" s="298"/>
      <c r="Y71" s="298"/>
      <c r="Z71" s="298"/>
      <c r="AA71" s="298"/>
      <c r="AB71" s="298"/>
      <c r="AC71" s="298"/>
      <c r="AD71" s="298"/>
      <c r="AE71" s="298"/>
      <c r="AF71" s="298"/>
      <c r="AG71" s="298"/>
      <c r="AH71" s="298"/>
      <c r="AI71" s="298"/>
      <c r="AJ71" s="298"/>
      <c r="AK71" s="298"/>
      <c r="AL71" s="298"/>
      <c r="AM71" s="298"/>
      <c r="AN71" s="298"/>
      <c r="AO71" s="298"/>
      <c r="AP71" s="298"/>
      <c r="AQ71" s="298"/>
      <c r="AR71" s="298"/>
      <c r="AS71" s="298"/>
      <c r="AT71" s="298"/>
      <c r="AU71" s="298"/>
      <c r="AV71" s="298"/>
      <c r="AW71" s="298"/>
      <c r="AX71" s="298"/>
      <c r="AY71" s="298"/>
      <c r="AZ71" s="298"/>
      <c r="BA71" s="298"/>
      <c r="BB71" s="298"/>
      <c r="BC71" s="298"/>
      <c r="BD71" s="298"/>
      <c r="BE71" s="298"/>
      <c r="BF71" s="298"/>
      <c r="BG71" s="298"/>
      <c r="BH71" s="298"/>
      <c r="BI71" s="298"/>
      <c r="BJ71" s="298"/>
      <c r="BK71" s="298"/>
      <c r="BL71" s="298"/>
      <c r="BM71" s="298"/>
      <c r="BN71" s="298"/>
      <c r="BO71" s="298"/>
      <c r="BP71" s="298"/>
    </row>
    <row r="72" spans="1:68" x14ac:dyDescent="0.2">
      <c r="A72" s="298"/>
      <c r="B72" s="298"/>
      <c r="C72" s="298"/>
      <c r="D72" s="298"/>
      <c r="E72" s="298"/>
      <c r="F72" s="298"/>
      <c r="G72" s="298"/>
      <c r="H72" s="298"/>
      <c r="I72" s="298"/>
      <c r="J72" s="298"/>
      <c r="K72" s="298"/>
      <c r="L72" s="298"/>
      <c r="M72" s="298"/>
      <c r="N72" s="298"/>
      <c r="O72" s="298"/>
      <c r="P72" s="298"/>
      <c r="Q72" s="298"/>
      <c r="R72" s="298"/>
      <c r="S72" s="298"/>
      <c r="T72" s="298"/>
      <c r="U72" s="298"/>
      <c r="V72" s="298"/>
      <c r="W72" s="298"/>
      <c r="X72" s="298"/>
      <c r="Y72" s="298"/>
      <c r="Z72" s="298"/>
      <c r="AA72" s="298"/>
      <c r="AB72" s="298"/>
      <c r="AC72" s="298"/>
      <c r="AD72" s="298"/>
      <c r="AE72" s="298"/>
      <c r="AF72" s="298"/>
      <c r="AG72" s="298"/>
      <c r="AH72" s="298"/>
      <c r="AI72" s="298"/>
      <c r="AJ72" s="298"/>
      <c r="AK72" s="298"/>
      <c r="AL72" s="298"/>
      <c r="AM72" s="298"/>
      <c r="AN72" s="298"/>
      <c r="AO72" s="298"/>
      <c r="AP72" s="298"/>
      <c r="AQ72" s="298"/>
      <c r="AR72" s="298"/>
      <c r="AS72" s="298"/>
      <c r="AT72" s="298"/>
      <c r="AU72" s="298"/>
      <c r="AV72" s="298"/>
      <c r="AW72" s="298"/>
      <c r="AX72" s="298"/>
      <c r="AY72" s="298"/>
      <c r="AZ72" s="298"/>
      <c r="BA72" s="298"/>
      <c r="BB72" s="298"/>
      <c r="BC72" s="298"/>
      <c r="BD72" s="298"/>
      <c r="BE72" s="298"/>
      <c r="BF72" s="298"/>
      <c r="BG72" s="298"/>
      <c r="BH72" s="298"/>
      <c r="BI72" s="298"/>
      <c r="BJ72" s="298"/>
      <c r="BK72" s="298"/>
      <c r="BL72" s="298"/>
      <c r="BM72" s="298"/>
      <c r="BN72" s="298"/>
      <c r="BO72" s="298"/>
      <c r="BP72" s="298"/>
    </row>
    <row r="73" spans="1:68" x14ac:dyDescent="0.2">
      <c r="A73" s="298"/>
      <c r="B73" s="298"/>
      <c r="C73" s="298"/>
      <c r="D73" s="298"/>
      <c r="E73" s="298"/>
      <c r="F73" s="298"/>
      <c r="G73" s="298"/>
      <c r="H73" s="298"/>
      <c r="I73" s="298"/>
      <c r="J73" s="298"/>
      <c r="K73" s="298"/>
      <c r="L73" s="298"/>
      <c r="M73" s="298"/>
      <c r="N73" s="298"/>
      <c r="O73" s="298"/>
      <c r="P73" s="298"/>
      <c r="Q73" s="298"/>
      <c r="R73" s="298"/>
      <c r="S73" s="298"/>
      <c r="T73" s="298"/>
      <c r="U73" s="298"/>
      <c r="V73" s="298"/>
      <c r="W73" s="298"/>
      <c r="X73" s="298"/>
      <c r="Y73" s="298"/>
      <c r="Z73" s="298"/>
      <c r="AA73" s="298"/>
      <c r="AB73" s="298"/>
      <c r="AC73" s="298"/>
      <c r="AD73" s="298"/>
      <c r="AE73" s="298"/>
      <c r="AF73" s="298"/>
      <c r="AG73" s="298"/>
      <c r="AH73" s="298"/>
      <c r="AI73" s="298"/>
      <c r="AJ73" s="298"/>
      <c r="AK73" s="298"/>
      <c r="AL73" s="298"/>
      <c r="AM73" s="298"/>
      <c r="AN73" s="298"/>
      <c r="AO73" s="298"/>
      <c r="AP73" s="298"/>
      <c r="AQ73" s="298"/>
      <c r="AR73" s="298"/>
      <c r="AS73" s="298"/>
      <c r="AT73" s="298"/>
      <c r="AU73" s="298"/>
      <c r="AV73" s="298"/>
      <c r="AW73" s="298"/>
      <c r="AX73" s="298"/>
      <c r="AY73" s="298"/>
      <c r="AZ73" s="298"/>
      <c r="BA73" s="298"/>
      <c r="BB73" s="298"/>
      <c r="BC73" s="298"/>
      <c r="BD73" s="298"/>
      <c r="BE73" s="298"/>
      <c r="BF73" s="298"/>
      <c r="BG73" s="298"/>
      <c r="BH73" s="298"/>
      <c r="BI73" s="298"/>
      <c r="BJ73" s="298"/>
      <c r="BK73" s="298"/>
      <c r="BL73" s="298"/>
      <c r="BM73" s="298"/>
      <c r="BN73" s="298"/>
      <c r="BO73" s="298"/>
      <c r="BP73" s="298"/>
    </row>
    <row r="74" spans="1:68" x14ac:dyDescent="0.2">
      <c r="A74" s="298"/>
      <c r="B74" s="298"/>
      <c r="C74" s="298"/>
      <c r="D74" s="298"/>
      <c r="E74" s="298"/>
      <c r="F74" s="298"/>
      <c r="G74" s="298"/>
      <c r="H74" s="298"/>
      <c r="I74" s="298"/>
      <c r="J74" s="298"/>
      <c r="K74" s="298"/>
      <c r="L74" s="298"/>
      <c r="M74" s="298"/>
      <c r="N74" s="298"/>
      <c r="O74" s="298"/>
      <c r="P74" s="298"/>
      <c r="Q74" s="298"/>
      <c r="R74" s="298"/>
      <c r="S74" s="298"/>
      <c r="T74" s="298"/>
      <c r="U74" s="298"/>
      <c r="V74" s="298"/>
      <c r="W74" s="298"/>
      <c r="X74" s="298"/>
      <c r="Y74" s="298"/>
      <c r="Z74" s="298"/>
      <c r="AA74" s="298"/>
      <c r="AB74" s="298"/>
      <c r="AC74" s="298"/>
      <c r="AD74" s="298"/>
      <c r="AE74" s="298"/>
      <c r="AF74" s="298"/>
      <c r="AG74" s="298"/>
      <c r="AH74" s="298"/>
      <c r="AI74" s="298"/>
      <c r="AJ74" s="298"/>
      <c r="AK74" s="298"/>
      <c r="AL74" s="298"/>
      <c r="AM74" s="298"/>
      <c r="AN74" s="298"/>
      <c r="AO74" s="298"/>
      <c r="AP74" s="298"/>
      <c r="AQ74" s="298"/>
      <c r="AR74" s="298"/>
      <c r="AS74" s="298"/>
      <c r="AT74" s="298"/>
      <c r="AU74" s="298"/>
      <c r="AV74" s="298"/>
      <c r="AW74" s="298"/>
      <c r="AX74" s="298"/>
      <c r="AY74" s="298"/>
      <c r="AZ74" s="298"/>
      <c r="BA74" s="298"/>
      <c r="BB74" s="298"/>
      <c r="BC74" s="298"/>
      <c r="BD74" s="298"/>
      <c r="BE74" s="298"/>
      <c r="BF74" s="298"/>
      <c r="BG74" s="298"/>
      <c r="BH74" s="298"/>
      <c r="BI74" s="298"/>
      <c r="BJ74" s="298"/>
      <c r="BK74" s="298"/>
      <c r="BL74" s="298"/>
      <c r="BM74" s="298"/>
      <c r="BN74" s="298"/>
      <c r="BO74" s="298"/>
      <c r="BP74" s="298"/>
    </row>
    <row r="75" spans="1:68" x14ac:dyDescent="0.2">
      <c r="A75" s="298"/>
      <c r="B75" s="298"/>
      <c r="C75" s="298"/>
      <c r="D75" s="298"/>
      <c r="E75" s="298"/>
      <c r="F75" s="298"/>
      <c r="G75" s="298"/>
      <c r="H75" s="298"/>
      <c r="I75" s="298"/>
      <c r="J75" s="298"/>
      <c r="K75" s="298"/>
      <c r="L75" s="298"/>
      <c r="M75" s="298"/>
      <c r="N75" s="298"/>
      <c r="O75" s="298"/>
      <c r="P75" s="298"/>
      <c r="Q75" s="298"/>
      <c r="R75" s="298"/>
      <c r="S75" s="298"/>
      <c r="T75" s="298"/>
      <c r="U75" s="298"/>
      <c r="V75" s="298"/>
      <c r="W75" s="298"/>
      <c r="X75" s="298"/>
      <c r="Y75" s="298"/>
      <c r="Z75" s="298"/>
      <c r="AA75" s="298"/>
      <c r="AB75" s="298"/>
      <c r="AC75" s="298"/>
      <c r="AD75" s="298"/>
      <c r="AE75" s="298"/>
      <c r="AF75" s="298"/>
      <c r="AG75" s="298"/>
      <c r="AH75" s="298"/>
      <c r="AI75" s="298"/>
      <c r="AJ75" s="298"/>
      <c r="AK75" s="298"/>
      <c r="AL75" s="298"/>
      <c r="AM75" s="298"/>
      <c r="AN75" s="298"/>
      <c r="AO75" s="298"/>
      <c r="AP75" s="298"/>
      <c r="AQ75" s="298"/>
      <c r="AR75" s="298"/>
      <c r="AS75" s="298"/>
      <c r="AT75" s="298"/>
      <c r="AU75" s="298"/>
      <c r="AV75" s="298"/>
      <c r="AW75" s="298"/>
      <c r="AX75" s="298"/>
      <c r="AY75" s="298"/>
      <c r="AZ75" s="298"/>
      <c r="BA75" s="298"/>
      <c r="BB75" s="298"/>
      <c r="BC75" s="298"/>
      <c r="BD75" s="298"/>
      <c r="BE75" s="298"/>
      <c r="BF75" s="298"/>
      <c r="BG75" s="298"/>
      <c r="BH75" s="298"/>
      <c r="BI75" s="298"/>
      <c r="BJ75" s="298"/>
      <c r="BK75" s="298"/>
      <c r="BL75" s="298"/>
      <c r="BM75" s="298"/>
      <c r="BN75" s="298"/>
      <c r="BO75" s="298"/>
      <c r="BP75" s="298"/>
    </row>
    <row r="76" spans="1:68" x14ac:dyDescent="0.2">
      <c r="A76" s="298"/>
      <c r="B76" s="298"/>
      <c r="C76" s="298"/>
      <c r="D76" s="298"/>
      <c r="E76" s="298"/>
      <c r="F76" s="298"/>
      <c r="G76" s="298"/>
      <c r="H76" s="298"/>
      <c r="I76" s="298"/>
      <c r="J76" s="298"/>
      <c r="K76" s="298"/>
      <c r="L76" s="298"/>
      <c r="M76" s="298"/>
      <c r="N76" s="298"/>
      <c r="O76" s="298"/>
      <c r="P76" s="298"/>
      <c r="Q76" s="298"/>
      <c r="R76" s="298"/>
      <c r="S76" s="298"/>
      <c r="T76" s="298"/>
      <c r="U76" s="298"/>
      <c r="V76" s="298"/>
      <c r="W76" s="298"/>
      <c r="X76" s="298"/>
      <c r="Y76" s="298"/>
      <c r="Z76" s="298"/>
      <c r="AA76" s="298"/>
      <c r="AB76" s="298"/>
      <c r="AC76" s="298"/>
      <c r="AD76" s="298"/>
      <c r="AE76" s="298"/>
      <c r="AF76" s="298"/>
      <c r="AG76" s="298"/>
      <c r="AH76" s="298"/>
      <c r="AI76" s="298"/>
      <c r="AJ76" s="298"/>
      <c r="AK76" s="298"/>
      <c r="AL76" s="298"/>
      <c r="AM76" s="298"/>
      <c r="AN76" s="298"/>
      <c r="AO76" s="298"/>
      <c r="AP76" s="298"/>
      <c r="AQ76" s="298"/>
      <c r="AR76" s="298"/>
      <c r="AS76" s="298"/>
      <c r="AT76" s="298"/>
      <c r="AU76" s="298"/>
      <c r="AV76" s="298"/>
      <c r="AW76" s="298"/>
      <c r="AX76" s="298"/>
      <c r="AY76" s="298"/>
      <c r="AZ76" s="298"/>
      <c r="BA76" s="298"/>
      <c r="BB76" s="298"/>
      <c r="BC76" s="298"/>
      <c r="BD76" s="298"/>
      <c r="BE76" s="298"/>
      <c r="BF76" s="298"/>
      <c r="BG76" s="298"/>
      <c r="BH76" s="298"/>
      <c r="BI76" s="298"/>
      <c r="BJ76" s="298"/>
      <c r="BK76" s="298"/>
      <c r="BL76" s="298"/>
      <c r="BM76" s="298"/>
      <c r="BN76" s="298"/>
      <c r="BO76" s="298"/>
      <c r="BP76" s="298"/>
    </row>
    <row r="77" spans="1:68" x14ac:dyDescent="0.2">
      <c r="A77" s="298"/>
      <c r="B77" s="298"/>
      <c r="C77" s="298"/>
      <c r="D77" s="298"/>
      <c r="E77" s="298"/>
      <c r="F77" s="298"/>
      <c r="G77" s="298"/>
      <c r="H77" s="298"/>
      <c r="I77" s="298"/>
      <c r="J77" s="298"/>
      <c r="K77" s="298"/>
      <c r="L77" s="298"/>
      <c r="M77" s="298"/>
      <c r="N77" s="298"/>
      <c r="O77" s="298"/>
      <c r="P77" s="298"/>
      <c r="Q77" s="298"/>
      <c r="R77" s="298"/>
      <c r="S77" s="298"/>
      <c r="T77" s="298"/>
      <c r="U77" s="298"/>
      <c r="V77" s="298"/>
      <c r="W77" s="298"/>
      <c r="X77" s="298"/>
      <c r="Y77" s="298"/>
      <c r="Z77" s="298"/>
      <c r="AA77" s="298"/>
      <c r="AB77" s="298"/>
      <c r="AC77" s="298"/>
      <c r="AD77" s="298"/>
      <c r="AE77" s="298"/>
      <c r="AF77" s="298"/>
      <c r="AG77" s="298"/>
      <c r="AH77" s="298"/>
      <c r="AI77" s="298"/>
      <c r="AJ77" s="298"/>
      <c r="AK77" s="298"/>
      <c r="AL77" s="298"/>
      <c r="AM77" s="298"/>
      <c r="AN77" s="298"/>
      <c r="AO77" s="298"/>
      <c r="AP77" s="298"/>
      <c r="AQ77" s="298"/>
      <c r="AR77" s="298"/>
      <c r="AS77" s="298"/>
      <c r="AT77" s="298"/>
      <c r="AU77" s="298"/>
      <c r="AV77" s="298"/>
      <c r="AW77" s="298"/>
      <c r="AX77" s="298"/>
      <c r="AY77" s="298"/>
      <c r="AZ77" s="298"/>
      <c r="BA77" s="298"/>
      <c r="BB77" s="298"/>
      <c r="BC77" s="298"/>
      <c r="BD77" s="298"/>
      <c r="BE77" s="298"/>
      <c r="BF77" s="298"/>
      <c r="BG77" s="298"/>
      <c r="BH77" s="298"/>
      <c r="BI77" s="298"/>
      <c r="BJ77" s="298"/>
      <c r="BK77" s="298"/>
      <c r="BL77" s="298"/>
      <c r="BM77" s="298"/>
      <c r="BN77" s="298"/>
      <c r="BO77" s="298"/>
      <c r="BP77" s="298"/>
    </row>
    <row r="78" spans="1:68" x14ac:dyDescent="0.2">
      <c r="A78" s="298"/>
      <c r="B78" s="298"/>
      <c r="C78" s="298"/>
      <c r="D78" s="298"/>
      <c r="E78" s="298"/>
      <c r="F78" s="298"/>
      <c r="G78" s="298"/>
      <c r="H78" s="298"/>
      <c r="I78" s="298"/>
      <c r="J78" s="298"/>
      <c r="K78" s="298"/>
      <c r="L78" s="298"/>
      <c r="M78" s="298"/>
      <c r="N78" s="298"/>
      <c r="O78" s="298"/>
      <c r="P78" s="298"/>
      <c r="Q78" s="298"/>
      <c r="R78" s="298"/>
      <c r="S78" s="298"/>
      <c r="T78" s="298"/>
      <c r="U78" s="298"/>
      <c r="V78" s="298"/>
      <c r="W78" s="298"/>
      <c r="X78" s="298"/>
      <c r="Y78" s="298"/>
      <c r="Z78" s="298"/>
      <c r="AA78" s="298"/>
      <c r="AB78" s="298"/>
      <c r="AC78" s="298"/>
      <c r="AD78" s="298"/>
      <c r="AE78" s="298"/>
      <c r="AF78" s="298"/>
      <c r="AG78" s="298"/>
      <c r="AH78" s="298"/>
      <c r="AI78" s="298"/>
      <c r="AJ78" s="298"/>
      <c r="AK78" s="298"/>
      <c r="AL78" s="298"/>
      <c r="AM78" s="298"/>
      <c r="AN78" s="298"/>
      <c r="AO78" s="298"/>
      <c r="AP78" s="298"/>
      <c r="AQ78" s="298"/>
      <c r="AR78" s="298"/>
      <c r="AS78" s="298"/>
      <c r="AT78" s="298"/>
      <c r="AU78" s="298"/>
      <c r="AV78" s="298"/>
      <c r="AW78" s="298"/>
      <c r="AX78" s="298"/>
      <c r="AY78" s="298"/>
      <c r="AZ78" s="298"/>
      <c r="BA78" s="298"/>
      <c r="BB78" s="298"/>
      <c r="BC78" s="298"/>
      <c r="BD78" s="298"/>
      <c r="BE78" s="298"/>
      <c r="BF78" s="298"/>
      <c r="BG78" s="298"/>
      <c r="BH78" s="298"/>
      <c r="BI78" s="298"/>
      <c r="BJ78" s="298"/>
      <c r="BK78" s="298"/>
      <c r="BL78" s="298"/>
      <c r="BM78" s="298"/>
      <c r="BN78" s="298"/>
      <c r="BO78" s="298"/>
      <c r="BP78" s="298"/>
    </row>
    <row r="79" spans="1:68" x14ac:dyDescent="0.2">
      <c r="A79" s="298"/>
      <c r="B79" s="298"/>
      <c r="C79" s="298"/>
      <c r="D79" s="298"/>
      <c r="E79" s="298"/>
      <c r="F79" s="298"/>
      <c r="G79" s="298"/>
      <c r="H79" s="298"/>
      <c r="I79" s="298"/>
      <c r="J79" s="298"/>
      <c r="K79" s="298"/>
      <c r="L79" s="298"/>
      <c r="M79" s="298"/>
      <c r="N79" s="298"/>
      <c r="O79" s="298"/>
      <c r="P79" s="298"/>
      <c r="Q79" s="298"/>
      <c r="R79" s="298"/>
      <c r="S79" s="298"/>
      <c r="T79" s="298"/>
      <c r="U79" s="298"/>
      <c r="V79" s="298"/>
      <c r="W79" s="298"/>
      <c r="X79" s="298"/>
      <c r="Y79" s="298"/>
      <c r="Z79" s="298"/>
      <c r="AA79" s="298"/>
      <c r="AB79" s="298"/>
      <c r="AC79" s="298"/>
      <c r="AD79" s="298"/>
      <c r="AE79" s="298"/>
      <c r="AF79" s="298"/>
      <c r="AG79" s="298"/>
      <c r="AH79" s="298"/>
      <c r="AI79" s="298"/>
      <c r="AJ79" s="298"/>
      <c r="AK79" s="298"/>
      <c r="AL79" s="298"/>
      <c r="AM79" s="298"/>
      <c r="AN79" s="298"/>
      <c r="AO79" s="298"/>
      <c r="AP79" s="298"/>
      <c r="AQ79" s="298"/>
      <c r="AR79" s="298"/>
      <c r="AS79" s="298"/>
      <c r="AT79" s="298"/>
      <c r="AU79" s="298"/>
      <c r="AV79" s="298"/>
      <c r="AW79" s="298"/>
      <c r="AX79" s="298"/>
      <c r="AY79" s="298"/>
      <c r="AZ79" s="298"/>
      <c r="BA79" s="298"/>
      <c r="BB79" s="298"/>
      <c r="BC79" s="298"/>
      <c r="BD79" s="298"/>
      <c r="BE79" s="298"/>
      <c r="BF79" s="298"/>
      <c r="BG79" s="298"/>
      <c r="BH79" s="298"/>
      <c r="BI79" s="298"/>
      <c r="BJ79" s="298"/>
      <c r="BK79" s="298"/>
      <c r="BL79" s="298"/>
      <c r="BM79" s="298"/>
      <c r="BN79" s="298"/>
      <c r="BO79" s="298"/>
      <c r="BP79" s="298"/>
    </row>
    <row r="80" spans="1:68" x14ac:dyDescent="0.2">
      <c r="A80" s="298"/>
      <c r="B80" s="298"/>
      <c r="C80" s="298"/>
      <c r="D80" s="298"/>
      <c r="E80" s="298"/>
      <c r="F80" s="298"/>
      <c r="G80" s="298"/>
      <c r="H80" s="298"/>
      <c r="I80" s="298"/>
      <c r="J80" s="298"/>
      <c r="K80" s="298"/>
      <c r="L80" s="298"/>
      <c r="M80" s="298"/>
      <c r="N80" s="298"/>
      <c r="O80" s="298"/>
      <c r="P80" s="298"/>
      <c r="Q80" s="298"/>
      <c r="R80" s="298"/>
      <c r="S80" s="298"/>
      <c r="T80" s="298"/>
      <c r="U80" s="298"/>
      <c r="V80" s="298"/>
      <c r="W80" s="298"/>
      <c r="X80" s="298"/>
      <c r="Y80" s="298"/>
      <c r="Z80" s="298"/>
      <c r="AA80" s="298"/>
      <c r="AB80" s="298"/>
      <c r="AC80" s="298"/>
      <c r="AD80" s="298"/>
      <c r="AE80" s="298"/>
      <c r="AF80" s="298"/>
      <c r="AG80" s="298"/>
      <c r="AH80" s="298"/>
      <c r="AI80" s="298"/>
      <c r="AJ80" s="298"/>
      <c r="AK80" s="298"/>
      <c r="AL80" s="298"/>
      <c r="AM80" s="298"/>
      <c r="AN80" s="298"/>
      <c r="AO80" s="298"/>
      <c r="AP80" s="298"/>
      <c r="AQ80" s="298"/>
      <c r="AR80" s="298"/>
      <c r="AS80" s="298"/>
      <c r="AT80" s="298"/>
      <c r="AU80" s="298"/>
      <c r="AV80" s="298"/>
      <c r="AW80" s="298"/>
      <c r="AX80" s="298"/>
      <c r="AY80" s="298"/>
      <c r="AZ80" s="298"/>
      <c r="BA80" s="298"/>
      <c r="BB80" s="298"/>
      <c r="BC80" s="298"/>
      <c r="BD80" s="298"/>
      <c r="BE80" s="298"/>
      <c r="BF80" s="298"/>
      <c r="BG80" s="298"/>
      <c r="BH80" s="298"/>
      <c r="BI80" s="298"/>
      <c r="BJ80" s="298"/>
      <c r="BK80" s="298"/>
      <c r="BL80" s="298"/>
      <c r="BM80" s="298"/>
      <c r="BN80" s="298"/>
      <c r="BO80" s="298"/>
      <c r="BP80" s="298"/>
    </row>
    <row r="81" spans="1:68" x14ac:dyDescent="0.2">
      <c r="A81" s="298"/>
      <c r="B81" s="298"/>
      <c r="C81" s="298"/>
      <c r="D81" s="298"/>
      <c r="E81" s="298"/>
      <c r="F81" s="298"/>
      <c r="G81" s="298"/>
      <c r="H81" s="298"/>
      <c r="I81" s="298"/>
      <c r="J81" s="298"/>
      <c r="K81" s="298"/>
      <c r="L81" s="298"/>
      <c r="M81" s="298"/>
      <c r="N81" s="298"/>
      <c r="O81" s="298"/>
      <c r="P81" s="298"/>
      <c r="Q81" s="298"/>
      <c r="R81" s="298"/>
      <c r="S81" s="298"/>
      <c r="T81" s="298"/>
      <c r="U81" s="298"/>
      <c r="V81" s="298"/>
      <c r="W81" s="298"/>
      <c r="X81" s="298"/>
      <c r="Y81" s="298"/>
      <c r="Z81" s="298"/>
      <c r="AA81" s="298"/>
      <c r="AB81" s="298"/>
      <c r="AC81" s="298"/>
      <c r="AD81" s="298"/>
      <c r="AE81" s="298"/>
      <c r="AF81" s="298"/>
      <c r="AG81" s="298"/>
      <c r="AH81" s="298"/>
      <c r="AI81" s="298"/>
      <c r="AJ81" s="298"/>
      <c r="AK81" s="298"/>
      <c r="AL81" s="298"/>
      <c r="AM81" s="298"/>
      <c r="AN81" s="298"/>
      <c r="AO81" s="298"/>
      <c r="AP81" s="298"/>
      <c r="AQ81" s="298"/>
      <c r="AR81" s="298"/>
      <c r="AS81" s="298"/>
      <c r="AT81" s="298"/>
      <c r="AU81" s="298"/>
      <c r="AV81" s="298"/>
      <c r="AW81" s="298"/>
      <c r="AX81" s="298"/>
      <c r="AY81" s="298"/>
      <c r="AZ81" s="298"/>
      <c r="BA81" s="298"/>
      <c r="BB81" s="298"/>
      <c r="BC81" s="298"/>
      <c r="BD81" s="298"/>
      <c r="BE81" s="298"/>
      <c r="BF81" s="298"/>
      <c r="BG81" s="298"/>
      <c r="BH81" s="298"/>
      <c r="BI81" s="298"/>
      <c r="BJ81" s="298"/>
      <c r="BK81" s="298"/>
      <c r="BL81" s="298"/>
      <c r="BM81" s="298"/>
      <c r="BN81" s="298"/>
      <c r="BO81" s="298"/>
      <c r="BP81" s="298"/>
    </row>
    <row r="82" spans="1:68" x14ac:dyDescent="0.2">
      <c r="A82" s="298"/>
      <c r="B82" s="298"/>
      <c r="C82" s="298"/>
      <c r="D82" s="298"/>
      <c r="E82" s="298"/>
      <c r="F82" s="298"/>
      <c r="G82" s="298"/>
      <c r="H82" s="298"/>
      <c r="I82" s="298"/>
      <c r="J82" s="298"/>
      <c r="K82" s="298"/>
      <c r="L82" s="298"/>
      <c r="M82" s="298"/>
      <c r="N82" s="298"/>
      <c r="O82" s="298"/>
      <c r="P82" s="298"/>
      <c r="Q82" s="298"/>
      <c r="R82" s="298"/>
      <c r="S82" s="298"/>
      <c r="T82" s="298"/>
      <c r="U82" s="298"/>
      <c r="V82" s="298"/>
      <c r="W82" s="298"/>
      <c r="X82" s="298"/>
      <c r="Y82" s="298"/>
      <c r="Z82" s="298"/>
      <c r="AA82" s="298"/>
      <c r="AB82" s="298"/>
      <c r="AC82" s="298"/>
      <c r="AD82" s="298"/>
      <c r="AE82" s="298"/>
      <c r="AF82" s="298"/>
      <c r="AG82" s="298"/>
      <c r="AH82" s="298"/>
      <c r="AI82" s="298"/>
      <c r="AJ82" s="298"/>
      <c r="AK82" s="298"/>
      <c r="AL82" s="298"/>
      <c r="AM82" s="298"/>
      <c r="AN82" s="298"/>
      <c r="AO82" s="298"/>
      <c r="AP82" s="298"/>
      <c r="AQ82" s="298"/>
      <c r="AR82" s="298"/>
      <c r="AS82" s="298"/>
      <c r="AT82" s="298"/>
      <c r="AU82" s="298"/>
      <c r="AV82" s="298"/>
      <c r="AW82" s="298"/>
      <c r="AX82" s="298"/>
      <c r="AY82" s="298"/>
      <c r="AZ82" s="298"/>
      <c r="BA82" s="298"/>
      <c r="BB82" s="298"/>
      <c r="BC82" s="298"/>
      <c r="BD82" s="298"/>
      <c r="BE82" s="298"/>
      <c r="BF82" s="298"/>
      <c r="BG82" s="298"/>
      <c r="BH82" s="298"/>
      <c r="BI82" s="298"/>
      <c r="BJ82" s="298"/>
      <c r="BK82" s="298"/>
      <c r="BL82" s="298"/>
      <c r="BM82" s="298"/>
      <c r="BN82" s="298"/>
      <c r="BO82" s="298"/>
      <c r="BP82" s="298"/>
    </row>
    <row r="83" spans="1:68" x14ac:dyDescent="0.2">
      <c r="A83" s="298"/>
      <c r="B83" s="298"/>
      <c r="C83" s="298"/>
      <c r="D83" s="298"/>
      <c r="E83" s="298"/>
      <c r="F83" s="298"/>
      <c r="G83" s="298"/>
      <c r="H83" s="298"/>
      <c r="I83" s="298"/>
      <c r="J83" s="298"/>
      <c r="K83" s="298"/>
      <c r="L83" s="298"/>
      <c r="M83" s="298"/>
      <c r="N83" s="298"/>
      <c r="O83" s="298"/>
      <c r="P83" s="298"/>
      <c r="Q83" s="298"/>
      <c r="R83" s="298"/>
      <c r="S83" s="298"/>
      <c r="T83" s="298"/>
      <c r="U83" s="298"/>
      <c r="V83" s="298"/>
      <c r="W83" s="298"/>
      <c r="X83" s="298"/>
      <c r="Y83" s="298"/>
      <c r="Z83" s="298"/>
      <c r="AA83" s="298"/>
      <c r="AB83" s="298"/>
      <c r="AC83" s="298"/>
      <c r="AD83" s="298"/>
      <c r="AE83" s="298"/>
      <c r="AF83" s="298"/>
      <c r="AG83" s="298"/>
      <c r="AH83" s="298"/>
      <c r="AI83" s="298"/>
      <c r="AJ83" s="298"/>
      <c r="AK83" s="298"/>
      <c r="AL83" s="298"/>
      <c r="AM83" s="298"/>
      <c r="AN83" s="298"/>
      <c r="AO83" s="298"/>
      <c r="AP83" s="298"/>
      <c r="AQ83" s="298"/>
      <c r="AR83" s="298"/>
      <c r="AS83" s="298"/>
      <c r="AT83" s="298"/>
      <c r="AU83" s="298"/>
      <c r="AV83" s="298"/>
      <c r="AW83" s="298"/>
      <c r="AX83" s="298"/>
      <c r="AY83" s="298"/>
      <c r="AZ83" s="298"/>
      <c r="BA83" s="298"/>
      <c r="BB83" s="298"/>
      <c r="BC83" s="298"/>
      <c r="BD83" s="298"/>
      <c r="BE83" s="298"/>
      <c r="BF83" s="298"/>
      <c r="BG83" s="298"/>
      <c r="BH83" s="298"/>
      <c r="BI83" s="298"/>
      <c r="BJ83" s="298"/>
      <c r="BK83" s="298"/>
      <c r="BL83" s="298"/>
      <c r="BM83" s="298"/>
      <c r="BN83" s="298"/>
      <c r="BO83" s="298"/>
      <c r="BP83" s="298"/>
    </row>
    <row r="84" spans="1:68" x14ac:dyDescent="0.2">
      <c r="A84" s="298"/>
      <c r="B84" s="298"/>
      <c r="C84" s="298"/>
      <c r="D84" s="298"/>
      <c r="E84" s="298"/>
      <c r="F84" s="298"/>
      <c r="G84" s="298"/>
      <c r="H84" s="298"/>
      <c r="I84" s="298"/>
      <c r="J84" s="298"/>
      <c r="K84" s="298"/>
      <c r="L84" s="298"/>
      <c r="M84" s="298"/>
      <c r="N84" s="298"/>
      <c r="O84" s="298"/>
      <c r="P84" s="298"/>
      <c r="Q84" s="298"/>
      <c r="R84" s="298"/>
      <c r="S84" s="298"/>
      <c r="T84" s="298"/>
      <c r="U84" s="298"/>
      <c r="V84" s="298"/>
      <c r="W84" s="298"/>
      <c r="X84" s="298"/>
      <c r="Y84" s="298"/>
      <c r="Z84" s="298"/>
      <c r="AA84" s="298"/>
      <c r="AB84" s="298"/>
      <c r="AC84" s="298"/>
      <c r="AD84" s="298"/>
      <c r="AE84" s="298"/>
      <c r="AF84" s="298"/>
      <c r="AG84" s="298"/>
      <c r="AH84" s="298"/>
      <c r="AI84" s="298"/>
      <c r="AJ84" s="298"/>
      <c r="AK84" s="298"/>
      <c r="AL84" s="298"/>
      <c r="AM84" s="298"/>
      <c r="AN84" s="298"/>
      <c r="AO84" s="298"/>
      <c r="AP84" s="298"/>
      <c r="AQ84" s="298"/>
      <c r="AR84" s="298"/>
      <c r="AS84" s="298"/>
      <c r="AT84" s="298"/>
      <c r="AU84" s="298"/>
      <c r="AV84" s="298"/>
      <c r="AW84" s="298"/>
      <c r="AX84" s="298"/>
      <c r="AY84" s="298"/>
      <c r="AZ84" s="298"/>
      <c r="BA84" s="298"/>
      <c r="BB84" s="298"/>
      <c r="BC84" s="298"/>
      <c r="BD84" s="298"/>
      <c r="BE84" s="298"/>
      <c r="BF84" s="298"/>
      <c r="BG84" s="298"/>
      <c r="BH84" s="298"/>
      <c r="BI84" s="298"/>
      <c r="BJ84" s="298"/>
      <c r="BK84" s="298"/>
      <c r="BL84" s="298"/>
      <c r="BM84" s="298"/>
      <c r="BN84" s="298"/>
      <c r="BO84" s="298"/>
      <c r="BP84" s="298"/>
    </row>
    <row r="85" spans="1:68" x14ac:dyDescent="0.2">
      <c r="A85" s="298"/>
      <c r="B85" s="298"/>
      <c r="C85" s="298"/>
      <c r="D85" s="298"/>
      <c r="E85" s="298"/>
      <c r="F85" s="298"/>
      <c r="G85" s="298"/>
      <c r="H85" s="298"/>
      <c r="I85" s="298"/>
      <c r="J85" s="298"/>
      <c r="K85" s="298"/>
      <c r="L85" s="298"/>
      <c r="M85" s="298"/>
      <c r="N85" s="298"/>
      <c r="O85" s="298"/>
      <c r="P85" s="298"/>
      <c r="Q85" s="298"/>
      <c r="R85" s="298"/>
      <c r="S85" s="298"/>
      <c r="T85" s="298"/>
      <c r="U85" s="298"/>
      <c r="V85" s="298"/>
      <c r="W85" s="298"/>
      <c r="X85" s="298"/>
      <c r="Y85" s="298"/>
      <c r="Z85" s="298"/>
      <c r="AA85" s="298"/>
      <c r="AB85" s="298"/>
      <c r="AC85" s="298"/>
      <c r="AD85" s="298"/>
      <c r="AE85" s="298"/>
      <c r="AF85" s="298"/>
      <c r="AG85" s="298"/>
      <c r="AH85" s="298"/>
      <c r="AI85" s="298"/>
      <c r="AJ85" s="298"/>
      <c r="AK85" s="298"/>
      <c r="AL85" s="298"/>
      <c r="AM85" s="298"/>
      <c r="AN85" s="298"/>
      <c r="AO85" s="298"/>
      <c r="AP85" s="298"/>
      <c r="AQ85" s="298"/>
      <c r="AR85" s="298"/>
      <c r="AS85" s="298"/>
      <c r="AT85" s="298"/>
      <c r="AU85" s="298"/>
      <c r="AV85" s="298"/>
      <c r="AW85" s="298"/>
      <c r="AX85" s="298"/>
      <c r="AY85" s="298"/>
      <c r="AZ85" s="298"/>
      <c r="BA85" s="298"/>
      <c r="BB85" s="298"/>
      <c r="BC85" s="298"/>
      <c r="BD85" s="298"/>
      <c r="BE85" s="298"/>
      <c r="BF85" s="298"/>
      <c r="BG85" s="298"/>
      <c r="BH85" s="298"/>
      <c r="BI85" s="298"/>
      <c r="BJ85" s="298"/>
      <c r="BK85" s="298"/>
      <c r="BL85" s="298"/>
      <c r="BM85" s="298"/>
      <c r="BN85" s="298"/>
      <c r="BO85" s="298"/>
      <c r="BP85" s="298"/>
    </row>
    <row r="86" spans="1:68" x14ac:dyDescent="0.2">
      <c r="A86" s="298"/>
      <c r="B86" s="298"/>
      <c r="C86" s="298"/>
      <c r="D86" s="298"/>
      <c r="E86" s="298"/>
      <c r="F86" s="298"/>
      <c r="G86" s="298"/>
      <c r="H86" s="298"/>
      <c r="I86" s="298"/>
      <c r="J86" s="298"/>
      <c r="K86" s="298"/>
      <c r="L86" s="298"/>
      <c r="M86" s="298"/>
      <c r="N86" s="298"/>
      <c r="O86" s="298"/>
      <c r="P86" s="298"/>
      <c r="Q86" s="298"/>
      <c r="R86" s="298"/>
      <c r="S86" s="298"/>
      <c r="T86" s="298"/>
      <c r="U86" s="298"/>
      <c r="V86" s="298"/>
      <c r="W86" s="298"/>
      <c r="X86" s="298"/>
      <c r="Y86" s="298"/>
      <c r="Z86" s="298"/>
      <c r="AA86" s="298"/>
      <c r="AB86" s="298"/>
      <c r="AC86" s="298"/>
      <c r="AD86" s="298"/>
      <c r="AE86" s="298"/>
      <c r="AF86" s="298"/>
      <c r="AG86" s="298"/>
      <c r="AH86" s="298"/>
      <c r="AI86" s="298"/>
      <c r="AJ86" s="298"/>
      <c r="AK86" s="298"/>
      <c r="AL86" s="298"/>
      <c r="AM86" s="298"/>
      <c r="AN86" s="298"/>
      <c r="AO86" s="298"/>
      <c r="AP86" s="298"/>
      <c r="AQ86" s="298"/>
      <c r="AR86" s="298"/>
      <c r="AS86" s="298"/>
      <c r="AT86" s="298"/>
      <c r="AU86" s="298"/>
      <c r="AV86" s="298"/>
      <c r="AW86" s="298"/>
      <c r="AX86" s="298"/>
      <c r="AY86" s="298"/>
      <c r="AZ86" s="298"/>
      <c r="BA86" s="298"/>
      <c r="BB86" s="298"/>
      <c r="BC86" s="298"/>
      <c r="BD86" s="298"/>
      <c r="BE86" s="298"/>
      <c r="BF86" s="298"/>
      <c r="BG86" s="298"/>
      <c r="BH86" s="298"/>
      <c r="BI86" s="298"/>
      <c r="BJ86" s="298"/>
      <c r="BK86" s="298"/>
      <c r="BL86" s="298"/>
      <c r="BM86" s="298"/>
      <c r="BN86" s="298"/>
      <c r="BO86" s="298"/>
      <c r="BP86" s="298"/>
    </row>
    <row r="87" spans="1:68" x14ac:dyDescent="0.2">
      <c r="A87" s="298"/>
      <c r="B87" s="298"/>
      <c r="C87" s="298"/>
      <c r="D87" s="298"/>
      <c r="E87" s="298"/>
      <c r="F87" s="298"/>
      <c r="G87" s="298"/>
      <c r="H87" s="298"/>
      <c r="I87" s="298"/>
      <c r="J87" s="298"/>
      <c r="K87" s="298"/>
      <c r="L87" s="298"/>
      <c r="M87" s="298"/>
      <c r="N87" s="298"/>
      <c r="O87" s="298"/>
      <c r="P87" s="298"/>
      <c r="Q87" s="298"/>
      <c r="R87" s="298"/>
      <c r="S87" s="298"/>
      <c r="T87" s="298"/>
      <c r="U87" s="298"/>
      <c r="V87" s="298"/>
      <c r="W87" s="298"/>
      <c r="X87" s="298"/>
      <c r="Y87" s="298"/>
      <c r="Z87" s="298"/>
      <c r="AA87" s="298"/>
      <c r="AB87" s="298"/>
      <c r="AC87" s="298"/>
      <c r="AD87" s="298"/>
      <c r="AE87" s="298"/>
      <c r="AF87" s="298"/>
      <c r="AG87" s="298"/>
      <c r="AH87" s="298"/>
      <c r="AI87" s="298"/>
      <c r="AJ87" s="298"/>
      <c r="AK87" s="298"/>
      <c r="AL87" s="298"/>
      <c r="AM87" s="298"/>
      <c r="AN87" s="298"/>
      <c r="AO87" s="298"/>
      <c r="AP87" s="298"/>
      <c r="AQ87" s="298"/>
      <c r="AR87" s="298"/>
      <c r="AS87" s="298"/>
      <c r="AT87" s="298"/>
      <c r="AU87" s="298"/>
      <c r="AV87" s="298"/>
      <c r="AW87" s="298"/>
      <c r="AX87" s="298"/>
      <c r="AY87" s="298"/>
      <c r="AZ87" s="298"/>
      <c r="BA87" s="298"/>
      <c r="BB87" s="298"/>
      <c r="BC87" s="298"/>
      <c r="BD87" s="298"/>
      <c r="BE87" s="298"/>
      <c r="BF87" s="298"/>
      <c r="BG87" s="298"/>
      <c r="BH87" s="298"/>
      <c r="BI87" s="298"/>
      <c r="BJ87" s="298"/>
      <c r="BK87" s="298"/>
      <c r="BL87" s="298"/>
      <c r="BM87" s="298"/>
      <c r="BN87" s="298"/>
      <c r="BO87" s="298"/>
      <c r="BP87" s="298"/>
    </row>
    <row r="88" spans="1:68" x14ac:dyDescent="0.2">
      <c r="A88" s="298"/>
      <c r="B88" s="298"/>
      <c r="C88" s="298"/>
      <c r="D88" s="298"/>
      <c r="E88" s="298"/>
      <c r="F88" s="298"/>
      <c r="G88" s="298"/>
      <c r="H88" s="298"/>
      <c r="I88" s="298"/>
      <c r="J88" s="298"/>
      <c r="K88" s="298"/>
      <c r="L88" s="298"/>
      <c r="M88" s="298"/>
      <c r="N88" s="298"/>
      <c r="O88" s="298"/>
      <c r="P88" s="298"/>
      <c r="Q88" s="298"/>
      <c r="R88" s="298"/>
      <c r="S88" s="298"/>
      <c r="T88" s="298"/>
      <c r="U88" s="298"/>
      <c r="V88" s="298"/>
      <c r="W88" s="298"/>
      <c r="X88" s="298"/>
      <c r="Y88" s="298"/>
      <c r="Z88" s="298"/>
      <c r="AA88" s="298"/>
      <c r="AB88" s="298"/>
      <c r="AC88" s="298"/>
      <c r="AD88" s="298"/>
      <c r="AE88" s="298"/>
      <c r="AF88" s="298"/>
      <c r="AG88" s="298"/>
      <c r="AH88" s="298"/>
      <c r="AI88" s="298"/>
      <c r="AJ88" s="298"/>
      <c r="AK88" s="298"/>
      <c r="AL88" s="298"/>
      <c r="AM88" s="298"/>
      <c r="AN88" s="298"/>
      <c r="AO88" s="298"/>
      <c r="AP88" s="298"/>
      <c r="AQ88" s="298"/>
      <c r="AR88" s="298"/>
      <c r="AS88" s="298"/>
      <c r="AT88" s="298"/>
      <c r="AU88" s="298"/>
      <c r="AV88" s="298"/>
      <c r="AW88" s="298"/>
      <c r="AX88" s="298"/>
      <c r="AY88" s="298"/>
      <c r="AZ88" s="298"/>
      <c r="BA88" s="298"/>
      <c r="BB88" s="298"/>
      <c r="BC88" s="298"/>
      <c r="BD88" s="298"/>
      <c r="BE88" s="298"/>
      <c r="BF88" s="298"/>
      <c r="BG88" s="298"/>
      <c r="BH88" s="298"/>
      <c r="BI88" s="298"/>
      <c r="BJ88" s="298"/>
      <c r="BK88" s="298"/>
      <c r="BL88" s="298"/>
      <c r="BM88" s="298"/>
      <c r="BN88" s="298"/>
      <c r="BO88" s="298"/>
      <c r="BP88" s="298"/>
    </row>
    <row r="89" spans="1:68" x14ac:dyDescent="0.2">
      <c r="A89" s="298"/>
      <c r="B89" s="298"/>
      <c r="C89" s="298"/>
      <c r="D89" s="298"/>
      <c r="E89" s="298"/>
      <c r="F89" s="298"/>
      <c r="G89" s="298"/>
      <c r="H89" s="298"/>
      <c r="I89" s="298"/>
      <c r="J89" s="298"/>
      <c r="K89" s="298"/>
      <c r="L89" s="298"/>
      <c r="M89" s="298"/>
      <c r="N89" s="298"/>
      <c r="O89" s="298"/>
      <c r="P89" s="298"/>
      <c r="Q89" s="298"/>
      <c r="R89" s="298"/>
      <c r="S89" s="298"/>
      <c r="T89" s="298"/>
      <c r="U89" s="298"/>
      <c r="V89" s="298"/>
      <c r="W89" s="298"/>
      <c r="X89" s="298"/>
      <c r="Y89" s="298"/>
      <c r="Z89" s="298"/>
      <c r="AA89" s="298"/>
      <c r="AB89" s="298"/>
      <c r="AC89" s="298"/>
      <c r="AD89" s="298"/>
      <c r="AE89" s="298"/>
      <c r="AF89" s="298"/>
      <c r="AG89" s="298"/>
      <c r="AH89" s="298"/>
      <c r="AI89" s="298"/>
      <c r="AJ89" s="298"/>
      <c r="AK89" s="298"/>
      <c r="AL89" s="298"/>
      <c r="AM89" s="298"/>
      <c r="AN89" s="298"/>
      <c r="AO89" s="298"/>
      <c r="AP89" s="298"/>
      <c r="AQ89" s="298"/>
      <c r="AR89" s="298"/>
      <c r="AS89" s="298"/>
      <c r="AT89" s="298"/>
      <c r="AU89" s="298"/>
      <c r="AV89" s="298"/>
      <c r="AW89" s="298"/>
      <c r="AX89" s="298"/>
      <c r="AY89" s="298"/>
      <c r="AZ89" s="298"/>
      <c r="BA89" s="298"/>
      <c r="BB89" s="298"/>
      <c r="BC89" s="298"/>
      <c r="BD89" s="298"/>
      <c r="BE89" s="298"/>
      <c r="BF89" s="298"/>
      <c r="BG89" s="298"/>
      <c r="BH89" s="298"/>
      <c r="BI89" s="298"/>
      <c r="BJ89" s="298"/>
      <c r="BK89" s="298"/>
      <c r="BL89" s="298"/>
      <c r="BM89" s="298"/>
      <c r="BN89" s="298"/>
      <c r="BO89" s="298"/>
      <c r="BP89" s="298"/>
    </row>
    <row r="90" spans="1:68" x14ac:dyDescent="0.2">
      <c r="A90" s="298"/>
      <c r="B90" s="298"/>
      <c r="C90" s="298"/>
      <c r="D90" s="298"/>
      <c r="E90" s="298"/>
      <c r="F90" s="298"/>
      <c r="G90" s="298"/>
      <c r="H90" s="298"/>
      <c r="I90" s="298"/>
      <c r="J90" s="298"/>
      <c r="K90" s="298"/>
      <c r="L90" s="298"/>
      <c r="M90" s="298"/>
      <c r="N90" s="298"/>
      <c r="O90" s="298"/>
      <c r="P90" s="298"/>
      <c r="Q90" s="298"/>
      <c r="R90" s="298"/>
      <c r="S90" s="298"/>
      <c r="T90" s="298"/>
      <c r="U90" s="298"/>
      <c r="V90" s="298"/>
      <c r="W90" s="298"/>
      <c r="X90" s="298"/>
      <c r="Y90" s="298"/>
      <c r="Z90" s="298"/>
      <c r="AA90" s="298"/>
      <c r="AB90" s="298"/>
      <c r="AC90" s="298"/>
      <c r="AD90" s="298"/>
      <c r="AE90" s="298"/>
      <c r="AF90" s="298"/>
      <c r="AG90" s="298"/>
      <c r="AH90" s="298"/>
      <c r="AI90" s="298"/>
      <c r="AJ90" s="298"/>
      <c r="AK90" s="298"/>
      <c r="AL90" s="298"/>
      <c r="AM90" s="298"/>
      <c r="AN90" s="298"/>
      <c r="AO90" s="298"/>
      <c r="AP90" s="298"/>
      <c r="AQ90" s="298"/>
      <c r="AR90" s="298"/>
      <c r="AS90" s="298"/>
      <c r="AT90" s="298"/>
      <c r="AU90" s="298"/>
      <c r="AV90" s="298"/>
      <c r="AW90" s="298"/>
      <c r="AX90" s="298"/>
      <c r="AY90" s="298"/>
      <c r="AZ90" s="298"/>
      <c r="BA90" s="298"/>
      <c r="BB90" s="298"/>
      <c r="BC90" s="298"/>
      <c r="BD90" s="298"/>
      <c r="BE90" s="298"/>
      <c r="BF90" s="298"/>
      <c r="BG90" s="298"/>
      <c r="BH90" s="298"/>
      <c r="BI90" s="298"/>
      <c r="BJ90" s="298"/>
      <c r="BK90" s="298"/>
      <c r="BL90" s="298"/>
      <c r="BM90" s="298"/>
      <c r="BN90" s="298"/>
      <c r="BO90" s="298"/>
      <c r="BP90" s="298"/>
    </row>
    <row r="91" spans="1:68" x14ac:dyDescent="0.2">
      <c r="A91" s="298"/>
      <c r="B91" s="298"/>
      <c r="C91" s="298"/>
      <c r="D91" s="298"/>
      <c r="E91" s="298"/>
      <c r="F91" s="298"/>
      <c r="G91" s="298"/>
      <c r="H91" s="298"/>
      <c r="I91" s="298"/>
      <c r="J91" s="298"/>
      <c r="K91" s="298"/>
      <c r="L91" s="298"/>
      <c r="M91" s="298"/>
      <c r="N91" s="298"/>
      <c r="O91" s="298"/>
      <c r="P91" s="298"/>
      <c r="Q91" s="298"/>
      <c r="R91" s="298"/>
      <c r="S91" s="298"/>
      <c r="T91" s="298"/>
      <c r="U91" s="298"/>
      <c r="V91" s="298"/>
      <c r="W91" s="298"/>
      <c r="X91" s="298"/>
      <c r="Y91" s="298"/>
      <c r="Z91" s="298"/>
      <c r="AA91" s="298"/>
      <c r="AB91" s="298"/>
      <c r="AC91" s="298"/>
      <c r="AD91" s="298"/>
      <c r="AE91" s="298"/>
      <c r="AF91" s="298"/>
      <c r="AG91" s="298"/>
      <c r="AH91" s="298"/>
      <c r="AI91" s="298"/>
      <c r="AJ91" s="298"/>
      <c r="AK91" s="298"/>
      <c r="AL91" s="298"/>
      <c r="AM91" s="298"/>
      <c r="AN91" s="298"/>
      <c r="AO91" s="298"/>
      <c r="AP91" s="298"/>
      <c r="AQ91" s="298"/>
      <c r="AR91" s="298"/>
      <c r="AS91" s="298"/>
      <c r="AT91" s="298"/>
      <c r="AU91" s="298"/>
      <c r="AV91" s="298"/>
      <c r="AW91" s="298"/>
      <c r="AX91" s="298"/>
      <c r="AY91" s="298"/>
      <c r="AZ91" s="298"/>
      <c r="BA91" s="298"/>
      <c r="BB91" s="298"/>
      <c r="BC91" s="298"/>
      <c r="BD91" s="298"/>
      <c r="BE91" s="298"/>
      <c r="BF91" s="298"/>
      <c r="BG91" s="298"/>
      <c r="BH91" s="298"/>
      <c r="BI91" s="298"/>
      <c r="BJ91" s="298"/>
      <c r="BK91" s="298"/>
      <c r="BL91" s="298"/>
      <c r="BM91" s="298"/>
      <c r="BN91" s="298"/>
      <c r="BO91" s="298"/>
      <c r="BP91" s="298"/>
    </row>
    <row r="92" spans="1:68" x14ac:dyDescent="0.2">
      <c r="A92" s="298"/>
      <c r="B92" s="298"/>
      <c r="C92" s="298"/>
      <c r="D92" s="298"/>
      <c r="E92" s="298"/>
      <c r="F92" s="298"/>
      <c r="G92" s="298"/>
      <c r="H92" s="298"/>
      <c r="I92" s="298"/>
      <c r="J92" s="298"/>
      <c r="K92" s="298"/>
      <c r="L92" s="298"/>
      <c r="M92" s="298"/>
      <c r="N92" s="298"/>
      <c r="O92" s="298"/>
      <c r="P92" s="298"/>
      <c r="Q92" s="298"/>
      <c r="R92" s="298"/>
      <c r="S92" s="298"/>
      <c r="T92" s="298"/>
      <c r="U92" s="298"/>
      <c r="V92" s="298"/>
      <c r="W92" s="298"/>
      <c r="X92" s="298"/>
      <c r="Y92" s="298"/>
      <c r="Z92" s="298"/>
      <c r="AA92" s="298"/>
      <c r="AB92" s="298"/>
      <c r="AC92" s="298"/>
      <c r="AD92" s="298"/>
      <c r="AE92" s="298"/>
      <c r="AF92" s="298"/>
      <c r="AG92" s="298"/>
      <c r="AH92" s="298"/>
      <c r="AI92" s="298"/>
      <c r="AJ92" s="298"/>
      <c r="AK92" s="298"/>
      <c r="AL92" s="298"/>
      <c r="AM92" s="298"/>
      <c r="AN92" s="298"/>
      <c r="AO92" s="298"/>
      <c r="AP92" s="298"/>
      <c r="AQ92" s="298"/>
      <c r="AR92" s="298"/>
      <c r="AS92" s="298"/>
      <c r="AT92" s="298"/>
      <c r="AU92" s="298"/>
      <c r="AV92" s="298"/>
      <c r="AW92" s="298"/>
      <c r="AX92" s="298"/>
      <c r="AY92" s="298"/>
      <c r="AZ92" s="298"/>
      <c r="BA92" s="298"/>
      <c r="BB92" s="298"/>
      <c r="BC92" s="298"/>
      <c r="BD92" s="298"/>
      <c r="BE92" s="298"/>
      <c r="BF92" s="298"/>
      <c r="BG92" s="298"/>
      <c r="BH92" s="298"/>
      <c r="BI92" s="298"/>
      <c r="BJ92" s="298"/>
      <c r="BK92" s="298"/>
      <c r="BL92" s="298"/>
      <c r="BM92" s="298"/>
      <c r="BN92" s="298"/>
      <c r="BO92" s="298"/>
      <c r="BP92" s="298"/>
    </row>
    <row r="93" spans="1:68" x14ac:dyDescent="0.2">
      <c r="A93" s="298"/>
      <c r="B93" s="298"/>
      <c r="C93" s="298"/>
      <c r="D93" s="298"/>
      <c r="E93" s="298"/>
      <c r="F93" s="298"/>
      <c r="G93" s="298"/>
      <c r="H93" s="298"/>
      <c r="I93" s="298"/>
      <c r="J93" s="298"/>
      <c r="K93" s="298"/>
      <c r="L93" s="298"/>
      <c r="M93" s="298"/>
      <c r="N93" s="298"/>
      <c r="O93" s="298"/>
      <c r="P93" s="298"/>
      <c r="Q93" s="298"/>
      <c r="R93" s="298"/>
      <c r="S93" s="298"/>
      <c r="T93" s="298"/>
      <c r="U93" s="298"/>
      <c r="V93" s="298"/>
      <c r="W93" s="298"/>
      <c r="X93" s="298"/>
      <c r="Y93" s="298"/>
      <c r="Z93" s="298"/>
      <c r="AA93" s="298"/>
      <c r="AB93" s="298"/>
      <c r="AC93" s="298"/>
      <c r="AD93" s="298"/>
      <c r="AE93" s="298"/>
      <c r="AF93" s="298"/>
      <c r="AG93" s="298"/>
      <c r="AH93" s="298"/>
      <c r="AI93" s="298"/>
      <c r="AJ93" s="298"/>
      <c r="AK93" s="298"/>
      <c r="AL93" s="298"/>
      <c r="AM93" s="298"/>
      <c r="AN93" s="298"/>
      <c r="AO93" s="298"/>
      <c r="AP93" s="298"/>
      <c r="AQ93" s="298"/>
      <c r="AR93" s="298"/>
      <c r="AS93" s="298"/>
      <c r="AT93" s="298"/>
      <c r="AU93" s="298"/>
      <c r="AV93" s="298"/>
      <c r="AW93" s="298"/>
      <c r="AX93" s="298"/>
      <c r="AY93" s="298"/>
      <c r="AZ93" s="298"/>
      <c r="BA93" s="298"/>
      <c r="BB93" s="298"/>
      <c r="BC93" s="298"/>
      <c r="BD93" s="298"/>
      <c r="BE93" s="298"/>
      <c r="BF93" s="298"/>
      <c r="BG93" s="298"/>
      <c r="BH93" s="298"/>
      <c r="BI93" s="298"/>
      <c r="BJ93" s="298"/>
      <c r="BK93" s="298"/>
      <c r="BL93" s="298"/>
      <c r="BM93" s="298"/>
      <c r="BN93" s="298"/>
      <c r="BO93" s="298"/>
      <c r="BP93" s="298"/>
    </row>
    <row r="94" spans="1:68" x14ac:dyDescent="0.2">
      <c r="A94" s="298"/>
      <c r="B94" s="298"/>
      <c r="C94" s="298"/>
      <c r="D94" s="298"/>
      <c r="E94" s="298"/>
      <c r="F94" s="298"/>
      <c r="G94" s="298"/>
      <c r="H94" s="298"/>
      <c r="I94" s="298"/>
      <c r="J94" s="298"/>
      <c r="K94" s="298"/>
      <c r="L94" s="298"/>
      <c r="M94" s="298"/>
      <c r="N94" s="298"/>
      <c r="O94" s="298"/>
      <c r="P94" s="298"/>
      <c r="Q94" s="298"/>
      <c r="R94" s="298"/>
      <c r="S94" s="298"/>
      <c r="T94" s="298"/>
      <c r="U94" s="298"/>
      <c r="V94" s="298"/>
      <c r="W94" s="298"/>
      <c r="X94" s="298"/>
      <c r="Y94" s="298"/>
      <c r="Z94" s="298"/>
      <c r="AA94" s="298"/>
      <c r="AB94" s="298"/>
      <c r="AC94" s="298"/>
      <c r="AD94" s="298"/>
      <c r="AE94" s="298"/>
      <c r="AF94" s="298"/>
      <c r="AG94" s="298"/>
      <c r="AH94" s="298"/>
      <c r="AI94" s="298"/>
      <c r="AJ94" s="298"/>
      <c r="AK94" s="298"/>
      <c r="AL94" s="298"/>
      <c r="AM94" s="298"/>
      <c r="AN94" s="298"/>
      <c r="AO94" s="298"/>
      <c r="AP94" s="298"/>
      <c r="AQ94" s="298"/>
      <c r="AR94" s="298"/>
      <c r="AS94" s="298"/>
      <c r="AT94" s="298"/>
      <c r="AU94" s="298"/>
      <c r="AV94" s="298"/>
      <c r="AW94" s="298"/>
      <c r="AX94" s="298"/>
      <c r="AY94" s="298"/>
      <c r="AZ94" s="298"/>
      <c r="BA94" s="298"/>
      <c r="BB94" s="298"/>
      <c r="BC94" s="298"/>
      <c r="BD94" s="298"/>
      <c r="BE94" s="298"/>
      <c r="BF94" s="298"/>
      <c r="BG94" s="298"/>
      <c r="BH94" s="298"/>
      <c r="BI94" s="298"/>
      <c r="BJ94" s="298"/>
      <c r="BK94" s="298"/>
      <c r="BL94" s="298"/>
      <c r="BM94" s="298"/>
      <c r="BN94" s="298"/>
      <c r="BO94" s="298"/>
      <c r="BP94" s="298"/>
    </row>
    <row r="95" spans="1:68" x14ac:dyDescent="0.2">
      <c r="A95" s="298"/>
      <c r="B95" s="298"/>
      <c r="C95" s="298"/>
      <c r="D95" s="298"/>
      <c r="E95" s="298"/>
      <c r="F95" s="298"/>
      <c r="G95" s="298"/>
      <c r="H95" s="298"/>
      <c r="I95" s="298"/>
      <c r="J95" s="298"/>
      <c r="K95" s="298"/>
      <c r="L95" s="298"/>
      <c r="M95" s="298"/>
      <c r="N95" s="298"/>
      <c r="O95" s="298"/>
      <c r="P95" s="298"/>
      <c r="Q95" s="298"/>
      <c r="R95" s="298"/>
      <c r="S95" s="298"/>
      <c r="T95" s="298"/>
      <c r="U95" s="298"/>
      <c r="V95" s="298"/>
      <c r="W95" s="298"/>
      <c r="X95" s="298"/>
      <c r="Y95" s="298"/>
      <c r="Z95" s="298"/>
      <c r="AA95" s="298"/>
      <c r="AB95" s="298"/>
      <c r="AC95" s="298"/>
      <c r="AD95" s="298"/>
      <c r="AE95" s="298"/>
      <c r="AF95" s="298"/>
      <c r="AG95" s="298"/>
      <c r="AH95" s="298"/>
      <c r="AI95" s="298"/>
      <c r="AJ95" s="298"/>
      <c r="AK95" s="298"/>
      <c r="AL95" s="298"/>
      <c r="AM95" s="298"/>
      <c r="AN95" s="298"/>
      <c r="AO95" s="298"/>
      <c r="AP95" s="298"/>
      <c r="AQ95" s="298"/>
      <c r="AR95" s="298"/>
      <c r="AS95" s="298"/>
      <c r="AT95" s="298"/>
      <c r="AU95" s="298"/>
      <c r="AV95" s="298"/>
      <c r="AW95" s="298"/>
      <c r="AX95" s="298"/>
      <c r="AY95" s="298"/>
      <c r="AZ95" s="298"/>
      <c r="BA95" s="298"/>
      <c r="BB95" s="298"/>
      <c r="BC95" s="298"/>
      <c r="BD95" s="298"/>
      <c r="BE95" s="298"/>
      <c r="BF95" s="298"/>
      <c r="BG95" s="298"/>
      <c r="BH95" s="298"/>
      <c r="BI95" s="298"/>
      <c r="BJ95" s="298"/>
      <c r="BK95" s="298"/>
      <c r="BL95" s="298"/>
      <c r="BM95" s="298"/>
      <c r="BN95" s="298"/>
      <c r="BO95" s="298"/>
      <c r="BP95" s="298"/>
    </row>
    <row r="96" spans="1:68" x14ac:dyDescent="0.2">
      <c r="A96" s="298"/>
      <c r="B96" s="298"/>
      <c r="C96" s="298"/>
      <c r="D96" s="298"/>
      <c r="E96" s="298"/>
      <c r="F96" s="298"/>
      <c r="G96" s="298"/>
      <c r="H96" s="298"/>
      <c r="I96" s="298"/>
      <c r="J96" s="298"/>
      <c r="K96" s="298"/>
      <c r="L96" s="298"/>
      <c r="M96" s="298"/>
      <c r="N96" s="298"/>
      <c r="O96" s="298"/>
      <c r="P96" s="298"/>
      <c r="Q96" s="298"/>
      <c r="R96" s="298"/>
      <c r="S96" s="298"/>
      <c r="T96" s="298"/>
      <c r="U96" s="298"/>
      <c r="V96" s="298"/>
      <c r="W96" s="298"/>
      <c r="X96" s="298"/>
      <c r="Y96" s="298"/>
      <c r="Z96" s="298"/>
      <c r="AA96" s="298"/>
      <c r="AB96" s="298"/>
      <c r="AC96" s="298"/>
      <c r="AD96" s="298"/>
      <c r="AE96" s="298"/>
      <c r="AF96" s="298"/>
      <c r="AG96" s="298"/>
      <c r="AH96" s="298"/>
      <c r="AI96" s="298"/>
      <c r="AJ96" s="298"/>
      <c r="AK96" s="298"/>
      <c r="AL96" s="298"/>
      <c r="AM96" s="298"/>
      <c r="AN96" s="298"/>
      <c r="AO96" s="298"/>
      <c r="AP96" s="298"/>
      <c r="AQ96" s="298"/>
      <c r="AR96" s="298"/>
      <c r="AS96" s="298"/>
      <c r="AT96" s="298"/>
      <c r="AU96" s="298"/>
      <c r="AV96" s="298"/>
      <c r="AW96" s="298"/>
      <c r="AX96" s="298"/>
      <c r="AY96" s="298"/>
      <c r="AZ96" s="298"/>
      <c r="BA96" s="298"/>
      <c r="BB96" s="298"/>
      <c r="BC96" s="298"/>
      <c r="BD96" s="298"/>
      <c r="BE96" s="298"/>
      <c r="BF96" s="298"/>
      <c r="BG96" s="298"/>
      <c r="BH96" s="298"/>
      <c r="BI96" s="298"/>
      <c r="BJ96" s="298"/>
      <c r="BK96" s="298"/>
      <c r="BL96" s="298"/>
      <c r="BM96" s="298"/>
      <c r="BN96" s="298"/>
      <c r="BO96" s="298"/>
      <c r="BP96" s="298"/>
    </row>
    <row r="97" spans="1:68" x14ac:dyDescent="0.2">
      <c r="A97" s="298"/>
      <c r="B97" s="298"/>
      <c r="C97" s="298"/>
      <c r="D97" s="298"/>
      <c r="E97" s="298"/>
      <c r="F97" s="298"/>
      <c r="G97" s="298"/>
      <c r="H97" s="298"/>
      <c r="I97" s="298"/>
      <c r="J97" s="298"/>
      <c r="K97" s="298"/>
      <c r="L97" s="298"/>
      <c r="M97" s="298"/>
      <c r="N97" s="298"/>
      <c r="O97" s="298"/>
      <c r="P97" s="298"/>
      <c r="Q97" s="298"/>
      <c r="R97" s="298"/>
      <c r="S97" s="298"/>
      <c r="T97" s="298"/>
      <c r="U97" s="298"/>
      <c r="V97" s="298"/>
      <c r="W97" s="298"/>
      <c r="X97" s="298"/>
      <c r="Y97" s="298"/>
      <c r="Z97" s="298"/>
      <c r="AA97" s="298"/>
      <c r="AB97" s="298"/>
      <c r="AC97" s="298"/>
      <c r="AD97" s="298"/>
      <c r="AE97" s="298"/>
      <c r="AF97" s="298"/>
      <c r="AG97" s="298"/>
      <c r="AH97" s="298"/>
      <c r="AI97" s="298"/>
      <c r="AJ97" s="298"/>
      <c r="AK97" s="298"/>
      <c r="AL97" s="298"/>
      <c r="AM97" s="298"/>
      <c r="AN97" s="298"/>
      <c r="AO97" s="298"/>
      <c r="AP97" s="298"/>
      <c r="AQ97" s="298"/>
      <c r="AR97" s="298"/>
      <c r="AS97" s="298"/>
      <c r="AT97" s="298"/>
      <c r="AU97" s="298"/>
      <c r="AV97" s="298"/>
      <c r="AW97" s="298"/>
      <c r="AX97" s="298"/>
      <c r="AY97" s="298"/>
      <c r="AZ97" s="298"/>
      <c r="BA97" s="298"/>
      <c r="BB97" s="298"/>
      <c r="BC97" s="298"/>
      <c r="BD97" s="298"/>
      <c r="BE97" s="298"/>
      <c r="BF97" s="298"/>
      <c r="BG97" s="298"/>
      <c r="BH97" s="298"/>
      <c r="BI97" s="298"/>
      <c r="BJ97" s="298"/>
      <c r="BK97" s="298"/>
      <c r="BL97" s="298"/>
      <c r="BM97" s="298"/>
      <c r="BN97" s="298"/>
      <c r="BO97" s="298"/>
      <c r="BP97" s="298"/>
    </row>
    <row r="98" spans="1:68" x14ac:dyDescent="0.2">
      <c r="A98" s="298"/>
      <c r="B98" s="298"/>
      <c r="C98" s="298"/>
      <c r="D98" s="298"/>
      <c r="E98" s="298"/>
      <c r="F98" s="298"/>
      <c r="G98" s="298"/>
      <c r="H98" s="298"/>
      <c r="I98" s="298"/>
      <c r="J98" s="298"/>
      <c r="K98" s="298"/>
      <c r="L98" s="298"/>
      <c r="M98" s="298"/>
      <c r="N98" s="298"/>
      <c r="O98" s="298"/>
      <c r="P98" s="298"/>
      <c r="Q98" s="298"/>
      <c r="R98" s="298"/>
      <c r="S98" s="298"/>
      <c r="T98" s="298"/>
      <c r="U98" s="298"/>
      <c r="V98" s="298"/>
      <c r="W98" s="298"/>
      <c r="X98" s="298"/>
      <c r="Y98" s="298"/>
      <c r="Z98" s="298"/>
      <c r="AA98" s="298"/>
      <c r="AB98" s="298"/>
      <c r="AC98" s="298"/>
      <c r="AD98" s="298"/>
      <c r="AE98" s="298"/>
      <c r="AF98" s="298"/>
      <c r="AG98" s="298"/>
      <c r="AH98" s="298"/>
      <c r="AI98" s="298"/>
      <c r="AJ98" s="298"/>
      <c r="AK98" s="298"/>
      <c r="AL98" s="298"/>
      <c r="AM98" s="298"/>
      <c r="AN98" s="298"/>
      <c r="AO98" s="298"/>
      <c r="AP98" s="298"/>
      <c r="AQ98" s="298"/>
      <c r="AR98" s="298"/>
      <c r="AS98" s="298"/>
      <c r="AT98" s="298"/>
      <c r="AU98" s="298"/>
      <c r="AV98" s="298"/>
      <c r="AW98" s="298"/>
      <c r="AX98" s="298"/>
      <c r="AY98" s="298"/>
      <c r="AZ98" s="298"/>
      <c r="BA98" s="298"/>
      <c r="BB98" s="298"/>
      <c r="BC98" s="298"/>
      <c r="BD98" s="298"/>
      <c r="BE98" s="298"/>
      <c r="BF98" s="298"/>
      <c r="BG98" s="298"/>
      <c r="BH98" s="298"/>
      <c r="BI98" s="298"/>
      <c r="BJ98" s="298"/>
      <c r="BK98" s="298"/>
      <c r="BL98" s="298"/>
      <c r="BM98" s="298"/>
      <c r="BN98" s="298"/>
      <c r="BO98" s="298"/>
      <c r="BP98" s="298"/>
    </row>
    <row r="99" spans="1:68" x14ac:dyDescent="0.2">
      <c r="A99" s="298"/>
      <c r="B99" s="298"/>
      <c r="C99" s="298"/>
      <c r="D99" s="298"/>
      <c r="E99" s="298"/>
      <c r="F99" s="298"/>
      <c r="G99" s="298"/>
      <c r="H99" s="298"/>
      <c r="I99" s="298"/>
      <c r="J99" s="298"/>
      <c r="K99" s="298"/>
      <c r="L99" s="298"/>
      <c r="M99" s="298"/>
      <c r="N99" s="298"/>
      <c r="O99" s="298"/>
      <c r="P99" s="298"/>
      <c r="Q99" s="298"/>
      <c r="R99" s="298"/>
      <c r="S99" s="298"/>
      <c r="T99" s="298"/>
      <c r="U99" s="298"/>
      <c r="V99" s="298"/>
      <c r="W99" s="298"/>
      <c r="X99" s="298"/>
      <c r="Y99" s="298"/>
      <c r="Z99" s="298"/>
      <c r="AA99" s="298"/>
      <c r="AB99" s="298"/>
      <c r="AC99" s="298"/>
      <c r="AD99" s="298"/>
      <c r="AE99" s="298"/>
      <c r="AF99" s="298"/>
      <c r="AG99" s="298"/>
      <c r="AH99" s="298"/>
      <c r="AI99" s="298"/>
      <c r="AJ99" s="298"/>
      <c r="AK99" s="298"/>
      <c r="AL99" s="298"/>
      <c r="AM99" s="298"/>
      <c r="AN99" s="298"/>
      <c r="AO99" s="298"/>
      <c r="AP99" s="298"/>
      <c r="AQ99" s="298"/>
      <c r="AR99" s="298"/>
      <c r="AS99" s="298"/>
      <c r="AT99" s="298"/>
      <c r="AU99" s="298"/>
      <c r="AV99" s="298"/>
      <c r="AW99" s="298"/>
      <c r="AX99" s="298"/>
      <c r="AY99" s="298"/>
      <c r="AZ99" s="298"/>
      <c r="BA99" s="298"/>
      <c r="BB99" s="298"/>
      <c r="BC99" s="298"/>
      <c r="BD99" s="298"/>
      <c r="BE99" s="298"/>
      <c r="BF99" s="298"/>
      <c r="BG99" s="298"/>
      <c r="BH99" s="298"/>
      <c r="BI99" s="298"/>
      <c r="BJ99" s="298"/>
      <c r="BK99" s="298"/>
      <c r="BL99" s="298"/>
      <c r="BM99" s="298"/>
      <c r="BN99" s="298"/>
      <c r="BO99" s="298"/>
      <c r="BP99" s="298"/>
    </row>
    <row r="100" spans="1:68" x14ac:dyDescent="0.2">
      <c r="A100" s="298"/>
      <c r="B100" s="298"/>
      <c r="C100" s="298"/>
      <c r="D100" s="298"/>
      <c r="E100" s="298"/>
      <c r="F100" s="298"/>
      <c r="G100" s="298"/>
      <c r="H100" s="298"/>
      <c r="I100" s="298"/>
      <c r="J100" s="298"/>
      <c r="K100" s="298"/>
      <c r="L100" s="298"/>
      <c r="M100" s="298"/>
      <c r="N100" s="298"/>
      <c r="O100" s="298"/>
      <c r="P100" s="298"/>
      <c r="Q100" s="298"/>
      <c r="R100" s="298"/>
      <c r="S100" s="298"/>
      <c r="T100" s="298"/>
      <c r="U100" s="298"/>
      <c r="V100" s="298"/>
      <c r="W100" s="298"/>
      <c r="X100" s="298"/>
      <c r="Y100" s="298"/>
      <c r="Z100" s="298"/>
      <c r="AA100" s="298"/>
      <c r="AB100" s="298"/>
      <c r="AC100" s="298"/>
      <c r="AD100" s="298"/>
      <c r="AE100" s="298"/>
      <c r="AF100" s="298"/>
      <c r="AG100" s="298"/>
      <c r="AH100" s="298"/>
      <c r="AI100" s="298"/>
      <c r="AJ100" s="298"/>
      <c r="AK100" s="298"/>
      <c r="AL100" s="298"/>
      <c r="AM100" s="298"/>
      <c r="AN100" s="298"/>
      <c r="AO100" s="298"/>
      <c r="AP100" s="298"/>
      <c r="AQ100" s="298"/>
      <c r="AR100" s="298"/>
      <c r="AS100" s="298"/>
      <c r="AT100" s="298"/>
      <c r="AU100" s="298"/>
      <c r="AV100" s="298"/>
      <c r="AW100" s="298"/>
      <c r="AX100" s="298"/>
      <c r="AY100" s="298"/>
      <c r="AZ100" s="298"/>
      <c r="BA100" s="298"/>
      <c r="BB100" s="298"/>
      <c r="BC100" s="298"/>
      <c r="BD100" s="298"/>
      <c r="BE100" s="298"/>
      <c r="BF100" s="298"/>
      <c r="BG100" s="298"/>
      <c r="BH100" s="298"/>
      <c r="BI100" s="298"/>
      <c r="BJ100" s="298"/>
      <c r="BK100" s="298"/>
      <c r="BL100" s="298"/>
      <c r="BM100" s="298"/>
      <c r="BN100" s="298"/>
      <c r="BO100" s="298"/>
      <c r="BP100" s="298"/>
    </row>
    <row r="101" spans="1:68" x14ac:dyDescent="0.2">
      <c r="A101" s="298"/>
      <c r="B101" s="298"/>
      <c r="C101" s="298"/>
      <c r="D101" s="298"/>
      <c r="E101" s="298"/>
      <c r="F101" s="298"/>
      <c r="G101" s="298"/>
      <c r="H101" s="298"/>
      <c r="I101" s="298"/>
      <c r="J101" s="298"/>
      <c r="K101" s="298"/>
      <c r="L101" s="298"/>
      <c r="M101" s="298"/>
      <c r="N101" s="298"/>
      <c r="O101" s="298"/>
      <c r="P101" s="298"/>
      <c r="Q101" s="298"/>
      <c r="R101" s="298"/>
      <c r="S101" s="298"/>
      <c r="T101" s="298"/>
      <c r="U101" s="298"/>
      <c r="V101" s="298"/>
      <c r="W101" s="298"/>
      <c r="X101" s="298"/>
      <c r="Y101" s="298"/>
      <c r="Z101" s="298"/>
      <c r="AA101" s="298"/>
      <c r="AB101" s="298"/>
      <c r="AC101" s="298"/>
      <c r="AD101" s="298"/>
      <c r="AE101" s="298"/>
      <c r="AF101" s="298"/>
      <c r="AG101" s="298"/>
      <c r="AH101" s="298"/>
      <c r="AI101" s="298"/>
      <c r="AJ101" s="298"/>
      <c r="AK101" s="298"/>
      <c r="AL101" s="298"/>
      <c r="AM101" s="298"/>
      <c r="AN101" s="298"/>
      <c r="AO101" s="298"/>
      <c r="AP101" s="298"/>
      <c r="AQ101" s="298"/>
      <c r="AR101" s="298"/>
      <c r="AS101" s="298"/>
      <c r="AT101" s="298"/>
      <c r="AU101" s="298"/>
      <c r="AV101" s="298"/>
      <c r="AW101" s="298"/>
      <c r="AX101" s="298"/>
      <c r="AY101" s="298"/>
      <c r="AZ101" s="298"/>
      <c r="BA101" s="298"/>
      <c r="BB101" s="298"/>
      <c r="BC101" s="298"/>
      <c r="BD101" s="298"/>
      <c r="BE101" s="298"/>
      <c r="BF101" s="298"/>
      <c r="BG101" s="298"/>
      <c r="BH101" s="298"/>
      <c r="BI101" s="298"/>
      <c r="BJ101" s="298"/>
      <c r="BK101" s="298"/>
      <c r="BL101" s="298"/>
      <c r="BM101" s="298"/>
      <c r="BN101" s="298"/>
      <c r="BO101" s="298"/>
      <c r="BP101" s="298"/>
    </row>
    <row r="102" spans="1:68" x14ac:dyDescent="0.2">
      <c r="A102" s="298"/>
      <c r="B102" s="298"/>
      <c r="C102" s="298"/>
      <c r="D102" s="298"/>
      <c r="E102" s="298"/>
      <c r="F102" s="298"/>
      <c r="G102" s="298"/>
      <c r="H102" s="298"/>
      <c r="I102" s="298"/>
      <c r="J102" s="298"/>
      <c r="K102" s="298"/>
      <c r="L102" s="298"/>
      <c r="M102" s="298"/>
      <c r="N102" s="298"/>
      <c r="O102" s="298"/>
      <c r="P102" s="298"/>
      <c r="Q102" s="298"/>
      <c r="R102" s="298"/>
      <c r="S102" s="298"/>
      <c r="T102" s="298"/>
      <c r="U102" s="298"/>
      <c r="V102" s="298"/>
      <c r="W102" s="298"/>
      <c r="X102" s="298"/>
      <c r="Y102" s="298"/>
      <c r="Z102" s="298"/>
      <c r="AA102" s="298"/>
      <c r="AB102" s="298"/>
      <c r="AC102" s="298"/>
      <c r="AD102" s="298"/>
      <c r="AE102" s="298"/>
      <c r="AF102" s="298"/>
      <c r="AG102" s="298"/>
      <c r="AH102" s="298"/>
      <c r="AI102" s="298"/>
      <c r="AJ102" s="298"/>
      <c r="AK102" s="298"/>
      <c r="AL102" s="298"/>
      <c r="AM102" s="298"/>
      <c r="AN102" s="298"/>
      <c r="AO102" s="298"/>
      <c r="AP102" s="298"/>
      <c r="AQ102" s="298"/>
      <c r="AR102" s="298"/>
      <c r="AS102" s="298"/>
      <c r="AT102" s="298"/>
      <c r="AU102" s="298"/>
      <c r="AV102" s="298"/>
      <c r="AW102" s="298"/>
      <c r="AX102" s="298"/>
      <c r="AY102" s="298"/>
      <c r="AZ102" s="298"/>
      <c r="BA102" s="298"/>
      <c r="BB102" s="298"/>
      <c r="BC102" s="298"/>
      <c r="BD102" s="298"/>
      <c r="BE102" s="298"/>
      <c r="BF102" s="298"/>
      <c r="BG102" s="298"/>
      <c r="BH102" s="298"/>
      <c r="BI102" s="298"/>
      <c r="BJ102" s="298"/>
      <c r="BK102" s="298"/>
      <c r="BL102" s="298"/>
      <c r="BM102" s="298"/>
      <c r="BN102" s="298"/>
      <c r="BO102" s="298"/>
      <c r="BP102" s="298"/>
    </row>
    <row r="103" spans="1:68" x14ac:dyDescent="0.2">
      <c r="A103" s="298"/>
      <c r="B103" s="298"/>
      <c r="C103" s="298"/>
      <c r="D103" s="298"/>
      <c r="E103" s="298"/>
      <c r="F103" s="298"/>
      <c r="G103" s="298"/>
      <c r="H103" s="298"/>
      <c r="I103" s="298"/>
      <c r="J103" s="298"/>
      <c r="K103" s="298"/>
      <c r="L103" s="298"/>
      <c r="M103" s="298"/>
      <c r="N103" s="298"/>
      <c r="O103" s="298"/>
      <c r="P103" s="298"/>
      <c r="Q103" s="298"/>
      <c r="R103" s="298"/>
      <c r="S103" s="298"/>
      <c r="T103" s="298"/>
      <c r="U103" s="298"/>
      <c r="V103" s="298"/>
      <c r="W103" s="298"/>
      <c r="X103" s="298"/>
      <c r="Y103" s="298"/>
      <c r="Z103" s="298"/>
      <c r="AA103" s="298"/>
      <c r="AB103" s="298"/>
      <c r="AC103" s="298"/>
      <c r="AD103" s="298"/>
      <c r="AE103" s="298"/>
      <c r="AF103" s="298"/>
      <c r="AG103" s="298"/>
      <c r="AH103" s="298"/>
      <c r="AI103" s="298"/>
      <c r="AJ103" s="298"/>
      <c r="AK103" s="298"/>
      <c r="AL103" s="298"/>
      <c r="AM103" s="298"/>
      <c r="AN103" s="298"/>
      <c r="AO103" s="298"/>
      <c r="AP103" s="298"/>
      <c r="AQ103" s="298"/>
      <c r="AR103" s="298"/>
      <c r="AS103" s="298"/>
      <c r="AT103" s="298"/>
      <c r="AU103" s="298"/>
      <c r="AV103" s="298"/>
      <c r="AW103" s="298"/>
      <c r="AX103" s="298"/>
      <c r="AY103" s="298"/>
      <c r="AZ103" s="298"/>
      <c r="BA103" s="298"/>
      <c r="BB103" s="298"/>
      <c r="BC103" s="298"/>
      <c r="BD103" s="298"/>
      <c r="BE103" s="298"/>
      <c r="BF103" s="298"/>
      <c r="BG103" s="298"/>
      <c r="BH103" s="298"/>
      <c r="BI103" s="298"/>
      <c r="BJ103" s="298"/>
      <c r="BK103" s="298"/>
      <c r="BL103" s="298"/>
      <c r="BM103" s="298"/>
      <c r="BN103" s="298"/>
      <c r="BO103" s="298"/>
      <c r="BP103" s="298"/>
    </row>
    <row r="104" spans="1:68" x14ac:dyDescent="0.2">
      <c r="A104" s="298"/>
      <c r="B104" s="298"/>
      <c r="C104" s="298"/>
      <c r="D104" s="298"/>
      <c r="E104" s="298"/>
      <c r="F104" s="298"/>
      <c r="G104" s="298"/>
      <c r="H104" s="298"/>
      <c r="I104" s="298"/>
      <c r="J104" s="298"/>
      <c r="K104" s="298"/>
      <c r="L104" s="298"/>
      <c r="M104" s="298"/>
      <c r="N104" s="298"/>
      <c r="O104" s="298"/>
      <c r="P104" s="298"/>
      <c r="Q104" s="298"/>
      <c r="R104" s="298"/>
      <c r="S104" s="298"/>
      <c r="T104" s="298"/>
      <c r="U104" s="298"/>
      <c r="V104" s="298"/>
      <c r="W104" s="298"/>
      <c r="X104" s="298"/>
      <c r="Y104" s="298"/>
      <c r="Z104" s="298"/>
      <c r="AA104" s="298"/>
      <c r="AB104" s="298"/>
      <c r="AC104" s="298"/>
      <c r="AD104" s="298"/>
      <c r="AE104" s="298"/>
      <c r="AF104" s="298"/>
      <c r="AG104" s="298"/>
      <c r="AH104" s="298"/>
      <c r="AI104" s="298"/>
      <c r="AJ104" s="298"/>
      <c r="AK104" s="298"/>
      <c r="AL104" s="298"/>
      <c r="AM104" s="298"/>
      <c r="AN104" s="298"/>
      <c r="AO104" s="298"/>
      <c r="AP104" s="298"/>
      <c r="AQ104" s="298"/>
      <c r="AR104" s="298"/>
      <c r="AS104" s="298"/>
      <c r="AT104" s="298"/>
      <c r="AU104" s="298"/>
      <c r="AV104" s="298"/>
      <c r="AW104" s="298"/>
      <c r="AX104" s="298"/>
      <c r="AY104" s="298"/>
      <c r="AZ104" s="298"/>
      <c r="BA104" s="298"/>
      <c r="BB104" s="298"/>
      <c r="BC104" s="298"/>
      <c r="BD104" s="298"/>
      <c r="BE104" s="298"/>
      <c r="BF104" s="298"/>
      <c r="BG104" s="298"/>
      <c r="BH104" s="298"/>
      <c r="BI104" s="298"/>
      <c r="BJ104" s="298"/>
      <c r="BK104" s="298"/>
      <c r="BL104" s="298"/>
      <c r="BM104" s="298"/>
      <c r="BN104" s="298"/>
      <c r="BO104" s="298"/>
      <c r="BP104" s="298"/>
    </row>
    <row r="105" spans="1:68" x14ac:dyDescent="0.2">
      <c r="A105" s="298"/>
      <c r="B105" s="298"/>
      <c r="C105" s="298"/>
      <c r="D105" s="298"/>
      <c r="E105" s="298"/>
      <c r="F105" s="298"/>
      <c r="G105" s="298"/>
      <c r="H105" s="298"/>
      <c r="I105" s="298"/>
      <c r="J105" s="298"/>
      <c r="K105" s="298"/>
      <c r="L105" s="298"/>
      <c r="M105" s="298"/>
      <c r="N105" s="298"/>
      <c r="O105" s="298"/>
      <c r="P105" s="298"/>
      <c r="Q105" s="298"/>
      <c r="R105" s="298"/>
      <c r="S105" s="298"/>
      <c r="T105" s="298"/>
      <c r="U105" s="298"/>
      <c r="V105" s="298"/>
      <c r="W105" s="298"/>
      <c r="X105" s="298"/>
      <c r="Y105" s="298"/>
      <c r="Z105" s="298"/>
      <c r="AA105" s="298"/>
      <c r="AB105" s="298"/>
      <c r="AC105" s="298"/>
      <c r="AD105" s="298"/>
      <c r="AE105" s="298"/>
      <c r="AF105" s="298"/>
      <c r="AG105" s="298"/>
      <c r="AH105" s="298"/>
      <c r="AI105" s="298"/>
      <c r="AJ105" s="298"/>
      <c r="AK105" s="298"/>
      <c r="AL105" s="298"/>
      <c r="AM105" s="298"/>
      <c r="AN105" s="298"/>
      <c r="AO105" s="298"/>
      <c r="AP105" s="298"/>
      <c r="AQ105" s="298"/>
      <c r="AR105" s="298"/>
      <c r="AS105" s="298"/>
      <c r="AT105" s="298"/>
      <c r="AU105" s="298"/>
      <c r="AV105" s="298"/>
      <c r="AW105" s="298"/>
      <c r="AX105" s="298"/>
      <c r="AY105" s="298"/>
      <c r="AZ105" s="298"/>
      <c r="BA105" s="298"/>
      <c r="BB105" s="298"/>
      <c r="BC105" s="298"/>
      <c r="BD105" s="298"/>
      <c r="BE105" s="298"/>
      <c r="BF105" s="298"/>
      <c r="BG105" s="298"/>
      <c r="BH105" s="298"/>
      <c r="BI105" s="298"/>
      <c r="BJ105" s="298"/>
      <c r="BK105" s="298"/>
      <c r="BL105" s="298"/>
      <c r="BM105" s="298"/>
      <c r="BN105" s="298"/>
      <c r="BO105" s="298"/>
      <c r="BP105" s="298"/>
    </row>
    <row r="106" spans="1:68" x14ac:dyDescent="0.2">
      <c r="A106" s="298"/>
      <c r="B106" s="298"/>
      <c r="C106" s="298"/>
      <c r="D106" s="298"/>
      <c r="E106" s="298"/>
      <c r="F106" s="298"/>
      <c r="G106" s="298"/>
      <c r="H106" s="298"/>
      <c r="I106" s="298"/>
      <c r="J106" s="298"/>
      <c r="K106" s="298"/>
      <c r="L106" s="298"/>
      <c r="M106" s="298"/>
      <c r="N106" s="298"/>
      <c r="O106" s="298"/>
      <c r="P106" s="298"/>
      <c r="Q106" s="298"/>
      <c r="R106" s="298"/>
      <c r="S106" s="298"/>
      <c r="T106" s="298"/>
      <c r="U106" s="298"/>
      <c r="V106" s="298"/>
      <c r="W106" s="298"/>
      <c r="X106" s="298"/>
      <c r="Y106" s="298"/>
      <c r="Z106" s="298"/>
      <c r="AA106" s="298"/>
      <c r="AB106" s="298"/>
      <c r="AC106" s="298"/>
      <c r="AD106" s="298"/>
      <c r="AE106" s="298"/>
      <c r="AF106" s="298"/>
      <c r="AG106" s="298"/>
      <c r="AH106" s="298"/>
      <c r="AI106" s="298"/>
      <c r="AJ106" s="298"/>
      <c r="AK106" s="298"/>
      <c r="AL106" s="298"/>
      <c r="AM106" s="298"/>
      <c r="AN106" s="298"/>
      <c r="AO106" s="298"/>
      <c r="AP106" s="298"/>
      <c r="AQ106" s="298"/>
      <c r="AR106" s="298"/>
      <c r="AS106" s="298"/>
      <c r="AT106" s="298"/>
      <c r="AU106" s="298"/>
      <c r="AV106" s="298"/>
      <c r="AW106" s="298"/>
      <c r="AX106" s="298"/>
      <c r="AY106" s="298"/>
      <c r="AZ106" s="298"/>
      <c r="BA106" s="298"/>
      <c r="BB106" s="298"/>
      <c r="BC106" s="298"/>
      <c r="BD106" s="298"/>
      <c r="BE106" s="298"/>
      <c r="BF106" s="298"/>
      <c r="BG106" s="298"/>
      <c r="BH106" s="298"/>
      <c r="BI106" s="298"/>
      <c r="BJ106" s="298"/>
      <c r="BK106" s="298"/>
      <c r="BL106" s="298"/>
      <c r="BM106" s="298"/>
      <c r="BN106" s="298"/>
      <c r="BO106" s="298"/>
      <c r="BP106" s="298"/>
    </row>
    <row r="107" spans="1:68" x14ac:dyDescent="0.2">
      <c r="A107" s="298"/>
      <c r="B107" s="298"/>
      <c r="C107" s="298"/>
      <c r="D107" s="298"/>
      <c r="E107" s="298"/>
      <c r="F107" s="298"/>
      <c r="G107" s="298"/>
      <c r="H107" s="298"/>
      <c r="I107" s="298"/>
      <c r="J107" s="298"/>
      <c r="K107" s="298"/>
      <c r="L107" s="298"/>
      <c r="M107" s="298"/>
      <c r="N107" s="298"/>
      <c r="O107" s="298"/>
      <c r="P107" s="298"/>
      <c r="Q107" s="298"/>
      <c r="R107" s="298"/>
      <c r="S107" s="298"/>
      <c r="T107" s="298"/>
      <c r="U107" s="298"/>
      <c r="V107" s="298"/>
      <c r="W107" s="298"/>
      <c r="X107" s="298"/>
      <c r="Y107" s="298"/>
      <c r="Z107" s="298"/>
      <c r="AA107" s="298"/>
      <c r="AB107" s="298"/>
      <c r="AC107" s="298"/>
      <c r="AD107" s="298"/>
      <c r="AE107" s="298"/>
      <c r="AF107" s="298"/>
      <c r="AG107" s="298"/>
      <c r="AH107" s="298"/>
      <c r="AI107" s="298"/>
      <c r="AJ107" s="298"/>
      <c r="AK107" s="298"/>
      <c r="AL107" s="298"/>
      <c r="AM107" s="298"/>
      <c r="AN107" s="298"/>
      <c r="AO107" s="298"/>
      <c r="AP107" s="298"/>
      <c r="AQ107" s="298"/>
      <c r="AR107" s="298"/>
      <c r="AS107" s="298"/>
      <c r="AT107" s="298"/>
      <c r="AU107" s="298"/>
      <c r="AV107" s="298"/>
      <c r="AW107" s="298"/>
      <c r="AX107" s="298"/>
      <c r="AY107" s="298"/>
      <c r="AZ107" s="298"/>
      <c r="BA107" s="298"/>
      <c r="BB107" s="298"/>
      <c r="BC107" s="298"/>
      <c r="BD107" s="298"/>
      <c r="BE107" s="298"/>
      <c r="BF107" s="298"/>
      <c r="BG107" s="298"/>
      <c r="BH107" s="298"/>
      <c r="BI107" s="298"/>
      <c r="BJ107" s="298"/>
      <c r="BK107" s="298"/>
      <c r="BL107" s="298"/>
      <c r="BM107" s="298"/>
      <c r="BN107" s="298"/>
      <c r="BO107" s="298"/>
      <c r="BP107" s="298"/>
    </row>
    <row r="108" spans="1:68" x14ac:dyDescent="0.2">
      <c r="A108" s="298"/>
      <c r="B108" s="298"/>
      <c r="C108" s="298"/>
      <c r="D108" s="298"/>
      <c r="E108" s="298"/>
      <c r="F108" s="298"/>
      <c r="G108" s="298"/>
      <c r="H108" s="298"/>
      <c r="I108" s="298"/>
      <c r="J108" s="298"/>
      <c r="K108" s="298"/>
      <c r="L108" s="298"/>
      <c r="M108" s="298"/>
      <c r="N108" s="298"/>
      <c r="O108" s="298"/>
      <c r="P108" s="298"/>
      <c r="Q108" s="298"/>
      <c r="R108" s="298"/>
      <c r="S108" s="298"/>
      <c r="T108" s="298"/>
      <c r="U108" s="298"/>
      <c r="V108" s="298"/>
      <c r="W108" s="298"/>
      <c r="X108" s="298"/>
      <c r="Y108" s="298"/>
      <c r="Z108" s="298"/>
      <c r="AA108" s="298"/>
      <c r="AB108" s="298"/>
      <c r="AC108" s="298"/>
      <c r="AD108" s="298"/>
      <c r="AE108" s="298"/>
      <c r="AF108" s="298"/>
      <c r="AG108" s="298"/>
      <c r="AH108" s="298"/>
      <c r="AI108" s="298"/>
      <c r="AJ108" s="298"/>
      <c r="AK108" s="298"/>
      <c r="AL108" s="298"/>
      <c r="AM108" s="298"/>
      <c r="AN108" s="298"/>
      <c r="AO108" s="298"/>
      <c r="AP108" s="298"/>
      <c r="AQ108" s="298"/>
      <c r="AR108" s="298"/>
      <c r="AS108" s="298"/>
      <c r="AT108" s="298"/>
      <c r="AU108" s="298"/>
      <c r="AV108" s="298"/>
      <c r="AW108" s="298"/>
      <c r="AX108" s="298"/>
      <c r="AY108" s="298"/>
      <c r="AZ108" s="298"/>
      <c r="BA108" s="298"/>
      <c r="BB108" s="298"/>
      <c r="BC108" s="298"/>
      <c r="BD108" s="298"/>
      <c r="BE108" s="298"/>
      <c r="BF108" s="298"/>
      <c r="BG108" s="298"/>
      <c r="BH108" s="298"/>
      <c r="BI108" s="298"/>
      <c r="BJ108" s="298"/>
      <c r="BK108" s="298"/>
      <c r="BL108" s="298"/>
      <c r="BM108" s="298"/>
      <c r="BN108" s="298"/>
      <c r="BO108" s="298"/>
      <c r="BP108" s="298"/>
    </row>
    <row r="109" spans="1:68" x14ac:dyDescent="0.2">
      <c r="A109" s="298"/>
      <c r="B109" s="298"/>
      <c r="C109" s="298"/>
      <c r="D109" s="298"/>
      <c r="E109" s="298"/>
      <c r="F109" s="298"/>
      <c r="G109" s="298"/>
      <c r="H109" s="298"/>
      <c r="I109" s="298"/>
      <c r="J109" s="298"/>
      <c r="K109" s="298"/>
      <c r="L109" s="298"/>
      <c r="M109" s="298"/>
      <c r="N109" s="298"/>
      <c r="O109" s="298"/>
      <c r="P109" s="298"/>
      <c r="Q109" s="298"/>
      <c r="R109" s="298"/>
      <c r="S109" s="298"/>
      <c r="T109" s="298"/>
      <c r="U109" s="298"/>
      <c r="V109" s="298"/>
      <c r="W109" s="298"/>
      <c r="X109" s="298"/>
      <c r="Y109" s="298"/>
      <c r="Z109" s="298"/>
      <c r="AA109" s="298"/>
      <c r="AB109" s="298"/>
      <c r="AC109" s="298"/>
      <c r="AD109" s="298"/>
      <c r="AE109" s="298"/>
      <c r="AF109" s="298"/>
      <c r="AG109" s="298"/>
      <c r="AH109" s="298"/>
      <c r="AI109" s="298"/>
      <c r="AJ109" s="298"/>
      <c r="AK109" s="298"/>
      <c r="AL109" s="298"/>
      <c r="AM109" s="298"/>
      <c r="AN109" s="298"/>
      <c r="AO109" s="298"/>
      <c r="AP109" s="298"/>
      <c r="AQ109" s="298"/>
      <c r="AR109" s="298"/>
      <c r="AS109" s="298"/>
      <c r="AT109" s="298"/>
      <c r="AU109" s="298"/>
      <c r="AV109" s="298"/>
      <c r="AW109" s="298"/>
      <c r="AX109" s="298"/>
      <c r="AY109" s="298"/>
      <c r="AZ109" s="298"/>
      <c r="BA109" s="298"/>
      <c r="BB109" s="298"/>
      <c r="BC109" s="298"/>
      <c r="BD109" s="298"/>
      <c r="BE109" s="298"/>
      <c r="BF109" s="298"/>
      <c r="BG109" s="298"/>
      <c r="BH109" s="298"/>
      <c r="BI109" s="298"/>
      <c r="BJ109" s="298"/>
      <c r="BK109" s="298"/>
      <c r="BL109" s="298"/>
      <c r="BM109" s="298"/>
      <c r="BN109" s="298"/>
      <c r="BO109" s="298"/>
      <c r="BP109" s="298"/>
    </row>
    <row r="110" spans="1:68" x14ac:dyDescent="0.2">
      <c r="A110" s="298"/>
      <c r="B110" s="298"/>
      <c r="C110" s="298"/>
      <c r="D110" s="298"/>
      <c r="E110" s="298"/>
      <c r="F110" s="298"/>
      <c r="G110" s="298"/>
      <c r="H110" s="298"/>
      <c r="I110" s="298"/>
      <c r="J110" s="298"/>
      <c r="K110" s="298"/>
      <c r="L110" s="298"/>
      <c r="M110" s="298"/>
      <c r="N110" s="298"/>
      <c r="O110" s="298"/>
      <c r="P110" s="298"/>
      <c r="Q110" s="298"/>
      <c r="R110" s="298"/>
      <c r="S110" s="298"/>
      <c r="T110" s="298"/>
      <c r="U110" s="298"/>
      <c r="V110" s="298"/>
      <c r="W110" s="298"/>
      <c r="X110" s="298"/>
      <c r="Y110" s="298"/>
      <c r="Z110" s="298"/>
      <c r="AA110" s="298"/>
      <c r="AB110" s="298"/>
      <c r="AC110" s="298"/>
      <c r="AD110" s="298"/>
      <c r="AE110" s="298"/>
      <c r="AF110" s="298"/>
      <c r="AG110" s="298"/>
      <c r="AH110" s="298"/>
      <c r="AI110" s="298"/>
      <c r="AJ110" s="298"/>
      <c r="AK110" s="298"/>
      <c r="AL110" s="298"/>
      <c r="AM110" s="298"/>
      <c r="AN110" s="298"/>
      <c r="AO110" s="298"/>
      <c r="AP110" s="298"/>
      <c r="AQ110" s="298"/>
      <c r="AR110" s="298"/>
      <c r="AS110" s="298"/>
      <c r="AT110" s="298"/>
      <c r="AU110" s="298"/>
      <c r="AV110" s="298"/>
      <c r="AW110" s="298"/>
      <c r="AX110" s="298"/>
      <c r="AY110" s="298"/>
      <c r="AZ110" s="298"/>
      <c r="BA110" s="298"/>
      <c r="BB110" s="298"/>
      <c r="BC110" s="298"/>
      <c r="BD110" s="298"/>
      <c r="BE110" s="298"/>
      <c r="BF110" s="298"/>
      <c r="BG110" s="298"/>
      <c r="BH110" s="298"/>
      <c r="BI110" s="298"/>
      <c r="BJ110" s="298"/>
      <c r="BK110" s="298"/>
      <c r="BL110" s="298"/>
      <c r="BM110" s="298"/>
      <c r="BN110" s="298"/>
      <c r="BO110" s="298"/>
      <c r="BP110" s="298"/>
    </row>
    <row r="111" spans="1:68" x14ac:dyDescent="0.2">
      <c r="A111" s="298"/>
      <c r="B111" s="298"/>
      <c r="C111" s="298"/>
      <c r="D111" s="298"/>
      <c r="E111" s="298"/>
      <c r="F111" s="298"/>
      <c r="G111" s="298"/>
      <c r="H111" s="298"/>
      <c r="I111" s="298"/>
      <c r="J111" s="298"/>
      <c r="K111" s="298"/>
      <c r="L111" s="298"/>
      <c r="M111" s="298"/>
      <c r="N111" s="298"/>
      <c r="O111" s="298"/>
      <c r="P111" s="298"/>
      <c r="Q111" s="298"/>
      <c r="R111" s="298"/>
      <c r="S111" s="298"/>
      <c r="T111" s="298"/>
      <c r="U111" s="298"/>
      <c r="V111" s="298"/>
      <c r="W111" s="298"/>
      <c r="X111" s="298"/>
      <c r="Y111" s="298"/>
      <c r="Z111" s="298"/>
      <c r="AA111" s="298"/>
      <c r="AB111" s="298"/>
      <c r="AC111" s="298"/>
      <c r="AD111" s="298"/>
      <c r="AE111" s="298"/>
      <c r="AF111" s="298"/>
      <c r="AG111" s="298"/>
      <c r="AH111" s="298"/>
      <c r="AI111" s="298"/>
      <c r="AJ111" s="298"/>
      <c r="AK111" s="298"/>
      <c r="AL111" s="298"/>
      <c r="AM111" s="298"/>
      <c r="AN111" s="298"/>
      <c r="AO111" s="298"/>
      <c r="AP111" s="298"/>
      <c r="AQ111" s="298"/>
      <c r="AR111" s="298"/>
      <c r="AS111" s="298"/>
      <c r="AT111" s="298"/>
      <c r="AU111" s="298"/>
      <c r="AV111" s="298"/>
      <c r="AW111" s="298"/>
      <c r="AX111" s="298"/>
      <c r="AY111" s="298"/>
      <c r="AZ111" s="298"/>
      <c r="BA111" s="298"/>
      <c r="BB111" s="298"/>
      <c r="BC111" s="298"/>
      <c r="BD111" s="298"/>
      <c r="BE111" s="298"/>
      <c r="BF111" s="298"/>
      <c r="BG111" s="298"/>
      <c r="BH111" s="298"/>
      <c r="BI111" s="298"/>
      <c r="BJ111" s="298"/>
      <c r="BK111" s="298"/>
      <c r="BL111" s="298"/>
      <c r="BM111" s="298"/>
      <c r="BN111" s="298"/>
      <c r="BO111" s="298"/>
      <c r="BP111" s="298"/>
    </row>
    <row r="112" spans="1:68" x14ac:dyDescent="0.2">
      <c r="A112" s="298"/>
      <c r="B112" s="298"/>
      <c r="C112" s="298"/>
      <c r="D112" s="298"/>
      <c r="E112" s="298"/>
      <c r="F112" s="298"/>
      <c r="G112" s="298"/>
      <c r="H112" s="298"/>
      <c r="I112" s="298"/>
      <c r="J112" s="298"/>
      <c r="K112" s="298"/>
      <c r="L112" s="298"/>
      <c r="M112" s="298"/>
      <c r="N112" s="298"/>
      <c r="O112" s="298"/>
      <c r="P112" s="298"/>
      <c r="Q112" s="298"/>
      <c r="R112" s="298"/>
      <c r="S112" s="298"/>
      <c r="T112" s="298"/>
      <c r="U112" s="298"/>
      <c r="V112" s="298"/>
      <c r="W112" s="298"/>
      <c r="X112" s="298"/>
      <c r="Y112" s="298"/>
      <c r="Z112" s="298"/>
      <c r="AA112" s="298"/>
      <c r="AB112" s="298"/>
      <c r="AC112" s="298"/>
      <c r="AD112" s="298"/>
      <c r="AE112" s="298"/>
      <c r="AF112" s="298"/>
      <c r="AG112" s="298"/>
      <c r="AH112" s="298"/>
      <c r="AI112" s="298"/>
      <c r="AJ112" s="298"/>
      <c r="AK112" s="298"/>
      <c r="AL112" s="298"/>
      <c r="AM112" s="298"/>
      <c r="AN112" s="298"/>
      <c r="AO112" s="298"/>
      <c r="AP112" s="298"/>
      <c r="AQ112" s="298"/>
      <c r="AR112" s="298"/>
      <c r="AS112" s="298"/>
      <c r="AT112" s="298"/>
      <c r="AU112" s="298"/>
      <c r="AV112" s="298"/>
      <c r="AW112" s="298"/>
      <c r="AX112" s="298"/>
      <c r="AY112" s="298"/>
      <c r="AZ112" s="298"/>
      <c r="BA112" s="298"/>
      <c r="BB112" s="298"/>
      <c r="BC112" s="298"/>
      <c r="BD112" s="298"/>
      <c r="BE112" s="298"/>
      <c r="BF112" s="298"/>
      <c r="BG112" s="298"/>
      <c r="BH112" s="298"/>
      <c r="BI112" s="298"/>
      <c r="BJ112" s="298"/>
      <c r="BK112" s="298"/>
      <c r="BL112" s="298"/>
      <c r="BM112" s="298"/>
      <c r="BN112" s="298"/>
      <c r="BO112" s="298"/>
      <c r="BP112" s="298"/>
    </row>
    <row r="113" spans="1:68" x14ac:dyDescent="0.2">
      <c r="A113" s="298"/>
      <c r="B113" s="298"/>
      <c r="C113" s="298"/>
      <c r="D113" s="298"/>
      <c r="E113" s="298"/>
      <c r="F113" s="298"/>
      <c r="G113" s="298"/>
      <c r="H113" s="298"/>
      <c r="I113" s="298"/>
      <c r="J113" s="298"/>
      <c r="K113" s="298"/>
      <c r="L113" s="298"/>
      <c r="M113" s="298"/>
      <c r="N113" s="298"/>
      <c r="O113" s="298"/>
      <c r="P113" s="298"/>
      <c r="Q113" s="298"/>
      <c r="R113" s="298"/>
      <c r="S113" s="298"/>
      <c r="T113" s="298"/>
      <c r="U113" s="298"/>
      <c r="V113" s="298"/>
      <c r="W113" s="298"/>
      <c r="X113" s="298"/>
      <c r="Y113" s="298"/>
      <c r="Z113" s="298"/>
      <c r="AA113" s="298"/>
      <c r="AB113" s="298"/>
      <c r="AC113" s="298"/>
      <c r="AD113" s="298"/>
      <c r="AE113" s="298"/>
      <c r="AF113" s="298"/>
      <c r="AG113" s="298"/>
      <c r="AH113" s="298"/>
      <c r="AI113" s="298"/>
      <c r="AJ113" s="298"/>
      <c r="AK113" s="298"/>
      <c r="AL113" s="298"/>
      <c r="AM113" s="298"/>
      <c r="AN113" s="298"/>
      <c r="AO113" s="298"/>
      <c r="AP113" s="298"/>
      <c r="AQ113" s="298"/>
      <c r="AR113" s="298"/>
      <c r="AS113" s="298"/>
      <c r="AT113" s="298"/>
      <c r="AU113" s="298"/>
      <c r="AV113" s="298"/>
      <c r="AW113" s="298"/>
      <c r="AX113" s="298"/>
      <c r="AY113" s="298"/>
      <c r="AZ113" s="298"/>
      <c r="BA113" s="298"/>
      <c r="BB113" s="298"/>
      <c r="BC113" s="298"/>
      <c r="BD113" s="298"/>
      <c r="BE113" s="298"/>
      <c r="BF113" s="298"/>
      <c r="BG113" s="298"/>
      <c r="BH113" s="298"/>
      <c r="BI113" s="298"/>
      <c r="BJ113" s="298"/>
      <c r="BK113" s="298"/>
      <c r="BL113" s="298"/>
      <c r="BM113" s="298"/>
      <c r="BN113" s="298"/>
      <c r="BO113" s="298"/>
      <c r="BP113" s="298"/>
    </row>
    <row r="114" spans="1:68" x14ac:dyDescent="0.2">
      <c r="A114" s="298"/>
      <c r="B114" s="298"/>
      <c r="C114" s="298"/>
      <c r="D114" s="298"/>
      <c r="E114" s="298"/>
      <c r="F114" s="298"/>
      <c r="G114" s="298"/>
      <c r="H114" s="298"/>
      <c r="I114" s="298"/>
      <c r="J114" s="298"/>
      <c r="K114" s="298"/>
      <c r="L114" s="298"/>
      <c r="M114" s="298"/>
      <c r="N114" s="298"/>
      <c r="O114" s="298"/>
      <c r="P114" s="298"/>
      <c r="Q114" s="298"/>
      <c r="R114" s="298"/>
      <c r="S114" s="298"/>
      <c r="T114" s="298"/>
      <c r="U114" s="298"/>
      <c r="V114" s="298"/>
      <c r="W114" s="298"/>
      <c r="X114" s="298"/>
      <c r="Y114" s="298"/>
      <c r="Z114" s="298"/>
      <c r="AA114" s="298"/>
      <c r="AB114" s="298"/>
      <c r="AC114" s="298"/>
      <c r="AD114" s="298"/>
      <c r="AE114" s="298"/>
      <c r="AF114" s="298"/>
      <c r="AG114" s="298"/>
      <c r="AH114" s="298"/>
      <c r="AI114" s="298"/>
      <c r="AJ114" s="298"/>
      <c r="AK114" s="298"/>
      <c r="AL114" s="298"/>
      <c r="AM114" s="298"/>
      <c r="AN114" s="298"/>
      <c r="AO114" s="298"/>
      <c r="AP114" s="298"/>
      <c r="AQ114" s="298"/>
      <c r="AR114" s="298"/>
      <c r="AS114" s="298"/>
      <c r="AT114" s="298"/>
      <c r="AU114" s="298"/>
      <c r="AV114" s="298"/>
      <c r="AW114" s="298"/>
      <c r="AX114" s="298"/>
      <c r="AY114" s="298"/>
      <c r="AZ114" s="298"/>
      <c r="BA114" s="298"/>
      <c r="BB114" s="298"/>
      <c r="BC114" s="298"/>
      <c r="BD114" s="298"/>
      <c r="BE114" s="298"/>
      <c r="BF114" s="298"/>
      <c r="BG114" s="298"/>
      <c r="BH114" s="298"/>
      <c r="BI114" s="298"/>
      <c r="BJ114" s="298"/>
      <c r="BK114" s="298"/>
      <c r="BL114" s="298"/>
      <c r="BM114" s="298"/>
      <c r="BN114" s="298"/>
      <c r="BO114" s="298"/>
      <c r="BP114" s="298"/>
    </row>
    <row r="115" spans="1:68" x14ac:dyDescent="0.2">
      <c r="A115" s="298"/>
      <c r="B115" s="298"/>
      <c r="C115" s="298"/>
      <c r="D115" s="298"/>
      <c r="E115" s="298"/>
      <c r="F115" s="298"/>
      <c r="G115" s="298"/>
      <c r="H115" s="298"/>
      <c r="I115" s="298"/>
      <c r="J115" s="298"/>
      <c r="K115" s="298"/>
      <c r="L115" s="298"/>
      <c r="M115" s="298"/>
      <c r="N115" s="298"/>
      <c r="O115" s="298"/>
      <c r="P115" s="298"/>
      <c r="Q115" s="298"/>
      <c r="R115" s="298"/>
      <c r="S115" s="298"/>
      <c r="T115" s="298"/>
      <c r="U115" s="298"/>
      <c r="V115" s="298"/>
      <c r="W115" s="298"/>
      <c r="X115" s="298"/>
      <c r="Y115" s="298"/>
      <c r="Z115" s="298"/>
      <c r="AA115" s="298"/>
      <c r="AB115" s="298"/>
      <c r="AC115" s="298"/>
      <c r="AD115" s="298"/>
      <c r="AE115" s="298"/>
      <c r="AF115" s="298"/>
      <c r="AG115" s="298"/>
      <c r="AH115" s="298"/>
      <c r="AI115" s="298"/>
      <c r="AJ115" s="298"/>
      <c r="AK115" s="298"/>
      <c r="AL115" s="298"/>
      <c r="AM115" s="298"/>
      <c r="AN115" s="298"/>
      <c r="AO115" s="298"/>
      <c r="AP115" s="298"/>
      <c r="AQ115" s="298"/>
      <c r="AR115" s="298"/>
      <c r="AS115" s="298"/>
      <c r="AT115" s="298"/>
      <c r="AU115" s="298"/>
      <c r="AV115" s="298"/>
      <c r="AW115" s="298"/>
      <c r="AX115" s="298"/>
      <c r="AY115" s="298"/>
      <c r="AZ115" s="298"/>
      <c r="BA115" s="298"/>
      <c r="BB115" s="298"/>
      <c r="BC115" s="298"/>
      <c r="BD115" s="298"/>
      <c r="BE115" s="298"/>
      <c r="BF115" s="298"/>
      <c r="BG115" s="298"/>
      <c r="BH115" s="298"/>
      <c r="BI115" s="298"/>
      <c r="BJ115" s="298"/>
      <c r="BK115" s="298"/>
      <c r="BL115" s="298"/>
      <c r="BM115" s="298"/>
      <c r="BN115" s="298"/>
      <c r="BO115" s="298"/>
      <c r="BP115" s="298"/>
    </row>
    <row r="116" spans="1:68" x14ac:dyDescent="0.2">
      <c r="A116" s="298"/>
      <c r="B116" s="298"/>
      <c r="C116" s="298"/>
      <c r="D116" s="298"/>
      <c r="E116" s="298"/>
      <c r="F116" s="298"/>
      <c r="G116" s="298"/>
      <c r="H116" s="298"/>
      <c r="I116" s="298"/>
      <c r="J116" s="298"/>
      <c r="K116" s="298"/>
      <c r="L116" s="298"/>
      <c r="M116" s="298"/>
      <c r="N116" s="298"/>
      <c r="O116" s="298"/>
      <c r="P116" s="298"/>
      <c r="Q116" s="298"/>
      <c r="R116" s="298"/>
      <c r="S116" s="298"/>
      <c r="T116" s="298"/>
      <c r="U116" s="298"/>
      <c r="V116" s="298"/>
      <c r="W116" s="298"/>
      <c r="X116" s="298"/>
      <c r="Y116" s="298"/>
      <c r="Z116" s="298"/>
      <c r="AA116" s="298"/>
      <c r="AB116" s="298"/>
      <c r="AC116" s="298"/>
      <c r="AD116" s="298"/>
      <c r="AE116" s="298"/>
      <c r="AF116" s="298"/>
      <c r="AG116" s="298"/>
      <c r="AH116" s="298"/>
      <c r="AI116" s="298"/>
      <c r="AJ116" s="298"/>
      <c r="AK116" s="298"/>
      <c r="AL116" s="298"/>
      <c r="AM116" s="298"/>
      <c r="AN116" s="298"/>
      <c r="AO116" s="298"/>
      <c r="AP116" s="298"/>
      <c r="AQ116" s="298"/>
      <c r="AR116" s="298"/>
      <c r="AS116" s="298"/>
      <c r="AT116" s="298"/>
      <c r="AU116" s="298"/>
      <c r="AV116" s="298"/>
      <c r="AW116" s="298"/>
      <c r="AX116" s="298"/>
      <c r="AY116" s="298"/>
      <c r="AZ116" s="298"/>
      <c r="BA116" s="298"/>
      <c r="BB116" s="298"/>
      <c r="BC116" s="298"/>
      <c r="BD116" s="298"/>
      <c r="BE116" s="298"/>
      <c r="BF116" s="298"/>
      <c r="BG116" s="298"/>
      <c r="BH116" s="298"/>
      <c r="BI116" s="298"/>
      <c r="BJ116" s="298"/>
      <c r="BK116" s="298"/>
      <c r="BL116" s="298"/>
      <c r="BM116" s="298"/>
      <c r="BN116" s="298"/>
      <c r="BO116" s="298"/>
      <c r="BP116" s="298"/>
    </row>
    <row r="117" spans="1:68" x14ac:dyDescent="0.2">
      <c r="A117" s="298"/>
      <c r="B117" s="298"/>
      <c r="C117" s="298"/>
      <c r="D117" s="298"/>
      <c r="E117" s="298"/>
      <c r="F117" s="298"/>
      <c r="G117" s="298"/>
      <c r="H117" s="298"/>
      <c r="I117" s="298"/>
      <c r="J117" s="298"/>
      <c r="K117" s="298"/>
      <c r="L117" s="298"/>
      <c r="M117" s="298"/>
      <c r="N117" s="298"/>
      <c r="O117" s="298"/>
      <c r="P117" s="298"/>
      <c r="Q117" s="298"/>
      <c r="R117" s="298"/>
      <c r="S117" s="298"/>
      <c r="T117" s="298"/>
      <c r="U117" s="298"/>
      <c r="V117" s="298"/>
      <c r="W117" s="298"/>
      <c r="X117" s="298"/>
      <c r="Y117" s="298"/>
      <c r="Z117" s="298"/>
      <c r="AA117" s="298"/>
      <c r="AB117" s="298"/>
      <c r="AC117" s="298"/>
      <c r="AD117" s="298"/>
      <c r="AE117" s="298"/>
      <c r="AF117" s="298"/>
      <c r="AG117" s="298"/>
      <c r="AH117" s="298"/>
      <c r="AI117" s="298"/>
      <c r="AJ117" s="298"/>
      <c r="AK117" s="298"/>
      <c r="AL117" s="298"/>
      <c r="AM117" s="298"/>
      <c r="AN117" s="298"/>
      <c r="AO117" s="298"/>
      <c r="AP117" s="298"/>
      <c r="AQ117" s="298"/>
      <c r="AR117" s="298"/>
      <c r="AS117" s="298"/>
      <c r="AT117" s="298"/>
      <c r="AU117" s="298"/>
      <c r="AV117" s="298"/>
      <c r="AW117" s="298"/>
      <c r="AX117" s="298"/>
      <c r="AY117" s="298"/>
      <c r="AZ117" s="298"/>
      <c r="BA117" s="298"/>
      <c r="BB117" s="298"/>
      <c r="BC117" s="298"/>
      <c r="BD117" s="298"/>
      <c r="BE117" s="298"/>
      <c r="BF117" s="298"/>
      <c r="BG117" s="298"/>
      <c r="BH117" s="298"/>
      <c r="BI117" s="298"/>
      <c r="BJ117" s="298"/>
      <c r="BK117" s="298"/>
      <c r="BL117" s="298"/>
      <c r="BM117" s="298"/>
      <c r="BN117" s="298"/>
      <c r="BO117" s="298"/>
      <c r="BP117" s="298"/>
    </row>
    <row r="118" spans="1:68" x14ac:dyDescent="0.2">
      <c r="A118" s="298"/>
      <c r="B118" s="298"/>
      <c r="C118" s="298"/>
      <c r="D118" s="298"/>
      <c r="E118" s="298"/>
      <c r="F118" s="298"/>
      <c r="G118" s="298"/>
      <c r="H118" s="298"/>
      <c r="I118" s="298"/>
      <c r="J118" s="298"/>
      <c r="K118" s="298"/>
      <c r="L118" s="298"/>
      <c r="M118" s="298"/>
      <c r="N118" s="298"/>
      <c r="O118" s="298"/>
      <c r="P118" s="298"/>
      <c r="Q118" s="298"/>
      <c r="R118" s="298"/>
      <c r="S118" s="298"/>
      <c r="T118" s="298"/>
      <c r="U118" s="298"/>
      <c r="V118" s="298"/>
      <c r="W118" s="298"/>
      <c r="X118" s="298"/>
      <c r="Y118" s="298"/>
      <c r="Z118" s="298"/>
      <c r="AA118" s="298"/>
      <c r="AB118" s="298"/>
      <c r="AC118" s="298"/>
      <c r="AD118" s="298"/>
      <c r="AE118" s="298"/>
      <c r="AF118" s="298"/>
      <c r="AG118" s="298"/>
      <c r="AH118" s="298"/>
      <c r="AI118" s="298"/>
      <c r="AJ118" s="298"/>
      <c r="AK118" s="298"/>
      <c r="AL118" s="298"/>
      <c r="AM118" s="298"/>
      <c r="AN118" s="298"/>
      <c r="AO118" s="298"/>
      <c r="AP118" s="298"/>
      <c r="AQ118" s="298"/>
      <c r="AR118" s="298"/>
      <c r="AS118" s="298"/>
      <c r="AT118" s="298"/>
      <c r="AU118" s="298"/>
      <c r="AV118" s="298"/>
      <c r="AW118" s="298"/>
      <c r="AX118" s="298"/>
      <c r="AY118" s="298"/>
      <c r="AZ118" s="298"/>
      <c r="BA118" s="298"/>
      <c r="BB118" s="298"/>
      <c r="BC118" s="298"/>
      <c r="BD118" s="298"/>
      <c r="BE118" s="298"/>
      <c r="BF118" s="298"/>
      <c r="BG118" s="298"/>
      <c r="BH118" s="298"/>
      <c r="BI118" s="298"/>
      <c r="BJ118" s="298"/>
      <c r="BK118" s="298"/>
      <c r="BL118" s="298"/>
      <c r="BM118" s="298"/>
      <c r="BN118" s="298"/>
      <c r="BO118" s="298"/>
      <c r="BP118" s="298"/>
    </row>
    <row r="119" spans="1:68" x14ac:dyDescent="0.2">
      <c r="A119" s="298"/>
      <c r="B119" s="298"/>
      <c r="C119" s="298"/>
      <c r="D119" s="298"/>
      <c r="E119" s="298"/>
      <c r="F119" s="298"/>
      <c r="G119" s="298"/>
      <c r="H119" s="298"/>
      <c r="I119" s="298"/>
      <c r="J119" s="298"/>
      <c r="K119" s="298"/>
      <c r="L119" s="298"/>
      <c r="M119" s="298"/>
      <c r="N119" s="298"/>
      <c r="O119" s="298"/>
      <c r="P119" s="298"/>
      <c r="Q119" s="298"/>
      <c r="R119" s="298"/>
      <c r="S119" s="298"/>
      <c r="T119" s="298"/>
      <c r="U119" s="298"/>
      <c r="V119" s="298"/>
      <c r="W119" s="298"/>
      <c r="X119" s="298"/>
      <c r="Y119" s="298"/>
      <c r="Z119" s="298"/>
      <c r="AA119" s="298"/>
      <c r="AB119" s="298"/>
      <c r="AC119" s="298"/>
      <c r="AD119" s="298"/>
      <c r="AE119" s="298"/>
      <c r="AF119" s="298"/>
      <c r="AG119" s="298"/>
      <c r="AH119" s="298"/>
      <c r="AI119" s="298"/>
      <c r="AJ119" s="298"/>
      <c r="AK119" s="298"/>
      <c r="AL119" s="298"/>
      <c r="AM119" s="298"/>
      <c r="AN119" s="298"/>
      <c r="AO119" s="298"/>
      <c r="AP119" s="298"/>
      <c r="AQ119" s="298"/>
      <c r="AR119" s="298"/>
      <c r="AS119" s="298"/>
      <c r="AT119" s="298"/>
      <c r="AU119" s="298"/>
      <c r="AV119" s="298"/>
      <c r="AW119" s="298"/>
      <c r="AX119" s="298"/>
      <c r="AY119" s="298"/>
      <c r="AZ119" s="298"/>
      <c r="BA119" s="298"/>
      <c r="BB119" s="298"/>
      <c r="BC119" s="298"/>
      <c r="BD119" s="298"/>
      <c r="BE119" s="298"/>
      <c r="BF119" s="298"/>
      <c r="BG119" s="298"/>
      <c r="BH119" s="298"/>
      <c r="BI119" s="298"/>
      <c r="BJ119" s="298"/>
      <c r="BK119" s="298"/>
      <c r="BL119" s="298"/>
      <c r="BM119" s="298"/>
      <c r="BN119" s="298"/>
      <c r="BO119" s="298"/>
      <c r="BP119" s="298"/>
    </row>
    <row r="120" spans="1:68" x14ac:dyDescent="0.2">
      <c r="A120" s="298"/>
      <c r="B120" s="298"/>
      <c r="C120" s="298"/>
      <c r="D120" s="298"/>
      <c r="E120" s="298"/>
      <c r="F120" s="298"/>
      <c r="G120" s="298"/>
      <c r="H120" s="298"/>
      <c r="I120" s="298"/>
      <c r="J120" s="298"/>
      <c r="K120" s="298"/>
      <c r="L120" s="298"/>
      <c r="M120" s="298"/>
      <c r="N120" s="298"/>
      <c r="O120" s="298"/>
      <c r="P120" s="298"/>
      <c r="Q120" s="298"/>
      <c r="R120" s="298"/>
      <c r="S120" s="298"/>
      <c r="T120" s="298"/>
      <c r="U120" s="298"/>
      <c r="V120" s="298"/>
      <c r="W120" s="298"/>
      <c r="X120" s="298"/>
      <c r="Y120" s="298"/>
      <c r="Z120" s="298"/>
      <c r="AA120" s="298"/>
      <c r="AB120" s="298"/>
      <c r="AC120" s="298"/>
      <c r="AD120" s="298"/>
      <c r="AE120" s="298"/>
      <c r="AF120" s="298"/>
      <c r="AG120" s="298"/>
      <c r="AH120" s="298"/>
      <c r="AI120" s="298"/>
      <c r="AJ120" s="298"/>
      <c r="AK120" s="298"/>
      <c r="AL120" s="298"/>
      <c r="AM120" s="298"/>
      <c r="AN120" s="298"/>
      <c r="AO120" s="298"/>
      <c r="AP120" s="298"/>
      <c r="AQ120" s="298"/>
      <c r="AR120" s="298"/>
      <c r="AS120" s="298"/>
      <c r="AT120" s="298"/>
      <c r="AU120" s="298"/>
      <c r="AV120" s="298"/>
      <c r="AW120" s="298"/>
      <c r="AX120" s="298"/>
      <c r="AY120" s="298"/>
      <c r="AZ120" s="298"/>
      <c r="BA120" s="298"/>
      <c r="BB120" s="298"/>
      <c r="BC120" s="298"/>
      <c r="BD120" s="298"/>
      <c r="BE120" s="298"/>
      <c r="BF120" s="298"/>
      <c r="BG120" s="298"/>
      <c r="BH120" s="298"/>
      <c r="BI120" s="298"/>
      <c r="BJ120" s="298"/>
      <c r="BK120" s="298"/>
      <c r="BL120" s="298"/>
      <c r="BM120" s="298"/>
      <c r="BN120" s="298"/>
      <c r="BO120" s="298"/>
      <c r="BP120" s="298"/>
    </row>
    <row r="121" spans="1:68" x14ac:dyDescent="0.2">
      <c r="A121" s="298"/>
      <c r="B121" s="298"/>
      <c r="C121" s="298"/>
      <c r="D121" s="298"/>
      <c r="E121" s="298"/>
      <c r="F121" s="298"/>
      <c r="G121" s="298"/>
      <c r="H121" s="298"/>
      <c r="I121" s="298"/>
      <c r="J121" s="298"/>
      <c r="K121" s="298"/>
      <c r="L121" s="298"/>
      <c r="M121" s="298"/>
      <c r="N121" s="298"/>
      <c r="O121" s="298"/>
      <c r="P121" s="298"/>
      <c r="Q121" s="298"/>
      <c r="R121" s="298"/>
      <c r="S121" s="298"/>
      <c r="T121" s="298"/>
      <c r="U121" s="298"/>
      <c r="V121" s="298"/>
      <c r="W121" s="298"/>
      <c r="X121" s="298"/>
      <c r="Y121" s="298"/>
      <c r="Z121" s="298"/>
      <c r="AA121" s="298"/>
      <c r="AB121" s="298"/>
      <c r="AC121" s="298"/>
      <c r="AD121" s="298"/>
      <c r="AE121" s="298"/>
      <c r="AF121" s="298"/>
      <c r="AG121" s="298"/>
      <c r="AH121" s="298"/>
      <c r="AI121" s="298"/>
      <c r="AJ121" s="298"/>
      <c r="AK121" s="298"/>
      <c r="AL121" s="298"/>
      <c r="AM121" s="298"/>
      <c r="AN121" s="298"/>
      <c r="AO121" s="298"/>
      <c r="AP121" s="298"/>
      <c r="AQ121" s="298"/>
      <c r="AR121" s="298"/>
      <c r="AS121" s="298"/>
      <c r="AT121" s="298"/>
      <c r="AU121" s="298"/>
      <c r="AV121" s="298"/>
      <c r="AW121" s="298"/>
      <c r="AX121" s="298"/>
      <c r="AY121" s="298"/>
      <c r="AZ121" s="298"/>
      <c r="BA121" s="298"/>
      <c r="BB121" s="298"/>
      <c r="BC121" s="298"/>
      <c r="BD121" s="298"/>
      <c r="BE121" s="298"/>
      <c r="BF121" s="298"/>
      <c r="BG121" s="298"/>
      <c r="BH121" s="298"/>
      <c r="BI121" s="298"/>
      <c r="BJ121" s="298"/>
      <c r="BK121" s="298"/>
      <c r="BL121" s="298"/>
      <c r="BM121" s="298"/>
      <c r="BN121" s="298"/>
      <c r="BO121" s="298"/>
      <c r="BP121" s="298"/>
    </row>
    <row r="122" spans="1:68" x14ac:dyDescent="0.2">
      <c r="A122" s="298"/>
      <c r="B122" s="298"/>
      <c r="C122" s="298"/>
      <c r="D122" s="298"/>
      <c r="E122" s="298"/>
      <c r="F122" s="298"/>
      <c r="G122" s="298"/>
      <c r="H122" s="298"/>
      <c r="I122" s="298"/>
      <c r="J122" s="298"/>
      <c r="K122" s="298"/>
      <c r="L122" s="298"/>
      <c r="M122" s="298"/>
      <c r="N122" s="298"/>
      <c r="O122" s="298"/>
      <c r="P122" s="298"/>
      <c r="Q122" s="298"/>
      <c r="R122" s="298"/>
      <c r="S122" s="298"/>
      <c r="T122" s="298"/>
      <c r="U122" s="298"/>
      <c r="V122" s="298"/>
      <c r="W122" s="298"/>
      <c r="X122" s="298"/>
      <c r="Y122" s="298"/>
      <c r="Z122" s="298"/>
      <c r="AA122" s="298"/>
      <c r="AB122" s="298"/>
      <c r="AC122" s="298"/>
      <c r="AD122" s="298"/>
      <c r="AE122" s="298"/>
      <c r="AF122" s="298"/>
      <c r="AG122" s="298"/>
      <c r="AH122" s="298"/>
      <c r="AI122" s="298"/>
      <c r="AJ122" s="298"/>
      <c r="AK122" s="298"/>
      <c r="AL122" s="298"/>
      <c r="AM122" s="298"/>
      <c r="AN122" s="298"/>
      <c r="AO122" s="298"/>
      <c r="AP122" s="298"/>
      <c r="AQ122" s="298"/>
      <c r="AR122" s="298"/>
      <c r="AS122" s="298"/>
      <c r="AT122" s="298"/>
      <c r="AU122" s="298"/>
      <c r="AV122" s="298"/>
      <c r="AW122" s="298"/>
      <c r="AX122" s="298"/>
      <c r="AY122" s="298"/>
      <c r="AZ122" s="298"/>
      <c r="BA122" s="298"/>
      <c r="BB122" s="298"/>
      <c r="BC122" s="298"/>
      <c r="BD122" s="298"/>
      <c r="BE122" s="298"/>
      <c r="BF122" s="298"/>
      <c r="BG122" s="298"/>
      <c r="BH122" s="298"/>
      <c r="BI122" s="298"/>
      <c r="BJ122" s="298"/>
      <c r="BK122" s="298"/>
      <c r="BL122" s="298"/>
      <c r="BM122" s="298"/>
      <c r="BN122" s="298"/>
      <c r="BO122" s="298"/>
      <c r="BP122" s="298"/>
    </row>
    <row r="123" spans="1:68" x14ac:dyDescent="0.2">
      <c r="A123" s="298"/>
      <c r="B123" s="298"/>
      <c r="C123" s="298"/>
      <c r="D123" s="298"/>
      <c r="E123" s="298"/>
      <c r="F123" s="298"/>
      <c r="G123" s="298"/>
      <c r="H123" s="298"/>
      <c r="I123" s="298"/>
      <c r="J123" s="298"/>
      <c r="K123" s="298"/>
      <c r="L123" s="298"/>
      <c r="M123" s="298"/>
      <c r="N123" s="298"/>
      <c r="O123" s="298"/>
      <c r="P123" s="298"/>
      <c r="Q123" s="298"/>
      <c r="R123" s="298"/>
      <c r="S123" s="298"/>
      <c r="T123" s="298"/>
      <c r="U123" s="298"/>
      <c r="V123" s="298"/>
      <c r="W123" s="298"/>
      <c r="X123" s="298"/>
      <c r="Y123" s="298"/>
      <c r="Z123" s="298"/>
      <c r="AA123" s="298"/>
      <c r="AB123" s="298"/>
      <c r="AC123" s="298"/>
      <c r="AD123" s="298"/>
      <c r="AE123" s="298"/>
      <c r="AF123" s="298"/>
      <c r="AG123" s="298"/>
      <c r="AH123" s="298"/>
      <c r="AI123" s="298"/>
      <c r="AJ123" s="298"/>
      <c r="AK123" s="298"/>
      <c r="AL123" s="298"/>
      <c r="AM123" s="298"/>
      <c r="AN123" s="298"/>
      <c r="AO123" s="298"/>
      <c r="AP123" s="298"/>
      <c r="AQ123" s="298"/>
      <c r="AR123" s="298"/>
      <c r="AS123" s="298"/>
      <c r="AT123" s="298"/>
      <c r="AU123" s="298"/>
      <c r="AV123" s="298"/>
      <c r="AW123" s="298"/>
      <c r="AX123" s="298"/>
      <c r="AY123" s="298"/>
      <c r="AZ123" s="298"/>
      <c r="BA123" s="298"/>
      <c r="BB123" s="298"/>
      <c r="BC123" s="298"/>
      <c r="BD123" s="298"/>
      <c r="BE123" s="298"/>
      <c r="BF123" s="298"/>
      <c r="BG123" s="298"/>
      <c r="BH123" s="298"/>
      <c r="BI123" s="298"/>
      <c r="BJ123" s="298"/>
      <c r="BK123" s="298"/>
      <c r="BL123" s="298"/>
      <c r="BM123" s="298"/>
      <c r="BN123" s="298"/>
      <c r="BO123" s="298"/>
      <c r="BP123" s="298"/>
    </row>
    <row r="124" spans="1:68" x14ac:dyDescent="0.2">
      <c r="A124" s="298"/>
      <c r="B124" s="298"/>
      <c r="C124" s="298"/>
      <c r="D124" s="298"/>
      <c r="E124" s="298"/>
      <c r="F124" s="298"/>
      <c r="G124" s="298"/>
      <c r="H124" s="298"/>
      <c r="I124" s="298"/>
      <c r="J124" s="298"/>
      <c r="K124" s="298"/>
      <c r="L124" s="298"/>
      <c r="M124" s="298"/>
      <c r="N124" s="298"/>
      <c r="O124" s="298"/>
      <c r="P124" s="298"/>
      <c r="Q124" s="298"/>
      <c r="R124" s="298"/>
      <c r="S124" s="298"/>
      <c r="T124" s="298"/>
      <c r="U124" s="298"/>
      <c r="V124" s="298"/>
      <c r="W124" s="298"/>
      <c r="X124" s="298"/>
      <c r="Y124" s="298"/>
      <c r="Z124" s="298"/>
      <c r="AA124" s="298"/>
      <c r="AB124" s="298"/>
      <c r="AC124" s="298"/>
      <c r="AD124" s="298"/>
      <c r="AE124" s="298"/>
      <c r="AF124" s="298"/>
      <c r="AG124" s="298"/>
      <c r="AH124" s="298"/>
      <c r="AI124" s="298"/>
      <c r="AJ124" s="298"/>
      <c r="AK124" s="298"/>
      <c r="AL124" s="298"/>
      <c r="AM124" s="298"/>
      <c r="AN124" s="298"/>
      <c r="AO124" s="298"/>
      <c r="AP124" s="298"/>
      <c r="AQ124" s="298"/>
      <c r="AR124" s="298"/>
      <c r="AS124" s="298"/>
      <c r="AT124" s="298"/>
      <c r="AU124" s="298"/>
      <c r="AV124" s="298"/>
      <c r="AW124" s="298"/>
      <c r="AX124" s="298"/>
      <c r="AY124" s="298"/>
      <c r="AZ124" s="298"/>
      <c r="BA124" s="298"/>
      <c r="BB124" s="298"/>
      <c r="BC124" s="298"/>
      <c r="BD124" s="298"/>
      <c r="BE124" s="298"/>
      <c r="BF124" s="298"/>
      <c r="BG124" s="298"/>
      <c r="BH124" s="298"/>
      <c r="BI124" s="298"/>
      <c r="BJ124" s="298"/>
      <c r="BK124" s="298"/>
      <c r="BL124" s="298"/>
      <c r="BM124" s="298"/>
      <c r="BN124" s="298"/>
      <c r="BO124" s="298"/>
      <c r="BP124" s="298"/>
    </row>
    <row r="125" spans="1:68" x14ac:dyDescent="0.2">
      <c r="A125" s="298"/>
      <c r="B125" s="298"/>
      <c r="C125" s="298"/>
      <c r="D125" s="298"/>
      <c r="E125" s="298"/>
      <c r="F125" s="298"/>
      <c r="G125" s="298"/>
      <c r="H125" s="298"/>
      <c r="I125" s="298"/>
      <c r="J125" s="298"/>
      <c r="K125" s="298"/>
      <c r="L125" s="298"/>
      <c r="M125" s="298"/>
      <c r="N125" s="298"/>
      <c r="O125" s="298"/>
      <c r="P125" s="298"/>
      <c r="Q125" s="298"/>
      <c r="R125" s="298"/>
      <c r="S125" s="298"/>
      <c r="T125" s="298"/>
      <c r="U125" s="298"/>
      <c r="V125" s="298"/>
      <c r="W125" s="298"/>
      <c r="X125" s="298"/>
      <c r="Y125" s="298"/>
      <c r="Z125" s="298"/>
      <c r="AA125" s="298"/>
      <c r="AB125" s="298"/>
      <c r="AC125" s="298"/>
      <c r="AD125" s="298"/>
      <c r="AE125" s="298"/>
      <c r="AF125" s="298"/>
      <c r="AG125" s="298"/>
      <c r="AH125" s="298"/>
      <c r="AI125" s="298"/>
      <c r="AJ125" s="298"/>
      <c r="AK125" s="298"/>
      <c r="AL125" s="298"/>
      <c r="AM125" s="298"/>
      <c r="AN125" s="298"/>
      <c r="AO125" s="298"/>
      <c r="AP125" s="298"/>
      <c r="AQ125" s="298"/>
      <c r="AR125" s="298"/>
      <c r="AS125" s="298"/>
      <c r="AT125" s="298"/>
      <c r="AU125" s="298"/>
      <c r="AV125" s="298"/>
      <c r="AW125" s="298"/>
      <c r="AX125" s="298"/>
      <c r="AY125" s="298"/>
      <c r="AZ125" s="298"/>
      <c r="BA125" s="298"/>
      <c r="BB125" s="298"/>
      <c r="BC125" s="298"/>
      <c r="BD125" s="298"/>
      <c r="BE125" s="298"/>
      <c r="BF125" s="298"/>
      <c r="BG125" s="298"/>
      <c r="BH125" s="298"/>
      <c r="BI125" s="298"/>
      <c r="BJ125" s="298"/>
      <c r="BK125" s="298"/>
      <c r="BL125" s="298"/>
      <c r="BM125" s="298"/>
      <c r="BN125" s="298"/>
      <c r="BO125" s="298"/>
      <c r="BP125" s="298"/>
    </row>
    <row r="126" spans="1:68" x14ac:dyDescent="0.2">
      <c r="A126" s="298"/>
      <c r="B126" s="298"/>
      <c r="C126" s="298"/>
      <c r="D126" s="298"/>
      <c r="E126" s="298"/>
      <c r="F126" s="298"/>
      <c r="G126" s="298"/>
      <c r="H126" s="298"/>
      <c r="I126" s="298"/>
      <c r="J126" s="298"/>
      <c r="K126" s="298"/>
      <c r="L126" s="298"/>
      <c r="M126" s="298"/>
      <c r="N126" s="298"/>
      <c r="O126" s="298"/>
      <c r="P126" s="298"/>
      <c r="Q126" s="298"/>
      <c r="R126" s="298"/>
      <c r="S126" s="298"/>
      <c r="T126" s="298"/>
      <c r="U126" s="298"/>
      <c r="V126" s="298"/>
      <c r="W126" s="298"/>
      <c r="X126" s="298"/>
      <c r="Y126" s="298"/>
      <c r="Z126" s="298"/>
      <c r="AA126" s="298"/>
      <c r="AB126" s="298"/>
      <c r="AC126" s="298"/>
      <c r="AD126" s="298"/>
      <c r="AE126" s="298"/>
      <c r="AF126" s="298"/>
      <c r="AG126" s="298"/>
      <c r="AH126" s="298"/>
      <c r="AI126" s="298"/>
      <c r="AJ126" s="298"/>
      <c r="AK126" s="298"/>
      <c r="AL126" s="298"/>
      <c r="AM126" s="298"/>
      <c r="AN126" s="298"/>
      <c r="AO126" s="298"/>
      <c r="AP126" s="298"/>
      <c r="AQ126" s="298"/>
      <c r="AR126" s="298"/>
      <c r="AS126" s="298"/>
      <c r="AT126" s="298"/>
      <c r="AU126" s="298"/>
      <c r="AV126" s="298"/>
      <c r="AW126" s="298"/>
      <c r="AX126" s="298"/>
      <c r="AY126" s="298"/>
      <c r="AZ126" s="298"/>
      <c r="BA126" s="298"/>
      <c r="BB126" s="298"/>
      <c r="BC126" s="298"/>
      <c r="BD126" s="298"/>
      <c r="BE126" s="298"/>
      <c r="BF126" s="298"/>
      <c r="BG126" s="298"/>
      <c r="BH126" s="298"/>
      <c r="BI126" s="298"/>
      <c r="BJ126" s="298"/>
      <c r="BK126" s="298"/>
      <c r="BL126" s="298"/>
      <c r="BM126" s="298"/>
      <c r="BN126" s="298"/>
      <c r="BO126" s="298"/>
      <c r="BP126" s="298"/>
    </row>
    <row r="127" spans="1:68" x14ac:dyDescent="0.2">
      <c r="A127" s="298"/>
      <c r="B127" s="298"/>
      <c r="C127" s="298"/>
      <c r="D127" s="298"/>
      <c r="E127" s="298"/>
      <c r="F127" s="298"/>
      <c r="G127" s="298"/>
      <c r="H127" s="298"/>
      <c r="I127" s="298"/>
      <c r="J127" s="298"/>
      <c r="K127" s="298"/>
      <c r="L127" s="298"/>
      <c r="M127" s="298"/>
      <c r="N127" s="298"/>
      <c r="O127" s="298"/>
      <c r="P127" s="298"/>
      <c r="Q127" s="298"/>
      <c r="R127" s="298"/>
      <c r="S127" s="298"/>
      <c r="T127" s="298"/>
      <c r="U127" s="298"/>
      <c r="V127" s="298"/>
      <c r="W127" s="298"/>
      <c r="X127" s="298"/>
      <c r="Y127" s="298"/>
      <c r="Z127" s="298"/>
      <c r="AA127" s="298"/>
      <c r="AB127" s="298"/>
      <c r="AC127" s="298"/>
      <c r="AD127" s="298"/>
      <c r="AE127" s="298"/>
      <c r="AF127" s="298"/>
      <c r="AG127" s="298"/>
      <c r="AH127" s="298"/>
      <c r="AI127" s="298"/>
      <c r="AJ127" s="298"/>
      <c r="AK127" s="298"/>
      <c r="AL127" s="298"/>
      <c r="AM127" s="298"/>
      <c r="AN127" s="298"/>
      <c r="AO127" s="298"/>
      <c r="AP127" s="298"/>
      <c r="AQ127" s="298"/>
      <c r="AR127" s="298"/>
      <c r="AS127" s="298"/>
      <c r="AT127" s="298"/>
      <c r="AU127" s="298"/>
      <c r="AV127" s="298"/>
      <c r="AW127" s="298"/>
      <c r="AX127" s="298"/>
      <c r="AY127" s="298"/>
      <c r="AZ127" s="298"/>
      <c r="BA127" s="298"/>
      <c r="BB127" s="298"/>
      <c r="BC127" s="298"/>
      <c r="BD127" s="298"/>
      <c r="BE127" s="298"/>
      <c r="BF127" s="298"/>
      <c r="BG127" s="298"/>
      <c r="BH127" s="298"/>
      <c r="BI127" s="298"/>
      <c r="BJ127" s="298"/>
      <c r="BK127" s="298"/>
      <c r="BL127" s="298"/>
      <c r="BM127" s="298"/>
      <c r="BN127" s="298"/>
      <c r="BO127" s="298"/>
      <c r="BP127" s="298"/>
    </row>
    <row r="128" spans="1:68" x14ac:dyDescent="0.2">
      <c r="A128" s="298"/>
      <c r="B128" s="298"/>
      <c r="C128" s="298"/>
      <c r="D128" s="298"/>
      <c r="E128" s="298"/>
      <c r="F128" s="298"/>
      <c r="G128" s="298"/>
      <c r="H128" s="298"/>
      <c r="I128" s="298"/>
      <c r="J128" s="298"/>
      <c r="K128" s="298"/>
      <c r="L128" s="298"/>
      <c r="M128" s="298"/>
      <c r="N128" s="298"/>
      <c r="O128" s="298"/>
      <c r="P128" s="298"/>
      <c r="Q128" s="298"/>
      <c r="R128" s="298"/>
      <c r="S128" s="298"/>
      <c r="T128" s="298"/>
      <c r="U128" s="298"/>
      <c r="V128" s="298"/>
      <c r="W128" s="298"/>
      <c r="X128" s="298"/>
      <c r="Y128" s="298"/>
      <c r="Z128" s="298"/>
      <c r="AA128" s="298"/>
      <c r="AB128" s="298"/>
      <c r="AC128" s="298"/>
      <c r="AD128" s="298"/>
      <c r="AE128" s="298"/>
      <c r="AF128" s="298"/>
      <c r="AG128" s="298"/>
      <c r="AH128" s="298"/>
      <c r="AI128" s="298"/>
      <c r="AJ128" s="298"/>
      <c r="AK128" s="298"/>
      <c r="AL128" s="298"/>
      <c r="AM128" s="298"/>
      <c r="AN128" s="298"/>
      <c r="AO128" s="298"/>
      <c r="AP128" s="298"/>
      <c r="AQ128" s="298"/>
      <c r="AR128" s="298"/>
      <c r="AS128" s="298"/>
      <c r="AT128" s="298"/>
      <c r="AU128" s="298"/>
      <c r="AV128" s="298"/>
      <c r="AW128" s="298"/>
      <c r="AX128" s="298"/>
      <c r="AY128" s="298"/>
      <c r="AZ128" s="298"/>
      <c r="BA128" s="298"/>
      <c r="BB128" s="298"/>
      <c r="BC128" s="298"/>
      <c r="BD128" s="298"/>
      <c r="BE128" s="298"/>
      <c r="BF128" s="298"/>
      <c r="BG128" s="298"/>
      <c r="BH128" s="298"/>
      <c r="BI128" s="298"/>
      <c r="BJ128" s="298"/>
      <c r="BK128" s="298"/>
      <c r="BL128" s="298"/>
      <c r="BM128" s="298"/>
      <c r="BN128" s="298"/>
      <c r="BO128" s="298"/>
      <c r="BP128" s="298"/>
    </row>
    <row r="129" spans="1:68" x14ac:dyDescent="0.2">
      <c r="A129" s="298"/>
      <c r="B129" s="298"/>
      <c r="C129" s="298"/>
      <c r="D129" s="298"/>
      <c r="E129" s="298"/>
      <c r="F129" s="298"/>
      <c r="G129" s="298"/>
      <c r="H129" s="298"/>
      <c r="I129" s="298"/>
      <c r="J129" s="298"/>
      <c r="K129" s="298"/>
      <c r="L129" s="298"/>
      <c r="M129" s="298"/>
      <c r="N129" s="298"/>
      <c r="O129" s="298"/>
      <c r="P129" s="298"/>
      <c r="Q129" s="298"/>
      <c r="R129" s="298"/>
      <c r="S129" s="298"/>
      <c r="T129" s="298"/>
      <c r="U129" s="298"/>
      <c r="V129" s="298"/>
      <c r="W129" s="298"/>
      <c r="X129" s="298"/>
      <c r="Y129" s="298"/>
      <c r="Z129" s="298"/>
      <c r="AA129" s="298"/>
      <c r="AB129" s="298"/>
      <c r="AC129" s="298"/>
      <c r="AD129" s="298"/>
      <c r="AE129" s="298"/>
      <c r="AF129" s="298"/>
      <c r="AG129" s="298"/>
      <c r="AH129" s="298"/>
      <c r="AI129" s="298"/>
      <c r="AJ129" s="298"/>
      <c r="AK129" s="298"/>
      <c r="AL129" s="298"/>
      <c r="AM129" s="298"/>
      <c r="AN129" s="298"/>
      <c r="AO129" s="298"/>
      <c r="AP129" s="298"/>
      <c r="AQ129" s="298"/>
      <c r="AR129" s="298"/>
      <c r="AS129" s="298"/>
      <c r="AT129" s="298"/>
      <c r="AU129" s="298"/>
      <c r="AV129" s="298"/>
      <c r="AW129" s="298"/>
      <c r="AX129" s="298"/>
      <c r="AY129" s="298"/>
      <c r="AZ129" s="298"/>
      <c r="BA129" s="298"/>
      <c r="BB129" s="298"/>
      <c r="BC129" s="298"/>
      <c r="BD129" s="298"/>
      <c r="BE129" s="298"/>
      <c r="BF129" s="298"/>
      <c r="BG129" s="298"/>
      <c r="BH129" s="298"/>
      <c r="BI129" s="298"/>
      <c r="BJ129" s="298"/>
      <c r="BK129" s="298"/>
      <c r="BL129" s="298"/>
      <c r="BM129" s="298"/>
      <c r="BN129" s="298"/>
      <c r="BO129" s="298"/>
      <c r="BP129" s="298"/>
    </row>
    <row r="130" spans="1:68" x14ac:dyDescent="0.2">
      <c r="A130" s="298"/>
      <c r="B130" s="298"/>
      <c r="C130" s="298"/>
      <c r="D130" s="298"/>
      <c r="E130" s="298"/>
      <c r="F130" s="298"/>
      <c r="G130" s="298"/>
      <c r="H130" s="298"/>
      <c r="I130" s="298"/>
      <c r="J130" s="298"/>
      <c r="K130" s="298"/>
      <c r="L130" s="298"/>
      <c r="M130" s="298"/>
      <c r="N130" s="298"/>
      <c r="O130" s="298"/>
      <c r="P130" s="298"/>
      <c r="Q130" s="298"/>
      <c r="R130" s="298"/>
      <c r="S130" s="298"/>
      <c r="T130" s="298"/>
      <c r="U130" s="298"/>
      <c r="V130" s="298"/>
      <c r="W130" s="298"/>
      <c r="X130" s="298"/>
      <c r="Y130" s="298"/>
      <c r="Z130" s="298"/>
      <c r="AA130" s="298"/>
      <c r="AB130" s="298"/>
      <c r="AC130" s="298"/>
      <c r="AD130" s="298"/>
      <c r="AE130" s="298"/>
      <c r="AF130" s="298"/>
      <c r="AG130" s="298"/>
      <c r="AH130" s="298"/>
      <c r="AI130" s="298"/>
      <c r="AJ130" s="298"/>
      <c r="AK130" s="298"/>
      <c r="AL130" s="298"/>
      <c r="AM130" s="298"/>
      <c r="AN130" s="298"/>
      <c r="AO130" s="298"/>
      <c r="AP130" s="298"/>
      <c r="AQ130" s="298"/>
      <c r="AR130" s="298"/>
      <c r="AS130" s="298"/>
      <c r="AT130" s="298"/>
      <c r="AU130" s="298"/>
      <c r="AV130" s="298"/>
      <c r="AW130" s="298"/>
      <c r="AX130" s="298"/>
      <c r="AY130" s="298"/>
      <c r="AZ130" s="298"/>
      <c r="BA130" s="298"/>
      <c r="BB130" s="298"/>
      <c r="BC130" s="298"/>
      <c r="BD130" s="298"/>
      <c r="BE130" s="298"/>
      <c r="BF130" s="298"/>
      <c r="BG130" s="298"/>
      <c r="BH130" s="298"/>
      <c r="BI130" s="298"/>
      <c r="BJ130" s="298"/>
      <c r="BK130" s="298"/>
      <c r="BL130" s="298"/>
      <c r="BM130" s="298"/>
      <c r="BN130" s="298"/>
      <c r="BO130" s="298"/>
      <c r="BP130" s="298"/>
    </row>
    <row r="131" spans="1:68" x14ac:dyDescent="0.2">
      <c r="A131" s="298"/>
      <c r="B131" s="298"/>
      <c r="C131" s="298"/>
      <c r="D131" s="298"/>
      <c r="E131" s="298"/>
      <c r="F131" s="298"/>
      <c r="G131" s="298"/>
      <c r="H131" s="298"/>
      <c r="I131" s="298"/>
      <c r="J131" s="298"/>
      <c r="K131" s="298"/>
      <c r="L131" s="298"/>
      <c r="M131" s="298"/>
      <c r="N131" s="298"/>
      <c r="O131" s="298"/>
      <c r="P131" s="298"/>
      <c r="Q131" s="298"/>
      <c r="R131" s="298"/>
      <c r="S131" s="298"/>
      <c r="T131" s="298"/>
      <c r="U131" s="298"/>
      <c r="V131" s="298"/>
      <c r="W131" s="298"/>
      <c r="X131" s="298"/>
      <c r="Y131" s="298"/>
      <c r="Z131" s="298"/>
      <c r="AA131" s="298"/>
      <c r="AB131" s="298"/>
      <c r="AC131" s="298"/>
      <c r="AD131" s="298"/>
      <c r="AE131" s="298"/>
      <c r="AF131" s="298"/>
      <c r="AG131" s="298"/>
      <c r="AH131" s="298"/>
      <c r="AI131" s="298"/>
      <c r="AJ131" s="298"/>
      <c r="AK131" s="298"/>
      <c r="AL131" s="298"/>
      <c r="AM131" s="298"/>
      <c r="AN131" s="298"/>
      <c r="AO131" s="298"/>
      <c r="AP131" s="298"/>
      <c r="AQ131" s="298"/>
      <c r="AR131" s="298"/>
      <c r="AS131" s="298"/>
      <c r="AT131" s="298"/>
      <c r="AU131" s="298"/>
      <c r="AV131" s="298"/>
      <c r="AW131" s="298"/>
      <c r="AX131" s="298"/>
      <c r="AY131" s="298"/>
      <c r="AZ131" s="298"/>
      <c r="BA131" s="298"/>
      <c r="BB131" s="298"/>
      <c r="BC131" s="298"/>
      <c r="BD131" s="298"/>
      <c r="BE131" s="298"/>
      <c r="BF131" s="298"/>
      <c r="BG131" s="298"/>
      <c r="BH131" s="298"/>
      <c r="BI131" s="298"/>
      <c r="BJ131" s="298"/>
      <c r="BK131" s="298"/>
      <c r="BL131" s="298"/>
      <c r="BM131" s="298"/>
      <c r="BN131" s="298"/>
      <c r="BO131" s="298"/>
      <c r="BP131" s="298"/>
    </row>
    <row r="132" spans="1:68" x14ac:dyDescent="0.2">
      <c r="A132" s="298"/>
      <c r="B132" s="298"/>
      <c r="C132" s="298"/>
      <c r="D132" s="298"/>
      <c r="E132" s="298"/>
      <c r="F132" s="298"/>
      <c r="G132" s="298"/>
      <c r="H132" s="298"/>
      <c r="I132" s="298"/>
      <c r="J132" s="298"/>
      <c r="K132" s="298"/>
      <c r="L132" s="298"/>
      <c r="M132" s="298"/>
      <c r="N132" s="298"/>
      <c r="O132" s="298"/>
      <c r="P132" s="298"/>
      <c r="Q132" s="298"/>
      <c r="R132" s="298"/>
      <c r="S132" s="298"/>
      <c r="T132" s="298"/>
      <c r="U132" s="298"/>
      <c r="V132" s="298"/>
      <c r="W132" s="298"/>
      <c r="X132" s="298"/>
      <c r="Y132" s="298"/>
      <c r="Z132" s="298"/>
      <c r="AA132" s="298"/>
      <c r="AB132" s="298"/>
      <c r="AC132" s="298"/>
      <c r="AD132" s="298"/>
      <c r="AE132" s="298"/>
      <c r="AF132" s="298"/>
      <c r="AG132" s="298"/>
      <c r="AH132" s="298"/>
      <c r="AI132" s="298"/>
      <c r="AJ132" s="298"/>
      <c r="AK132" s="298"/>
      <c r="AL132" s="298"/>
      <c r="AM132" s="298"/>
      <c r="AN132" s="298"/>
      <c r="AO132" s="298"/>
      <c r="AP132" s="298"/>
      <c r="AQ132" s="298"/>
      <c r="AR132" s="298"/>
      <c r="AS132" s="298"/>
      <c r="AT132" s="298"/>
      <c r="AU132" s="298"/>
      <c r="AV132" s="298"/>
      <c r="AW132" s="298"/>
      <c r="AX132" s="298"/>
      <c r="AY132" s="298"/>
      <c r="AZ132" s="298"/>
      <c r="BA132" s="298"/>
      <c r="BB132" s="298"/>
      <c r="BC132" s="298"/>
      <c r="BD132" s="298"/>
      <c r="BE132" s="298"/>
      <c r="BF132" s="298"/>
      <c r="BG132" s="298"/>
      <c r="BH132" s="298"/>
      <c r="BI132" s="298"/>
      <c r="BJ132" s="298"/>
      <c r="BK132" s="298"/>
      <c r="BL132" s="298"/>
      <c r="BM132" s="298"/>
      <c r="BN132" s="298"/>
      <c r="BO132" s="298"/>
      <c r="BP132" s="298"/>
    </row>
    <row r="133" spans="1:68" x14ac:dyDescent="0.2">
      <c r="A133" s="298"/>
      <c r="B133" s="298"/>
      <c r="C133" s="298"/>
      <c r="D133" s="298"/>
      <c r="E133" s="298"/>
      <c r="F133" s="298"/>
      <c r="G133" s="298"/>
      <c r="H133" s="298"/>
      <c r="I133" s="298"/>
      <c r="J133" s="298"/>
      <c r="K133" s="298"/>
      <c r="L133" s="298"/>
      <c r="M133" s="298"/>
      <c r="N133" s="298"/>
      <c r="O133" s="298"/>
      <c r="P133" s="298"/>
      <c r="Q133" s="298"/>
      <c r="R133" s="298"/>
      <c r="S133" s="298"/>
      <c r="T133" s="298"/>
      <c r="U133" s="298"/>
      <c r="V133" s="298"/>
      <c r="W133" s="298"/>
      <c r="X133" s="298"/>
      <c r="Y133" s="298"/>
      <c r="Z133" s="298"/>
      <c r="AA133" s="298"/>
      <c r="AB133" s="298"/>
      <c r="AC133" s="298"/>
      <c r="AD133" s="298"/>
      <c r="AE133" s="298"/>
      <c r="AF133" s="298"/>
      <c r="AG133" s="298"/>
      <c r="AH133" s="298"/>
      <c r="AI133" s="298"/>
      <c r="AJ133" s="298"/>
      <c r="AK133" s="298"/>
      <c r="AL133" s="298"/>
      <c r="AM133" s="298"/>
      <c r="AN133" s="298"/>
      <c r="AO133" s="298"/>
      <c r="AP133" s="298"/>
      <c r="AQ133" s="298"/>
      <c r="AR133" s="298"/>
      <c r="AS133" s="298"/>
      <c r="AT133" s="298"/>
      <c r="AU133" s="298"/>
      <c r="AV133" s="298"/>
      <c r="AW133" s="298"/>
      <c r="AX133" s="298"/>
      <c r="AY133" s="298"/>
      <c r="AZ133" s="298"/>
      <c r="BA133" s="298"/>
      <c r="BB133" s="298"/>
      <c r="BC133" s="298"/>
      <c r="BD133" s="298"/>
      <c r="BE133" s="298"/>
      <c r="BF133" s="298"/>
      <c r="BG133" s="298"/>
      <c r="BH133" s="298"/>
      <c r="BI133" s="298"/>
      <c r="BJ133" s="298"/>
      <c r="BK133" s="298"/>
      <c r="BL133" s="298"/>
      <c r="BM133" s="298"/>
      <c r="BN133" s="298"/>
      <c r="BO133" s="298"/>
      <c r="BP133" s="298"/>
    </row>
    <row r="134" spans="1:68" x14ac:dyDescent="0.2">
      <c r="A134" s="298"/>
      <c r="B134" s="298"/>
      <c r="C134" s="298"/>
      <c r="D134" s="298"/>
      <c r="E134" s="298"/>
      <c r="F134" s="298"/>
      <c r="G134" s="298"/>
      <c r="H134" s="298"/>
      <c r="I134" s="298"/>
      <c r="J134" s="298"/>
      <c r="K134" s="298"/>
      <c r="L134" s="298"/>
      <c r="M134" s="298"/>
      <c r="N134" s="298"/>
      <c r="O134" s="298"/>
      <c r="P134" s="298"/>
      <c r="Q134" s="298"/>
      <c r="R134" s="298"/>
      <c r="S134" s="298"/>
      <c r="T134" s="298"/>
      <c r="U134" s="298"/>
      <c r="V134" s="298"/>
      <c r="W134" s="298"/>
      <c r="X134" s="298"/>
      <c r="Y134" s="298"/>
      <c r="Z134" s="298"/>
      <c r="AA134" s="298"/>
      <c r="AB134" s="298"/>
      <c r="AC134" s="298"/>
      <c r="AD134" s="298"/>
      <c r="AE134" s="298"/>
      <c r="AF134" s="298"/>
      <c r="AG134" s="298"/>
      <c r="AH134" s="298"/>
      <c r="AI134" s="298"/>
      <c r="AJ134" s="298"/>
      <c r="AK134" s="298"/>
      <c r="AL134" s="298"/>
      <c r="AM134" s="298"/>
      <c r="AN134" s="298"/>
      <c r="AO134" s="298"/>
      <c r="AP134" s="298"/>
      <c r="AQ134" s="298"/>
      <c r="AR134" s="298"/>
      <c r="AS134" s="298"/>
      <c r="AT134" s="298"/>
      <c r="AU134" s="298"/>
      <c r="AV134" s="298"/>
      <c r="AW134" s="298"/>
      <c r="AX134" s="298"/>
      <c r="AY134" s="298"/>
      <c r="AZ134" s="298"/>
      <c r="BA134" s="298"/>
      <c r="BB134" s="298"/>
      <c r="BC134" s="298"/>
      <c r="BD134" s="298"/>
      <c r="BE134" s="298"/>
      <c r="BF134" s="298"/>
      <c r="BG134" s="298"/>
      <c r="BH134" s="298"/>
      <c r="BI134" s="298"/>
      <c r="BJ134" s="298"/>
      <c r="BK134" s="298"/>
      <c r="BL134" s="298"/>
      <c r="BM134" s="298"/>
      <c r="BN134" s="298"/>
      <c r="BO134" s="298"/>
      <c r="BP134" s="298"/>
    </row>
    <row r="135" spans="1:68" x14ac:dyDescent="0.2">
      <c r="A135" s="298"/>
      <c r="B135" s="298"/>
      <c r="C135" s="298"/>
      <c r="D135" s="298"/>
      <c r="E135" s="298"/>
      <c r="F135" s="298"/>
      <c r="G135" s="298"/>
      <c r="H135" s="298"/>
      <c r="I135" s="298"/>
      <c r="J135" s="298"/>
      <c r="K135" s="298"/>
      <c r="L135" s="298"/>
      <c r="M135" s="298"/>
      <c r="N135" s="298"/>
      <c r="O135" s="298"/>
      <c r="P135" s="298"/>
      <c r="Q135" s="298"/>
      <c r="R135" s="298"/>
      <c r="S135" s="298"/>
      <c r="T135" s="298"/>
      <c r="U135" s="298"/>
      <c r="V135" s="298"/>
      <c r="W135" s="298"/>
      <c r="X135" s="298"/>
      <c r="Y135" s="298"/>
      <c r="Z135" s="298"/>
      <c r="AA135" s="298"/>
      <c r="AB135" s="298"/>
      <c r="AC135" s="298"/>
      <c r="AD135" s="298"/>
      <c r="AE135" s="298"/>
      <c r="AF135" s="298"/>
      <c r="AG135" s="298"/>
      <c r="AH135" s="298"/>
      <c r="AI135" s="298"/>
      <c r="AJ135" s="298"/>
      <c r="AK135" s="298"/>
      <c r="AL135" s="298"/>
      <c r="AM135" s="298"/>
      <c r="AN135" s="298"/>
      <c r="AO135" s="298"/>
      <c r="AP135" s="298"/>
      <c r="AQ135" s="298"/>
      <c r="AR135" s="298"/>
      <c r="AS135" s="298"/>
      <c r="AT135" s="298"/>
      <c r="AU135" s="298"/>
      <c r="AV135" s="298"/>
      <c r="AW135" s="298"/>
      <c r="AX135" s="298"/>
      <c r="AY135" s="298"/>
      <c r="AZ135" s="298"/>
      <c r="BA135" s="298"/>
      <c r="BB135" s="298"/>
      <c r="BC135" s="298"/>
      <c r="BD135" s="298"/>
      <c r="BE135" s="298"/>
      <c r="BF135" s="298"/>
      <c r="BG135" s="298"/>
      <c r="BH135" s="298"/>
      <c r="BI135" s="298"/>
      <c r="BJ135" s="298"/>
      <c r="BK135" s="298"/>
      <c r="BL135" s="298"/>
      <c r="BM135" s="298"/>
      <c r="BN135" s="298"/>
      <c r="BO135" s="298"/>
      <c r="BP135" s="298"/>
    </row>
    <row r="136" spans="1:68" x14ac:dyDescent="0.2">
      <c r="A136" s="298"/>
      <c r="B136" s="298"/>
      <c r="C136" s="298"/>
      <c r="D136" s="298"/>
      <c r="E136" s="298"/>
      <c r="F136" s="298"/>
      <c r="G136" s="298"/>
      <c r="H136" s="298"/>
      <c r="I136" s="298"/>
      <c r="J136" s="298"/>
      <c r="K136" s="298"/>
      <c r="L136" s="298"/>
      <c r="M136" s="298"/>
      <c r="N136" s="298"/>
      <c r="O136" s="298"/>
      <c r="P136" s="298"/>
      <c r="Q136" s="298"/>
      <c r="R136" s="298"/>
      <c r="S136" s="298"/>
      <c r="T136" s="298"/>
      <c r="U136" s="298"/>
      <c r="V136" s="298"/>
      <c r="W136" s="298"/>
      <c r="X136" s="298"/>
      <c r="Y136" s="298"/>
      <c r="Z136" s="298"/>
      <c r="AA136" s="298"/>
      <c r="AB136" s="298"/>
      <c r="AC136" s="298"/>
      <c r="AD136" s="298"/>
      <c r="AE136" s="298"/>
      <c r="AF136" s="298"/>
      <c r="AG136" s="298"/>
      <c r="AH136" s="298"/>
      <c r="AI136" s="298"/>
      <c r="AJ136" s="298"/>
      <c r="AK136" s="298"/>
      <c r="AL136" s="298"/>
      <c r="AM136" s="298"/>
      <c r="AN136" s="298"/>
      <c r="AO136" s="298"/>
      <c r="AP136" s="298"/>
      <c r="AQ136" s="298"/>
      <c r="AR136" s="298"/>
      <c r="AS136" s="298"/>
      <c r="AT136" s="298"/>
      <c r="AU136" s="298"/>
      <c r="AV136" s="298"/>
      <c r="AW136" s="298"/>
      <c r="AX136" s="298"/>
      <c r="AY136" s="298"/>
      <c r="AZ136" s="298"/>
      <c r="BA136" s="298"/>
      <c r="BB136" s="298"/>
      <c r="BC136" s="298"/>
      <c r="BD136" s="298"/>
      <c r="BE136" s="298"/>
      <c r="BF136" s="298"/>
      <c r="BG136" s="298"/>
      <c r="BH136" s="298"/>
      <c r="BI136" s="298"/>
      <c r="BJ136" s="298"/>
      <c r="BK136" s="298"/>
      <c r="BL136" s="298"/>
      <c r="BM136" s="298"/>
      <c r="BN136" s="298"/>
      <c r="BO136" s="298"/>
      <c r="BP136" s="298"/>
    </row>
    <row r="137" spans="1:68" x14ac:dyDescent="0.2">
      <c r="A137" s="298"/>
      <c r="B137" s="298"/>
      <c r="C137" s="298"/>
      <c r="D137" s="298"/>
      <c r="E137" s="298"/>
      <c r="F137" s="298"/>
      <c r="G137" s="298"/>
      <c r="H137" s="298"/>
      <c r="I137" s="298"/>
      <c r="J137" s="298"/>
      <c r="K137" s="298"/>
      <c r="L137" s="298"/>
      <c r="M137" s="298"/>
      <c r="N137" s="298"/>
      <c r="O137" s="298"/>
      <c r="P137" s="298"/>
      <c r="Q137" s="298"/>
      <c r="R137" s="298"/>
      <c r="S137" s="298"/>
      <c r="T137" s="298"/>
      <c r="U137" s="298"/>
      <c r="V137" s="298"/>
      <c r="W137" s="298"/>
      <c r="X137" s="298"/>
      <c r="Y137" s="298"/>
      <c r="Z137" s="298"/>
      <c r="AA137" s="298"/>
      <c r="AB137" s="298"/>
      <c r="AC137" s="298"/>
      <c r="AD137" s="298"/>
      <c r="AE137" s="298"/>
      <c r="AF137" s="298"/>
      <c r="AG137" s="298"/>
      <c r="AH137" s="298"/>
      <c r="AI137" s="298"/>
      <c r="AJ137" s="298"/>
      <c r="AK137" s="298"/>
      <c r="AL137" s="298"/>
      <c r="AM137" s="298"/>
      <c r="AN137" s="298"/>
      <c r="AO137" s="298"/>
      <c r="AP137" s="298"/>
      <c r="AQ137" s="298"/>
      <c r="AR137" s="298"/>
      <c r="AS137" s="298"/>
      <c r="AT137" s="298"/>
      <c r="AU137" s="298"/>
      <c r="AV137" s="298"/>
      <c r="AW137" s="298"/>
      <c r="AX137" s="298"/>
      <c r="AY137" s="298"/>
      <c r="AZ137" s="298"/>
      <c r="BA137" s="298"/>
      <c r="BB137" s="298"/>
      <c r="BC137" s="298"/>
      <c r="BD137" s="298"/>
      <c r="BE137" s="298"/>
      <c r="BF137" s="298"/>
      <c r="BG137" s="298"/>
      <c r="BH137" s="298"/>
      <c r="BI137" s="298"/>
      <c r="BJ137" s="298"/>
      <c r="BK137" s="298"/>
      <c r="BL137" s="298"/>
      <c r="BM137" s="298"/>
      <c r="BN137" s="298"/>
      <c r="BO137" s="298"/>
      <c r="BP137" s="298"/>
    </row>
    <row r="138" spans="1:68" x14ac:dyDescent="0.2">
      <c r="A138" s="298"/>
      <c r="B138" s="298"/>
      <c r="C138" s="298"/>
      <c r="D138" s="298"/>
      <c r="E138" s="298"/>
      <c r="F138" s="298"/>
      <c r="G138" s="298"/>
      <c r="H138" s="298"/>
      <c r="I138" s="298"/>
      <c r="J138" s="298"/>
      <c r="K138" s="298"/>
      <c r="L138" s="298"/>
      <c r="M138" s="298"/>
      <c r="N138" s="298"/>
      <c r="O138" s="298"/>
      <c r="P138" s="298"/>
      <c r="Q138" s="298"/>
      <c r="R138" s="298"/>
      <c r="S138" s="298"/>
      <c r="T138" s="298"/>
      <c r="U138" s="298"/>
      <c r="V138" s="298"/>
      <c r="W138" s="298"/>
      <c r="X138" s="298"/>
      <c r="Y138" s="298"/>
      <c r="Z138" s="298"/>
      <c r="AA138" s="298"/>
      <c r="AB138" s="298"/>
      <c r="AC138" s="298"/>
      <c r="AD138" s="298"/>
      <c r="AE138" s="298"/>
      <c r="AF138" s="298"/>
      <c r="AG138" s="298"/>
      <c r="AH138" s="298"/>
      <c r="AI138" s="298"/>
      <c r="AJ138" s="298"/>
      <c r="AK138" s="298"/>
      <c r="AL138" s="298"/>
      <c r="AM138" s="298"/>
      <c r="AN138" s="298"/>
      <c r="AO138" s="298"/>
      <c r="AP138" s="298"/>
      <c r="AQ138" s="298"/>
      <c r="AR138" s="298"/>
      <c r="AS138" s="298"/>
      <c r="AT138" s="298"/>
      <c r="AU138" s="298"/>
      <c r="AV138" s="298"/>
      <c r="AW138" s="298"/>
      <c r="AX138" s="298"/>
      <c r="AY138" s="298"/>
      <c r="AZ138" s="298"/>
      <c r="BA138" s="298"/>
      <c r="BB138" s="298"/>
      <c r="BC138" s="298"/>
      <c r="BD138" s="298"/>
      <c r="BE138" s="298"/>
      <c r="BF138" s="298"/>
      <c r="BG138" s="298"/>
      <c r="BH138" s="298"/>
      <c r="BI138" s="298"/>
      <c r="BJ138" s="298"/>
      <c r="BK138" s="298"/>
      <c r="BL138" s="298"/>
      <c r="BM138" s="298"/>
      <c r="BN138" s="298"/>
      <c r="BO138" s="298"/>
      <c r="BP138" s="298"/>
    </row>
    <row r="139" spans="1:68" x14ac:dyDescent="0.2">
      <c r="A139" s="298"/>
      <c r="B139" s="298"/>
      <c r="C139" s="298"/>
      <c r="D139" s="298"/>
      <c r="E139" s="298"/>
      <c r="F139" s="298"/>
      <c r="G139" s="298"/>
      <c r="H139" s="298"/>
      <c r="I139" s="298"/>
      <c r="J139" s="298"/>
      <c r="K139" s="298"/>
      <c r="L139" s="298"/>
      <c r="M139" s="298"/>
      <c r="N139" s="298"/>
      <c r="O139" s="298"/>
      <c r="P139" s="298"/>
      <c r="Q139" s="298"/>
      <c r="R139" s="298"/>
      <c r="S139" s="298"/>
      <c r="T139" s="298"/>
      <c r="U139" s="298"/>
      <c r="V139" s="298"/>
      <c r="W139" s="298"/>
      <c r="X139" s="298"/>
      <c r="Y139" s="298"/>
      <c r="Z139" s="298"/>
      <c r="AA139" s="298"/>
      <c r="AB139" s="298"/>
      <c r="AC139" s="298"/>
      <c r="AD139" s="298"/>
      <c r="AE139" s="298"/>
      <c r="AF139" s="298"/>
      <c r="AG139" s="298"/>
      <c r="AH139" s="298"/>
      <c r="AI139" s="298"/>
      <c r="AJ139" s="298"/>
      <c r="AK139" s="298"/>
      <c r="AL139" s="298"/>
      <c r="AM139" s="298"/>
      <c r="AN139" s="298"/>
      <c r="AO139" s="298"/>
      <c r="AP139" s="298"/>
      <c r="AQ139" s="298"/>
      <c r="AR139" s="298"/>
      <c r="AS139" s="298"/>
      <c r="AT139" s="298"/>
      <c r="AU139" s="298"/>
      <c r="AV139" s="298"/>
      <c r="AW139" s="298"/>
      <c r="AX139" s="298"/>
      <c r="AY139" s="298"/>
      <c r="AZ139" s="298"/>
      <c r="BA139" s="298"/>
      <c r="BB139" s="298"/>
      <c r="BC139" s="298"/>
      <c r="BD139" s="298"/>
      <c r="BE139" s="298"/>
      <c r="BF139" s="298"/>
      <c r="BG139" s="298"/>
      <c r="BH139" s="298"/>
      <c r="BI139" s="298"/>
      <c r="BJ139" s="298"/>
      <c r="BK139" s="298"/>
      <c r="BL139" s="298"/>
      <c r="BM139" s="298"/>
      <c r="BN139" s="298"/>
      <c r="BO139" s="298"/>
      <c r="BP139" s="298"/>
    </row>
    <row r="140" spans="1:68" x14ac:dyDescent="0.2">
      <c r="A140" s="298"/>
      <c r="B140" s="298"/>
      <c r="C140" s="298"/>
      <c r="D140" s="298"/>
      <c r="E140" s="298"/>
      <c r="F140" s="298"/>
      <c r="G140" s="298"/>
      <c r="H140" s="298"/>
      <c r="I140" s="298"/>
      <c r="J140" s="298"/>
      <c r="K140" s="298"/>
      <c r="L140" s="298"/>
      <c r="M140" s="298"/>
      <c r="N140" s="298"/>
      <c r="O140" s="298"/>
      <c r="P140" s="298"/>
      <c r="Q140" s="298"/>
      <c r="R140" s="298"/>
      <c r="S140" s="298"/>
      <c r="T140" s="298"/>
      <c r="U140" s="298"/>
      <c r="V140" s="298"/>
      <c r="W140" s="298"/>
      <c r="X140" s="298"/>
      <c r="Y140" s="298"/>
      <c r="Z140" s="298"/>
      <c r="AA140" s="298"/>
      <c r="AB140" s="298"/>
      <c r="AC140" s="298"/>
      <c r="AD140" s="298"/>
      <c r="AE140" s="298"/>
      <c r="AF140" s="298"/>
      <c r="AG140" s="298"/>
      <c r="AH140" s="298"/>
      <c r="AI140" s="298"/>
      <c r="AJ140" s="298"/>
      <c r="AK140" s="298"/>
      <c r="AL140" s="298"/>
      <c r="AM140" s="298"/>
      <c r="AN140" s="298"/>
      <c r="AO140" s="298"/>
      <c r="AP140" s="298"/>
      <c r="AQ140" s="298"/>
      <c r="AR140" s="298"/>
      <c r="AS140" s="298"/>
      <c r="AT140" s="298"/>
      <c r="AU140" s="298"/>
      <c r="AV140" s="298"/>
      <c r="AW140" s="298"/>
      <c r="AX140" s="298"/>
      <c r="AY140" s="298"/>
      <c r="AZ140" s="298"/>
      <c r="BA140" s="298"/>
      <c r="BB140" s="298"/>
      <c r="BC140" s="298"/>
      <c r="BD140" s="298"/>
      <c r="BE140" s="298"/>
      <c r="BF140" s="298"/>
      <c r="BG140" s="298"/>
      <c r="BH140" s="298"/>
      <c r="BI140" s="298"/>
      <c r="BJ140" s="298"/>
      <c r="BK140" s="298"/>
      <c r="BL140" s="298"/>
      <c r="BM140" s="298"/>
      <c r="BN140" s="298"/>
      <c r="BO140" s="298"/>
      <c r="BP140" s="298"/>
    </row>
    <row r="141" spans="1:68" x14ac:dyDescent="0.2">
      <c r="A141" s="298"/>
      <c r="B141" s="298"/>
      <c r="C141" s="298"/>
      <c r="D141" s="298"/>
      <c r="E141" s="298"/>
      <c r="F141" s="298"/>
      <c r="G141" s="298"/>
      <c r="H141" s="298"/>
      <c r="I141" s="298"/>
      <c r="J141" s="298"/>
      <c r="K141" s="298"/>
      <c r="L141" s="298"/>
      <c r="M141" s="298"/>
      <c r="N141" s="298"/>
      <c r="O141" s="298"/>
      <c r="P141" s="298"/>
      <c r="Q141" s="298"/>
      <c r="R141" s="298"/>
      <c r="S141" s="298"/>
      <c r="T141" s="298"/>
      <c r="U141" s="298"/>
      <c r="V141" s="298"/>
      <c r="W141" s="298"/>
      <c r="X141" s="298"/>
      <c r="Y141" s="298"/>
      <c r="Z141" s="298"/>
      <c r="AA141" s="298"/>
      <c r="AB141" s="298"/>
      <c r="AC141" s="298"/>
      <c r="AD141" s="298"/>
      <c r="AE141" s="298"/>
      <c r="AF141" s="298"/>
      <c r="AG141" s="298"/>
      <c r="AH141" s="298"/>
      <c r="AI141" s="298"/>
      <c r="AJ141" s="298"/>
      <c r="AK141" s="298"/>
      <c r="AL141" s="298"/>
      <c r="AM141" s="298"/>
      <c r="AN141" s="298"/>
      <c r="AO141" s="298"/>
      <c r="AP141" s="298"/>
      <c r="AQ141" s="298"/>
      <c r="AR141" s="298"/>
      <c r="AS141" s="298"/>
      <c r="AT141" s="298"/>
      <c r="AU141" s="298"/>
      <c r="AV141" s="298"/>
      <c r="AW141" s="298"/>
      <c r="AX141" s="298"/>
      <c r="AY141" s="298"/>
      <c r="AZ141" s="298"/>
      <c r="BA141" s="298"/>
      <c r="BB141" s="298"/>
      <c r="BC141" s="298"/>
      <c r="BD141" s="298"/>
      <c r="BE141" s="298"/>
      <c r="BF141" s="298"/>
      <c r="BG141" s="298"/>
      <c r="BH141" s="298"/>
      <c r="BI141" s="298"/>
      <c r="BJ141" s="298"/>
      <c r="BK141" s="298"/>
      <c r="BL141" s="298"/>
      <c r="BM141" s="298"/>
      <c r="BN141" s="298"/>
      <c r="BO141" s="298"/>
      <c r="BP141" s="298"/>
    </row>
    <row r="142" spans="1:68" x14ac:dyDescent="0.2">
      <c r="A142" s="298"/>
      <c r="B142" s="298"/>
      <c r="C142" s="298"/>
      <c r="D142" s="298"/>
      <c r="E142" s="298"/>
      <c r="F142" s="298"/>
      <c r="G142" s="298"/>
      <c r="H142" s="298"/>
      <c r="I142" s="298"/>
      <c r="J142" s="298"/>
      <c r="K142" s="298"/>
      <c r="L142" s="298"/>
      <c r="M142" s="298"/>
      <c r="N142" s="298"/>
      <c r="O142" s="298"/>
      <c r="P142" s="298"/>
      <c r="Q142" s="298"/>
      <c r="R142" s="298"/>
      <c r="S142" s="298"/>
      <c r="T142" s="298"/>
      <c r="U142" s="298"/>
      <c r="V142" s="298"/>
      <c r="W142" s="298"/>
      <c r="X142" s="298"/>
      <c r="Y142" s="298"/>
      <c r="Z142" s="298"/>
      <c r="AA142" s="298"/>
      <c r="AB142" s="298"/>
      <c r="AC142" s="298"/>
      <c r="AD142" s="298"/>
      <c r="AE142" s="298"/>
      <c r="AF142" s="298"/>
      <c r="AG142" s="298"/>
      <c r="AH142" s="298"/>
      <c r="AI142" s="298"/>
      <c r="AJ142" s="298"/>
      <c r="AK142" s="298"/>
      <c r="AL142" s="298"/>
      <c r="AM142" s="298"/>
      <c r="AN142" s="298"/>
      <c r="AO142" s="298"/>
      <c r="AP142" s="298"/>
      <c r="AQ142" s="298"/>
      <c r="AR142" s="298"/>
      <c r="AS142" s="298"/>
      <c r="AT142" s="298"/>
      <c r="AU142" s="298"/>
      <c r="AV142" s="298"/>
      <c r="AW142" s="298"/>
      <c r="AX142" s="298"/>
      <c r="AY142" s="298"/>
      <c r="AZ142" s="298"/>
      <c r="BA142" s="298"/>
      <c r="BB142" s="298"/>
      <c r="BC142" s="298"/>
      <c r="BD142" s="298"/>
      <c r="BE142" s="298"/>
      <c r="BF142" s="298"/>
      <c r="BG142" s="298"/>
      <c r="BH142" s="298"/>
      <c r="BI142" s="298"/>
      <c r="BJ142" s="298"/>
      <c r="BK142" s="298"/>
      <c r="BL142" s="298"/>
      <c r="BM142" s="298"/>
      <c r="BN142" s="298"/>
      <c r="BO142" s="298"/>
      <c r="BP142" s="298"/>
    </row>
    <row r="143" spans="1:68" x14ac:dyDescent="0.2">
      <c r="A143" s="298"/>
      <c r="B143" s="298"/>
      <c r="C143" s="298"/>
      <c r="D143" s="298"/>
      <c r="E143" s="298"/>
      <c r="F143" s="298"/>
      <c r="G143" s="298"/>
      <c r="H143" s="298"/>
      <c r="I143" s="298"/>
      <c r="J143" s="298"/>
      <c r="K143" s="298"/>
      <c r="L143" s="298"/>
      <c r="M143" s="298"/>
      <c r="N143" s="298"/>
      <c r="O143" s="298"/>
      <c r="P143" s="298"/>
      <c r="Q143" s="298"/>
      <c r="R143" s="298"/>
      <c r="S143" s="298"/>
      <c r="T143" s="298"/>
      <c r="U143" s="298"/>
      <c r="V143" s="298"/>
      <c r="W143" s="298"/>
      <c r="X143" s="298"/>
      <c r="Y143" s="298"/>
      <c r="Z143" s="298"/>
      <c r="AA143" s="298"/>
      <c r="AB143" s="298"/>
      <c r="AC143" s="298"/>
      <c r="AD143" s="298"/>
      <c r="AE143" s="298"/>
      <c r="AF143" s="298"/>
      <c r="AG143" s="298"/>
      <c r="AH143" s="298"/>
      <c r="AI143" s="298"/>
      <c r="AJ143" s="298"/>
      <c r="AK143" s="298"/>
      <c r="AL143" s="298"/>
      <c r="AM143" s="298"/>
      <c r="AN143" s="298"/>
      <c r="AO143" s="298"/>
      <c r="AP143" s="298"/>
      <c r="AQ143" s="298"/>
      <c r="AR143" s="298"/>
      <c r="AS143" s="298"/>
      <c r="AT143" s="298"/>
      <c r="AU143" s="298"/>
      <c r="AV143" s="298"/>
      <c r="AW143" s="298"/>
      <c r="AX143" s="298"/>
      <c r="AY143" s="298"/>
      <c r="AZ143" s="298"/>
      <c r="BA143" s="298"/>
      <c r="BB143" s="298"/>
      <c r="BC143" s="298"/>
      <c r="BD143" s="298"/>
      <c r="BE143" s="298"/>
      <c r="BF143" s="298"/>
      <c r="BG143" s="298"/>
      <c r="BH143" s="298"/>
      <c r="BI143" s="298"/>
      <c r="BJ143" s="298"/>
      <c r="BK143" s="298"/>
      <c r="BL143" s="298"/>
      <c r="BM143" s="298"/>
      <c r="BN143" s="298"/>
      <c r="BO143" s="298"/>
      <c r="BP143" s="298"/>
    </row>
    <row r="144" spans="1:68" x14ac:dyDescent="0.2">
      <c r="A144" s="298"/>
      <c r="B144" s="298"/>
      <c r="C144" s="298"/>
      <c r="D144" s="298"/>
      <c r="E144" s="298"/>
      <c r="F144" s="298"/>
      <c r="G144" s="298"/>
      <c r="H144" s="298"/>
      <c r="I144" s="298"/>
      <c r="J144" s="298"/>
      <c r="K144" s="298"/>
      <c r="L144" s="298"/>
      <c r="M144" s="298"/>
      <c r="N144" s="298"/>
      <c r="O144" s="298"/>
      <c r="P144" s="298"/>
      <c r="Q144" s="298"/>
      <c r="R144" s="298"/>
      <c r="S144" s="298"/>
      <c r="T144" s="298"/>
      <c r="U144" s="298"/>
      <c r="V144" s="298"/>
      <c r="W144" s="298"/>
      <c r="X144" s="298"/>
      <c r="Y144" s="298"/>
      <c r="Z144" s="298"/>
      <c r="AA144" s="298"/>
      <c r="AB144" s="298"/>
      <c r="AC144" s="298"/>
      <c r="AD144" s="298"/>
      <c r="AE144" s="298"/>
      <c r="AF144" s="298"/>
      <c r="AG144" s="298"/>
      <c r="AH144" s="298"/>
      <c r="AI144" s="298"/>
      <c r="AJ144" s="298"/>
      <c r="AK144" s="298"/>
      <c r="AL144" s="298"/>
      <c r="AM144" s="298"/>
      <c r="AN144" s="298"/>
      <c r="AO144" s="298"/>
      <c r="AP144" s="298"/>
      <c r="AQ144" s="298"/>
      <c r="AR144" s="298"/>
      <c r="AS144" s="298"/>
      <c r="AT144" s="298"/>
      <c r="AU144" s="298"/>
      <c r="AV144" s="298"/>
      <c r="AW144" s="298"/>
      <c r="AX144" s="298"/>
      <c r="AY144" s="298"/>
      <c r="AZ144" s="298"/>
      <c r="BA144" s="298"/>
      <c r="BB144" s="298"/>
      <c r="BC144" s="298"/>
      <c r="BD144" s="298"/>
      <c r="BE144" s="298"/>
      <c r="BF144" s="298"/>
      <c r="BG144" s="298"/>
      <c r="BH144" s="298"/>
      <c r="BI144" s="298"/>
      <c r="BJ144" s="298"/>
      <c r="BK144" s="298"/>
      <c r="BL144" s="298"/>
      <c r="BM144" s="298"/>
      <c r="BN144" s="298"/>
      <c r="BO144" s="298"/>
      <c r="BP144" s="298"/>
    </row>
    <row r="145" spans="1:68" x14ac:dyDescent="0.2">
      <c r="A145" s="298"/>
      <c r="B145" s="298"/>
      <c r="C145" s="298"/>
      <c r="D145" s="298"/>
      <c r="E145" s="298"/>
      <c r="F145" s="298"/>
      <c r="G145" s="298"/>
      <c r="H145" s="298"/>
      <c r="I145" s="298"/>
      <c r="J145" s="298"/>
      <c r="K145" s="298"/>
      <c r="L145" s="298"/>
      <c r="M145" s="298"/>
      <c r="N145" s="298"/>
      <c r="O145" s="298"/>
      <c r="P145" s="298"/>
      <c r="Q145" s="298"/>
      <c r="R145" s="298"/>
      <c r="S145" s="298"/>
      <c r="T145" s="298"/>
      <c r="U145" s="298"/>
      <c r="V145" s="298"/>
      <c r="W145" s="298"/>
      <c r="X145" s="298"/>
      <c r="Y145" s="298"/>
      <c r="Z145" s="298"/>
      <c r="AA145" s="298"/>
      <c r="AB145" s="298"/>
      <c r="AC145" s="298"/>
      <c r="AD145" s="298"/>
      <c r="AE145" s="298"/>
      <c r="AF145" s="298"/>
      <c r="AG145" s="298"/>
      <c r="AH145" s="298"/>
      <c r="AI145" s="298"/>
      <c r="AJ145" s="298"/>
      <c r="AK145" s="298"/>
      <c r="AL145" s="298"/>
      <c r="AM145" s="298"/>
      <c r="AN145" s="298"/>
      <c r="AO145" s="298"/>
      <c r="AP145" s="298"/>
      <c r="AQ145" s="298"/>
      <c r="AR145" s="298"/>
      <c r="AS145" s="298"/>
      <c r="AT145" s="298"/>
      <c r="AU145" s="298"/>
      <c r="AV145" s="298"/>
      <c r="AW145" s="298"/>
      <c r="AX145" s="298"/>
      <c r="AY145" s="298"/>
      <c r="AZ145" s="298"/>
      <c r="BA145" s="298"/>
      <c r="BB145" s="298"/>
      <c r="BC145" s="298"/>
      <c r="BD145" s="298"/>
      <c r="BE145" s="298"/>
      <c r="BF145" s="298"/>
      <c r="BG145" s="298"/>
      <c r="BH145" s="298"/>
      <c r="BI145" s="298"/>
      <c r="BJ145" s="298"/>
      <c r="BK145" s="298"/>
      <c r="BL145" s="298"/>
      <c r="BM145" s="298"/>
      <c r="BN145" s="298"/>
      <c r="BO145" s="298"/>
      <c r="BP145" s="298"/>
    </row>
    <row r="146" spans="1:68" x14ac:dyDescent="0.2">
      <c r="A146" s="298"/>
      <c r="B146" s="298"/>
      <c r="C146" s="298"/>
      <c r="D146" s="298"/>
      <c r="E146" s="298"/>
      <c r="F146" s="298"/>
      <c r="G146" s="298"/>
      <c r="H146" s="298"/>
      <c r="I146" s="298"/>
      <c r="J146" s="298"/>
      <c r="K146" s="298"/>
      <c r="L146" s="298"/>
      <c r="M146" s="298"/>
      <c r="N146" s="298"/>
      <c r="O146" s="298"/>
      <c r="P146" s="298"/>
      <c r="Q146" s="298"/>
      <c r="R146" s="298"/>
      <c r="S146" s="298"/>
      <c r="T146" s="298"/>
      <c r="U146" s="298"/>
      <c r="V146" s="298"/>
      <c r="W146" s="298"/>
      <c r="X146" s="298"/>
      <c r="Y146" s="298"/>
      <c r="Z146" s="298"/>
      <c r="AA146" s="298"/>
      <c r="AB146" s="298"/>
      <c r="AC146" s="298"/>
      <c r="AD146" s="298"/>
      <c r="AE146" s="298"/>
      <c r="AF146" s="298"/>
      <c r="AG146" s="298"/>
      <c r="AH146" s="298"/>
      <c r="AI146" s="298"/>
      <c r="AJ146" s="298"/>
      <c r="AK146" s="298"/>
      <c r="AL146" s="298"/>
      <c r="AM146" s="298"/>
      <c r="AN146" s="298"/>
      <c r="AO146" s="298"/>
      <c r="AP146" s="298"/>
      <c r="AQ146" s="298"/>
      <c r="AR146" s="298"/>
      <c r="AS146" s="298"/>
      <c r="AT146" s="298"/>
      <c r="AU146" s="298"/>
      <c r="AV146" s="298"/>
      <c r="AW146" s="298"/>
      <c r="AX146" s="298"/>
      <c r="AY146" s="298"/>
      <c r="AZ146" s="298"/>
      <c r="BA146" s="298"/>
      <c r="BB146" s="298"/>
      <c r="BC146" s="298"/>
      <c r="BD146" s="298"/>
      <c r="BE146" s="298"/>
      <c r="BF146" s="298"/>
      <c r="BG146" s="298"/>
      <c r="BH146" s="298"/>
      <c r="BI146" s="298"/>
      <c r="BJ146" s="298"/>
      <c r="BK146" s="298"/>
      <c r="BL146" s="298"/>
      <c r="BM146" s="298"/>
      <c r="BN146" s="298"/>
      <c r="BO146" s="298"/>
      <c r="BP146" s="298"/>
    </row>
    <row r="147" spans="1:68" x14ac:dyDescent="0.2">
      <c r="A147" s="298"/>
      <c r="B147" s="298"/>
      <c r="C147" s="298"/>
      <c r="D147" s="298"/>
      <c r="E147" s="298"/>
      <c r="F147" s="298"/>
      <c r="G147" s="298"/>
      <c r="H147" s="298"/>
      <c r="I147" s="298"/>
      <c r="J147" s="298"/>
      <c r="K147" s="298"/>
      <c r="L147" s="298"/>
      <c r="M147" s="298"/>
      <c r="N147" s="298"/>
      <c r="O147" s="298"/>
      <c r="P147" s="298"/>
      <c r="Q147" s="298"/>
      <c r="R147" s="298"/>
      <c r="S147" s="298"/>
      <c r="T147" s="298"/>
      <c r="U147" s="298"/>
      <c r="V147" s="298"/>
      <c r="W147" s="298"/>
      <c r="X147" s="298"/>
      <c r="Y147" s="298"/>
      <c r="Z147" s="298"/>
      <c r="AA147" s="298"/>
      <c r="AB147" s="298"/>
      <c r="AC147" s="298"/>
      <c r="AD147" s="298"/>
      <c r="AE147" s="298"/>
      <c r="AF147" s="298"/>
      <c r="AG147" s="298"/>
      <c r="AH147" s="298"/>
      <c r="AI147" s="298"/>
      <c r="AJ147" s="298"/>
      <c r="AK147" s="298"/>
      <c r="AL147" s="298"/>
      <c r="AM147" s="298"/>
      <c r="AN147" s="298"/>
      <c r="AO147" s="298"/>
      <c r="AP147" s="298"/>
      <c r="AQ147" s="298"/>
      <c r="AR147" s="298"/>
      <c r="AS147" s="298"/>
      <c r="AT147" s="298"/>
      <c r="AU147" s="298"/>
      <c r="AV147" s="298"/>
      <c r="AW147" s="298"/>
      <c r="AX147" s="298"/>
      <c r="AY147" s="298"/>
      <c r="AZ147" s="298"/>
      <c r="BA147" s="298"/>
      <c r="BB147" s="298"/>
      <c r="BC147" s="298"/>
      <c r="BD147" s="298"/>
      <c r="BE147" s="298"/>
      <c r="BF147" s="298"/>
      <c r="BG147" s="298"/>
      <c r="BH147" s="298"/>
      <c r="BI147" s="298"/>
      <c r="BJ147" s="298"/>
      <c r="BK147" s="298"/>
      <c r="BL147" s="298"/>
      <c r="BM147" s="298"/>
      <c r="BN147" s="298"/>
      <c r="BO147" s="298"/>
      <c r="BP147" s="298"/>
    </row>
    <row r="148" spans="1:68" x14ac:dyDescent="0.2">
      <c r="A148" s="298"/>
      <c r="B148" s="298"/>
      <c r="C148" s="298"/>
      <c r="D148" s="298"/>
      <c r="E148" s="298"/>
      <c r="F148" s="298"/>
      <c r="G148" s="298"/>
      <c r="H148" s="298"/>
      <c r="I148" s="298"/>
      <c r="J148" s="298"/>
      <c r="K148" s="298"/>
      <c r="L148" s="298"/>
      <c r="M148" s="298"/>
      <c r="N148" s="298"/>
      <c r="O148" s="298"/>
      <c r="P148" s="298"/>
      <c r="Q148" s="298"/>
      <c r="R148" s="298"/>
      <c r="S148" s="298"/>
      <c r="T148" s="298"/>
      <c r="U148" s="298"/>
      <c r="V148" s="298"/>
      <c r="W148" s="298"/>
      <c r="X148" s="298"/>
      <c r="Y148" s="298"/>
      <c r="Z148" s="298"/>
      <c r="AA148" s="298"/>
      <c r="AB148" s="298"/>
      <c r="AC148" s="298"/>
      <c r="AD148" s="298"/>
      <c r="AE148" s="298"/>
      <c r="AF148" s="298"/>
      <c r="AG148" s="298"/>
      <c r="AH148" s="298"/>
      <c r="AI148" s="298"/>
      <c r="AJ148" s="298"/>
      <c r="AK148" s="298"/>
      <c r="AL148" s="298"/>
      <c r="AM148" s="298"/>
      <c r="AN148" s="298"/>
      <c r="AO148" s="298"/>
      <c r="AP148" s="298"/>
      <c r="AQ148" s="298"/>
      <c r="AR148" s="298"/>
      <c r="AS148" s="298"/>
      <c r="AT148" s="298"/>
      <c r="AU148" s="298"/>
      <c r="AV148" s="298"/>
      <c r="AW148" s="298"/>
      <c r="AX148" s="298"/>
      <c r="AY148" s="298"/>
      <c r="AZ148" s="298"/>
      <c r="BA148" s="298"/>
      <c r="BB148" s="298"/>
      <c r="BC148" s="298"/>
      <c r="BD148" s="298"/>
      <c r="BE148" s="298"/>
      <c r="BF148" s="298"/>
      <c r="BG148" s="298"/>
      <c r="BH148" s="298"/>
      <c r="BI148" s="298"/>
      <c r="BJ148" s="298"/>
      <c r="BK148" s="298"/>
      <c r="BL148" s="298"/>
      <c r="BM148" s="298"/>
      <c r="BN148" s="298"/>
      <c r="BO148" s="298"/>
      <c r="BP148" s="298"/>
    </row>
    <row r="149" spans="1:68" x14ac:dyDescent="0.2">
      <c r="A149" s="298"/>
      <c r="B149" s="298"/>
      <c r="C149" s="298"/>
      <c r="D149" s="298"/>
      <c r="E149" s="298"/>
      <c r="F149" s="298"/>
      <c r="G149" s="298"/>
      <c r="H149" s="298"/>
      <c r="I149" s="298"/>
      <c r="J149" s="298"/>
      <c r="K149" s="298"/>
      <c r="L149" s="298"/>
      <c r="M149" s="298"/>
      <c r="N149" s="298"/>
      <c r="O149" s="298"/>
      <c r="P149" s="298"/>
      <c r="Q149" s="298"/>
      <c r="R149" s="298"/>
      <c r="S149" s="298"/>
      <c r="T149" s="298"/>
      <c r="U149" s="298"/>
      <c r="V149" s="298"/>
      <c r="W149" s="298"/>
      <c r="X149" s="298"/>
      <c r="Y149" s="298"/>
      <c r="Z149" s="298"/>
      <c r="AA149" s="298"/>
      <c r="AB149" s="298"/>
      <c r="AC149" s="298"/>
      <c r="AD149" s="298"/>
      <c r="AE149" s="298"/>
      <c r="AF149" s="298"/>
      <c r="AG149" s="298"/>
      <c r="AH149" s="298"/>
      <c r="AI149" s="298"/>
      <c r="AJ149" s="298"/>
      <c r="AK149" s="298"/>
      <c r="AL149" s="298"/>
      <c r="AM149" s="298"/>
      <c r="AN149" s="298"/>
      <c r="AO149" s="298"/>
      <c r="AP149" s="298"/>
      <c r="AQ149" s="298"/>
      <c r="AR149" s="298"/>
      <c r="AS149" s="298"/>
      <c r="AT149" s="298"/>
      <c r="AU149" s="298"/>
      <c r="AV149" s="298"/>
      <c r="AW149" s="298"/>
      <c r="AX149" s="298"/>
      <c r="AY149" s="298"/>
      <c r="AZ149" s="298"/>
      <c r="BA149" s="298"/>
      <c r="BB149" s="298"/>
      <c r="BC149" s="298"/>
      <c r="BD149" s="298"/>
      <c r="BE149" s="298"/>
      <c r="BF149" s="298"/>
      <c r="BG149" s="298"/>
      <c r="BH149" s="298"/>
      <c r="BI149" s="298"/>
      <c r="BJ149" s="298"/>
      <c r="BK149" s="298"/>
      <c r="BL149" s="298"/>
      <c r="BM149" s="298"/>
      <c r="BN149" s="298"/>
      <c r="BO149" s="298"/>
      <c r="BP149" s="298"/>
    </row>
    <row r="150" spans="1:68" x14ac:dyDescent="0.2">
      <c r="A150" s="298"/>
      <c r="B150" s="298"/>
      <c r="C150" s="298"/>
      <c r="D150" s="298"/>
      <c r="E150" s="298"/>
      <c r="F150" s="298"/>
      <c r="G150" s="298"/>
      <c r="H150" s="298"/>
      <c r="I150" s="298"/>
      <c r="J150" s="298"/>
      <c r="K150" s="298"/>
      <c r="L150" s="298"/>
      <c r="M150" s="298"/>
      <c r="N150" s="298"/>
      <c r="O150" s="298"/>
      <c r="P150" s="298"/>
      <c r="Q150" s="298"/>
      <c r="R150" s="298"/>
      <c r="S150" s="298"/>
      <c r="T150" s="298"/>
      <c r="U150" s="298"/>
      <c r="V150" s="298"/>
      <c r="W150" s="298"/>
      <c r="X150" s="298"/>
      <c r="Y150" s="298"/>
      <c r="Z150" s="298"/>
      <c r="AA150" s="298"/>
      <c r="AB150" s="298"/>
      <c r="AC150" s="298"/>
      <c r="AD150" s="298"/>
      <c r="AE150" s="298"/>
      <c r="AF150" s="298"/>
      <c r="AG150" s="298"/>
      <c r="AH150" s="298"/>
      <c r="AI150" s="298"/>
      <c r="AJ150" s="298"/>
      <c r="AK150" s="298"/>
      <c r="AL150" s="298"/>
      <c r="AM150" s="298"/>
      <c r="AN150" s="298"/>
      <c r="AO150" s="298"/>
      <c r="AP150" s="298"/>
      <c r="AQ150" s="298"/>
      <c r="AR150" s="298"/>
      <c r="AS150" s="298"/>
      <c r="AT150" s="298"/>
      <c r="AU150" s="298"/>
      <c r="AV150" s="298"/>
      <c r="AW150" s="298"/>
      <c r="AX150" s="298"/>
      <c r="AY150" s="298"/>
      <c r="AZ150" s="298"/>
      <c r="BA150" s="298"/>
      <c r="BB150" s="298"/>
      <c r="BC150" s="298"/>
      <c r="BD150" s="298"/>
      <c r="BE150" s="298"/>
      <c r="BF150" s="298"/>
      <c r="BG150" s="298"/>
      <c r="BH150" s="298"/>
      <c r="BI150" s="298"/>
      <c r="BJ150" s="298"/>
      <c r="BK150" s="298"/>
      <c r="BL150" s="298"/>
      <c r="BM150" s="298"/>
      <c r="BN150" s="298"/>
      <c r="BO150" s="298"/>
      <c r="BP150" s="298"/>
    </row>
    <row r="151" spans="1:68" x14ac:dyDescent="0.2">
      <c r="A151" s="298"/>
      <c r="B151" s="298"/>
      <c r="C151" s="298"/>
      <c r="D151" s="298"/>
      <c r="E151" s="298"/>
      <c r="F151" s="298"/>
      <c r="G151" s="298"/>
      <c r="H151" s="298"/>
      <c r="I151" s="298"/>
      <c r="J151" s="298"/>
      <c r="K151" s="298"/>
      <c r="L151" s="298"/>
      <c r="M151" s="298"/>
      <c r="N151" s="298"/>
      <c r="O151" s="298"/>
      <c r="P151" s="298"/>
      <c r="Q151" s="298"/>
      <c r="R151" s="298"/>
      <c r="S151" s="298"/>
      <c r="T151" s="298"/>
      <c r="U151" s="298"/>
      <c r="V151" s="298"/>
      <c r="W151" s="298"/>
      <c r="X151" s="298"/>
      <c r="Y151" s="298"/>
      <c r="Z151" s="298"/>
      <c r="AA151" s="298"/>
      <c r="AB151" s="298"/>
      <c r="AC151" s="298"/>
      <c r="AD151" s="298"/>
      <c r="AE151" s="298"/>
      <c r="AF151" s="298"/>
      <c r="AG151" s="298"/>
      <c r="AH151" s="298"/>
      <c r="AI151" s="298"/>
      <c r="AJ151" s="298"/>
      <c r="AK151" s="298"/>
      <c r="AL151" s="298"/>
      <c r="AM151" s="298"/>
      <c r="AN151" s="298"/>
      <c r="AO151" s="298"/>
      <c r="AP151" s="298"/>
      <c r="AQ151" s="298"/>
      <c r="AR151" s="298"/>
      <c r="AS151" s="298"/>
      <c r="AT151" s="298"/>
      <c r="AU151" s="298"/>
      <c r="AV151" s="298"/>
      <c r="AW151" s="298"/>
      <c r="AX151" s="298"/>
      <c r="AY151" s="298"/>
      <c r="AZ151" s="298"/>
      <c r="BA151" s="298"/>
      <c r="BB151" s="298"/>
      <c r="BC151" s="298"/>
      <c r="BD151" s="298"/>
      <c r="BE151" s="298"/>
      <c r="BF151" s="298"/>
      <c r="BG151" s="298"/>
      <c r="BH151" s="298"/>
      <c r="BI151" s="298"/>
      <c r="BJ151" s="298"/>
      <c r="BK151" s="298"/>
      <c r="BL151" s="298"/>
      <c r="BM151" s="298"/>
      <c r="BN151" s="298"/>
      <c r="BO151" s="298"/>
      <c r="BP151" s="298"/>
    </row>
    <row r="152" spans="1:68" x14ac:dyDescent="0.2">
      <c r="A152" s="298"/>
      <c r="B152" s="298"/>
      <c r="C152" s="298"/>
      <c r="D152" s="298"/>
      <c r="E152" s="298"/>
      <c r="F152" s="298"/>
      <c r="G152" s="298"/>
      <c r="H152" s="298"/>
      <c r="I152" s="298"/>
      <c r="J152" s="298"/>
      <c r="K152" s="298"/>
      <c r="L152" s="298"/>
      <c r="M152" s="298"/>
      <c r="N152" s="298"/>
      <c r="O152" s="298"/>
      <c r="P152" s="298"/>
      <c r="Q152" s="298"/>
      <c r="R152" s="298"/>
      <c r="S152" s="298"/>
      <c r="T152" s="298"/>
      <c r="U152" s="298"/>
      <c r="V152" s="298"/>
      <c r="W152" s="298"/>
      <c r="X152" s="298"/>
      <c r="Y152" s="298"/>
      <c r="Z152" s="298"/>
      <c r="AA152" s="298"/>
      <c r="AB152" s="298"/>
      <c r="AC152" s="298"/>
      <c r="AD152" s="298"/>
      <c r="AE152" s="298"/>
      <c r="AF152" s="298"/>
      <c r="AG152" s="298"/>
      <c r="AH152" s="298"/>
      <c r="AI152" s="298"/>
      <c r="AJ152" s="298"/>
      <c r="AK152" s="298"/>
      <c r="AL152" s="298"/>
      <c r="AM152" s="298"/>
      <c r="AN152" s="298"/>
      <c r="AO152" s="298"/>
      <c r="AP152" s="298"/>
      <c r="AQ152" s="298"/>
      <c r="AR152" s="298"/>
      <c r="AS152" s="298"/>
      <c r="AT152" s="298"/>
      <c r="AU152" s="298"/>
      <c r="AV152" s="298"/>
      <c r="AW152" s="298"/>
      <c r="AX152" s="298"/>
      <c r="AY152" s="298"/>
      <c r="AZ152" s="298"/>
      <c r="BA152" s="298"/>
      <c r="BB152" s="298"/>
      <c r="BC152" s="298"/>
      <c r="BD152" s="298"/>
      <c r="BE152" s="298"/>
      <c r="BF152" s="298"/>
      <c r="BG152" s="298"/>
      <c r="BH152" s="298"/>
      <c r="BI152" s="298"/>
      <c r="BJ152" s="298"/>
      <c r="BK152" s="298"/>
      <c r="BL152" s="298"/>
      <c r="BM152" s="298"/>
      <c r="BN152" s="298"/>
      <c r="BO152" s="298"/>
      <c r="BP152" s="298"/>
    </row>
    <row r="153" spans="1:68" x14ac:dyDescent="0.2">
      <c r="A153" s="298"/>
      <c r="B153" s="298"/>
      <c r="C153" s="298"/>
      <c r="D153" s="298"/>
      <c r="E153" s="298"/>
      <c r="F153" s="298"/>
      <c r="G153" s="298"/>
      <c r="H153" s="298"/>
      <c r="I153" s="298"/>
      <c r="J153" s="298"/>
      <c r="K153" s="298"/>
      <c r="L153" s="298"/>
      <c r="M153" s="298"/>
      <c r="N153" s="298"/>
      <c r="O153" s="298"/>
      <c r="P153" s="298"/>
      <c r="Q153" s="298"/>
      <c r="R153" s="298"/>
      <c r="S153" s="298"/>
      <c r="T153" s="298"/>
      <c r="U153" s="298"/>
      <c r="V153" s="298"/>
      <c r="W153" s="298"/>
      <c r="X153" s="298"/>
      <c r="Y153" s="298"/>
      <c r="Z153" s="298"/>
      <c r="AA153" s="298"/>
      <c r="AB153" s="298"/>
      <c r="AC153" s="298"/>
      <c r="AD153" s="298"/>
      <c r="AE153" s="298"/>
      <c r="AF153" s="298"/>
      <c r="AG153" s="298"/>
      <c r="AH153" s="298"/>
      <c r="AI153" s="298"/>
      <c r="AJ153" s="298"/>
      <c r="AK153" s="298"/>
      <c r="AL153" s="298"/>
      <c r="AM153" s="298"/>
      <c r="AN153" s="298"/>
      <c r="AO153" s="298"/>
      <c r="AP153" s="298"/>
      <c r="AQ153" s="298"/>
      <c r="AR153" s="298"/>
      <c r="AS153" s="298"/>
      <c r="AT153" s="298"/>
      <c r="AU153" s="298"/>
      <c r="AV153" s="298"/>
      <c r="AW153" s="298"/>
      <c r="AX153" s="298"/>
      <c r="AY153" s="298"/>
      <c r="AZ153" s="298"/>
      <c r="BA153" s="298"/>
      <c r="BB153" s="298"/>
      <c r="BC153" s="298"/>
      <c r="BD153" s="298"/>
      <c r="BE153" s="298"/>
      <c r="BF153" s="298"/>
      <c r="BG153" s="298"/>
      <c r="BH153" s="298"/>
      <c r="BI153" s="298"/>
      <c r="BJ153" s="298"/>
      <c r="BK153" s="298"/>
      <c r="BL153" s="298"/>
      <c r="BM153" s="298"/>
      <c r="BN153" s="298"/>
      <c r="BO153" s="298"/>
      <c r="BP153" s="298"/>
    </row>
    <row r="154" spans="1:68" x14ac:dyDescent="0.2">
      <c r="A154" s="298"/>
      <c r="B154" s="298"/>
      <c r="C154" s="298"/>
      <c r="D154" s="298"/>
      <c r="E154" s="298"/>
      <c r="F154" s="298"/>
      <c r="G154" s="298"/>
      <c r="H154" s="298"/>
      <c r="I154" s="298"/>
      <c r="J154" s="298"/>
      <c r="K154" s="298"/>
      <c r="L154" s="298"/>
      <c r="M154" s="298"/>
      <c r="N154" s="298"/>
      <c r="O154" s="298"/>
      <c r="P154" s="298"/>
      <c r="Q154" s="298"/>
      <c r="R154" s="298"/>
      <c r="S154" s="298"/>
      <c r="T154" s="298"/>
      <c r="U154" s="298"/>
      <c r="V154" s="298"/>
      <c r="W154" s="298"/>
      <c r="X154" s="298"/>
      <c r="Y154" s="298"/>
      <c r="Z154" s="298"/>
      <c r="AA154" s="298"/>
      <c r="AB154" s="298"/>
      <c r="AC154" s="298"/>
      <c r="AD154" s="298"/>
      <c r="AE154" s="298"/>
      <c r="AF154" s="298"/>
      <c r="AG154" s="298"/>
      <c r="AH154" s="298"/>
      <c r="AI154" s="298"/>
      <c r="AJ154" s="298"/>
      <c r="AK154" s="298"/>
      <c r="AL154" s="298"/>
      <c r="AM154" s="298"/>
      <c r="AN154" s="298"/>
      <c r="AO154" s="298"/>
      <c r="AP154" s="298"/>
      <c r="AQ154" s="298"/>
      <c r="AR154" s="298"/>
      <c r="AS154" s="298"/>
      <c r="AT154" s="298"/>
      <c r="AU154" s="298"/>
      <c r="AV154" s="298"/>
      <c r="AW154" s="298"/>
      <c r="AX154" s="298"/>
      <c r="AY154" s="298"/>
      <c r="AZ154" s="298"/>
      <c r="BA154" s="298"/>
      <c r="BB154" s="298"/>
      <c r="BC154" s="298"/>
      <c r="BD154" s="298"/>
      <c r="BE154" s="298"/>
      <c r="BF154" s="298"/>
      <c r="BG154" s="298"/>
      <c r="BH154" s="298"/>
      <c r="BI154" s="298"/>
      <c r="BJ154" s="298"/>
      <c r="BK154" s="298"/>
      <c r="BL154" s="298"/>
      <c r="BM154" s="298"/>
      <c r="BN154" s="298"/>
      <c r="BO154" s="298"/>
      <c r="BP154" s="298"/>
    </row>
    <row r="155" spans="1:68" x14ac:dyDescent="0.2">
      <c r="A155" s="298"/>
      <c r="B155" s="298"/>
      <c r="C155" s="298"/>
      <c r="D155" s="298"/>
      <c r="E155" s="298"/>
      <c r="F155" s="298"/>
      <c r="G155" s="298"/>
      <c r="H155" s="298"/>
      <c r="I155" s="298"/>
      <c r="J155" s="298"/>
      <c r="K155" s="298"/>
      <c r="L155" s="298"/>
      <c r="M155" s="298"/>
      <c r="N155" s="298"/>
      <c r="O155" s="298"/>
      <c r="P155" s="298"/>
      <c r="Q155" s="298"/>
      <c r="R155" s="298"/>
      <c r="S155" s="298"/>
      <c r="T155" s="298"/>
      <c r="U155" s="298"/>
      <c r="V155" s="298"/>
      <c r="W155" s="298"/>
      <c r="X155" s="298"/>
      <c r="Y155" s="298"/>
      <c r="Z155" s="298"/>
      <c r="AA155" s="298"/>
      <c r="AB155" s="298"/>
      <c r="AC155" s="298"/>
      <c r="AD155" s="298"/>
      <c r="AE155" s="298"/>
      <c r="AF155" s="298"/>
      <c r="AG155" s="298"/>
      <c r="AH155" s="298"/>
      <c r="AI155" s="298"/>
      <c r="AJ155" s="298"/>
      <c r="AK155" s="298"/>
      <c r="AL155" s="298"/>
      <c r="AM155" s="298"/>
      <c r="AN155" s="298"/>
      <c r="AO155" s="298"/>
      <c r="AP155" s="298"/>
      <c r="AQ155" s="298"/>
      <c r="AR155" s="298"/>
      <c r="AS155" s="298"/>
      <c r="AT155" s="298"/>
      <c r="AU155" s="298"/>
      <c r="AV155" s="298"/>
      <c r="AW155" s="298"/>
      <c r="AX155" s="298"/>
      <c r="AY155" s="298"/>
      <c r="AZ155" s="298"/>
      <c r="BA155" s="298"/>
      <c r="BB155" s="298"/>
      <c r="BC155" s="298"/>
      <c r="BD155" s="298"/>
      <c r="BE155" s="298"/>
      <c r="BF155" s="298"/>
      <c r="BG155" s="298"/>
      <c r="BH155" s="298"/>
      <c r="BI155" s="298"/>
      <c r="BJ155" s="298"/>
      <c r="BK155" s="298"/>
      <c r="BL155" s="298"/>
      <c r="BM155" s="298"/>
      <c r="BN155" s="298"/>
      <c r="BO155" s="298"/>
      <c r="BP155" s="298"/>
    </row>
    <row r="156" spans="1:68" x14ac:dyDescent="0.2">
      <c r="A156" s="298"/>
      <c r="B156" s="298"/>
      <c r="C156" s="298"/>
      <c r="D156" s="298"/>
      <c r="E156" s="298"/>
      <c r="F156" s="298"/>
      <c r="G156" s="298"/>
      <c r="H156" s="298"/>
      <c r="I156" s="298"/>
      <c r="J156" s="298"/>
      <c r="K156" s="298"/>
      <c r="L156" s="298"/>
      <c r="M156" s="298"/>
      <c r="N156" s="298"/>
      <c r="O156" s="298"/>
      <c r="P156" s="298"/>
      <c r="Q156" s="298"/>
      <c r="R156" s="298"/>
      <c r="S156" s="298"/>
      <c r="T156" s="298"/>
      <c r="U156" s="298"/>
      <c r="V156" s="298"/>
      <c r="W156" s="298"/>
      <c r="X156" s="298"/>
      <c r="Y156" s="298"/>
      <c r="Z156" s="298"/>
      <c r="AA156" s="298"/>
      <c r="AB156" s="298"/>
      <c r="AC156" s="298"/>
      <c r="AD156" s="298"/>
      <c r="AE156" s="298"/>
      <c r="AF156" s="298"/>
      <c r="AG156" s="298"/>
      <c r="AH156" s="298"/>
      <c r="AI156" s="298"/>
      <c r="AJ156" s="298"/>
      <c r="AK156" s="298"/>
      <c r="AL156" s="298"/>
      <c r="AM156" s="298"/>
      <c r="AN156" s="298"/>
      <c r="AO156" s="298"/>
      <c r="AP156" s="298"/>
      <c r="AQ156" s="298"/>
      <c r="AR156" s="298"/>
      <c r="AS156" s="298"/>
      <c r="AT156" s="298"/>
      <c r="AU156" s="298"/>
      <c r="AV156" s="298"/>
      <c r="AW156" s="298"/>
      <c r="AX156" s="298"/>
      <c r="AY156" s="298"/>
      <c r="AZ156" s="298"/>
      <c r="BA156" s="298"/>
      <c r="BB156" s="298"/>
      <c r="BC156" s="298"/>
      <c r="BD156" s="298"/>
      <c r="BE156" s="298"/>
      <c r="BF156" s="298"/>
      <c r="BG156" s="298"/>
      <c r="BH156" s="298"/>
      <c r="BI156" s="298"/>
      <c r="BJ156" s="298"/>
      <c r="BK156" s="298"/>
      <c r="BL156" s="298"/>
      <c r="BM156" s="298"/>
      <c r="BN156" s="298"/>
      <c r="BO156" s="298"/>
      <c r="BP156" s="298"/>
    </row>
    <row r="157" spans="1:68" x14ac:dyDescent="0.2">
      <c r="A157" s="298"/>
      <c r="B157" s="298"/>
      <c r="C157" s="298"/>
      <c r="D157" s="298"/>
      <c r="E157" s="298"/>
      <c r="F157" s="298"/>
      <c r="G157" s="298"/>
      <c r="H157" s="298"/>
      <c r="I157" s="298"/>
      <c r="J157" s="298"/>
      <c r="K157" s="298"/>
      <c r="L157" s="298"/>
      <c r="M157" s="298"/>
      <c r="N157" s="298"/>
      <c r="O157" s="298"/>
      <c r="P157" s="298"/>
      <c r="Q157" s="298"/>
      <c r="R157" s="298"/>
      <c r="S157" s="298"/>
      <c r="T157" s="298"/>
      <c r="U157" s="298"/>
      <c r="V157" s="298"/>
      <c r="W157" s="298"/>
      <c r="X157" s="298"/>
      <c r="Y157" s="298"/>
      <c r="Z157" s="298"/>
      <c r="AA157" s="298"/>
      <c r="AB157" s="298"/>
      <c r="AC157" s="298"/>
      <c r="AD157" s="298"/>
      <c r="AE157" s="298"/>
      <c r="AF157" s="298"/>
      <c r="AG157" s="298"/>
      <c r="AH157" s="298"/>
      <c r="AI157" s="298"/>
      <c r="AJ157" s="298"/>
      <c r="AK157" s="298"/>
      <c r="AL157" s="298"/>
      <c r="AM157" s="298"/>
      <c r="AN157" s="298"/>
      <c r="AO157" s="298"/>
      <c r="AP157" s="298"/>
      <c r="AQ157" s="298"/>
      <c r="AR157" s="298"/>
      <c r="AS157" s="298"/>
      <c r="AT157" s="298"/>
      <c r="AU157" s="298"/>
      <c r="AV157" s="298"/>
      <c r="AW157" s="298"/>
      <c r="AX157" s="298"/>
      <c r="AY157" s="298"/>
      <c r="AZ157" s="298"/>
      <c r="BA157" s="298"/>
      <c r="BB157" s="298"/>
      <c r="BC157" s="298"/>
      <c r="BD157" s="298"/>
      <c r="BE157" s="298"/>
      <c r="BF157" s="298"/>
      <c r="BG157" s="298"/>
      <c r="BH157" s="298"/>
      <c r="BI157" s="298"/>
      <c r="BJ157" s="298"/>
      <c r="BK157" s="298"/>
      <c r="BL157" s="298"/>
      <c r="BM157" s="298"/>
      <c r="BN157" s="298"/>
      <c r="BO157" s="298"/>
      <c r="BP157" s="298"/>
    </row>
    <row r="158" spans="1:68" x14ac:dyDescent="0.2">
      <c r="A158" s="298"/>
      <c r="B158" s="298"/>
      <c r="C158" s="298"/>
      <c r="D158" s="298"/>
      <c r="E158" s="298"/>
      <c r="F158" s="298"/>
      <c r="G158" s="298"/>
      <c r="H158" s="298"/>
      <c r="I158" s="298"/>
      <c r="J158" s="298"/>
      <c r="K158" s="298"/>
      <c r="L158" s="298"/>
      <c r="M158" s="298"/>
      <c r="N158" s="298"/>
      <c r="O158" s="298"/>
      <c r="P158" s="298"/>
      <c r="Q158" s="298"/>
      <c r="R158" s="298"/>
      <c r="S158" s="298"/>
      <c r="T158" s="298"/>
      <c r="U158" s="298"/>
      <c r="V158" s="298"/>
      <c r="W158" s="298"/>
      <c r="X158" s="298"/>
      <c r="Y158" s="298"/>
      <c r="Z158" s="298"/>
      <c r="AA158" s="298"/>
      <c r="AB158" s="298"/>
      <c r="AC158" s="298"/>
      <c r="AD158" s="298"/>
      <c r="AE158" s="298"/>
      <c r="AF158" s="298"/>
      <c r="AG158" s="298"/>
      <c r="AH158" s="298"/>
      <c r="AI158" s="298"/>
      <c r="AJ158" s="298"/>
      <c r="AK158" s="298"/>
      <c r="AL158" s="298"/>
      <c r="AM158" s="298"/>
      <c r="AN158" s="298"/>
      <c r="AO158" s="298"/>
      <c r="AP158" s="298"/>
      <c r="AQ158" s="298"/>
      <c r="AR158" s="298"/>
      <c r="AS158" s="298"/>
      <c r="AT158" s="298"/>
      <c r="AU158" s="298"/>
      <c r="AV158" s="298"/>
      <c r="AW158" s="298"/>
      <c r="AX158" s="298"/>
      <c r="AY158" s="298"/>
      <c r="AZ158" s="298"/>
      <c r="BA158" s="298"/>
      <c r="BB158" s="298"/>
      <c r="BC158" s="298"/>
      <c r="BD158" s="298"/>
      <c r="BE158" s="298"/>
      <c r="BF158" s="298"/>
      <c r="BG158" s="298"/>
      <c r="BH158" s="298"/>
      <c r="BI158" s="298"/>
      <c r="BJ158" s="298"/>
      <c r="BK158" s="298"/>
      <c r="BL158" s="298"/>
      <c r="BM158" s="298"/>
      <c r="BN158" s="298"/>
      <c r="BO158" s="298"/>
      <c r="BP158" s="298"/>
    </row>
    <row r="159" spans="1:68" x14ac:dyDescent="0.2">
      <c r="A159" s="298"/>
      <c r="B159" s="298"/>
      <c r="C159" s="298"/>
      <c r="D159" s="298"/>
      <c r="E159" s="298"/>
      <c r="F159" s="298"/>
      <c r="G159" s="298"/>
      <c r="H159" s="298"/>
      <c r="I159" s="298"/>
      <c r="J159" s="298"/>
      <c r="K159" s="298"/>
      <c r="L159" s="298"/>
      <c r="M159" s="298"/>
      <c r="N159" s="298"/>
      <c r="O159" s="298"/>
      <c r="P159" s="298"/>
      <c r="Q159" s="298"/>
      <c r="R159" s="298"/>
      <c r="S159" s="298"/>
      <c r="T159" s="298"/>
      <c r="U159" s="298"/>
      <c r="V159" s="298"/>
      <c r="W159" s="298"/>
      <c r="X159" s="298"/>
      <c r="Y159" s="298"/>
      <c r="Z159" s="298"/>
      <c r="AA159" s="298"/>
      <c r="AB159" s="298"/>
      <c r="AC159" s="298"/>
      <c r="AD159" s="298"/>
      <c r="AE159" s="298"/>
      <c r="AF159" s="298"/>
      <c r="AG159" s="298"/>
      <c r="AH159" s="298"/>
      <c r="AI159" s="298"/>
      <c r="AJ159" s="298"/>
      <c r="AK159" s="298"/>
      <c r="AL159" s="298"/>
      <c r="AM159" s="298"/>
      <c r="AN159" s="298"/>
      <c r="AO159" s="298"/>
      <c r="AP159" s="298"/>
      <c r="AQ159" s="298"/>
      <c r="AR159" s="298"/>
      <c r="AS159" s="298"/>
      <c r="AT159" s="298"/>
      <c r="AU159" s="298"/>
      <c r="AV159" s="298"/>
      <c r="AW159" s="298"/>
      <c r="AX159" s="298"/>
      <c r="AY159" s="298"/>
      <c r="AZ159" s="298"/>
      <c r="BA159" s="298"/>
      <c r="BB159" s="298"/>
      <c r="BC159" s="298"/>
      <c r="BD159" s="298"/>
      <c r="BE159" s="298"/>
      <c r="BF159" s="298"/>
      <c r="BG159" s="298"/>
      <c r="BH159" s="298"/>
      <c r="BI159" s="298"/>
      <c r="BJ159" s="298"/>
      <c r="BK159" s="298"/>
      <c r="BL159" s="298"/>
      <c r="BM159" s="298"/>
      <c r="BN159" s="298"/>
      <c r="BO159" s="298"/>
      <c r="BP159" s="298"/>
    </row>
    <row r="160" spans="1:68" x14ac:dyDescent="0.2">
      <c r="A160" s="298"/>
      <c r="B160" s="298"/>
      <c r="C160" s="298"/>
      <c r="D160" s="298"/>
      <c r="E160" s="298"/>
      <c r="F160" s="298"/>
      <c r="G160" s="298"/>
      <c r="H160" s="298"/>
      <c r="I160" s="298"/>
      <c r="J160" s="298"/>
      <c r="K160" s="298"/>
      <c r="L160" s="298"/>
      <c r="M160" s="298"/>
      <c r="N160" s="298"/>
      <c r="O160" s="298"/>
      <c r="P160" s="298"/>
      <c r="Q160" s="298"/>
      <c r="R160" s="298"/>
      <c r="S160" s="298"/>
      <c r="T160" s="298"/>
      <c r="U160" s="298"/>
      <c r="V160" s="298"/>
      <c r="W160" s="298"/>
      <c r="X160" s="298"/>
      <c r="Y160" s="298"/>
      <c r="Z160" s="298"/>
      <c r="AA160" s="298"/>
      <c r="AB160" s="298"/>
      <c r="AC160" s="298"/>
      <c r="AD160" s="298"/>
      <c r="AE160" s="298"/>
      <c r="AF160" s="298"/>
      <c r="AG160" s="298"/>
      <c r="AH160" s="298"/>
      <c r="AI160" s="298"/>
      <c r="AJ160" s="298"/>
      <c r="AK160" s="298"/>
      <c r="AL160" s="298"/>
      <c r="AM160" s="298"/>
      <c r="AN160" s="298"/>
      <c r="AO160" s="298"/>
      <c r="AP160" s="298"/>
      <c r="AQ160" s="298"/>
      <c r="AR160" s="298"/>
      <c r="AS160" s="298"/>
      <c r="AT160" s="298"/>
      <c r="AU160" s="298"/>
      <c r="AV160" s="298"/>
      <c r="AW160" s="298"/>
      <c r="AX160" s="298"/>
      <c r="AY160" s="298"/>
      <c r="AZ160" s="298"/>
      <c r="BA160" s="298"/>
      <c r="BB160" s="298"/>
      <c r="BC160" s="298"/>
      <c r="BD160" s="298"/>
      <c r="BE160" s="298"/>
      <c r="BF160" s="298"/>
      <c r="BG160" s="298"/>
      <c r="BH160" s="298"/>
      <c r="BI160" s="298"/>
      <c r="BJ160" s="298"/>
      <c r="BK160" s="298"/>
      <c r="BL160" s="298"/>
      <c r="BM160" s="298"/>
      <c r="BN160" s="298"/>
      <c r="BO160" s="298"/>
      <c r="BP160" s="298"/>
    </row>
    <row r="161" spans="1:68" x14ac:dyDescent="0.2">
      <c r="A161" s="298"/>
      <c r="B161" s="298"/>
      <c r="C161" s="298"/>
      <c r="D161" s="298"/>
      <c r="E161" s="298"/>
      <c r="F161" s="298"/>
      <c r="G161" s="298"/>
      <c r="H161" s="298"/>
      <c r="I161" s="298"/>
      <c r="J161" s="298"/>
      <c r="K161" s="298"/>
      <c r="L161" s="298"/>
      <c r="M161" s="298"/>
      <c r="N161" s="298"/>
      <c r="O161" s="298"/>
      <c r="P161" s="298"/>
      <c r="Q161" s="298"/>
      <c r="R161" s="298"/>
      <c r="S161" s="298"/>
      <c r="T161" s="298"/>
      <c r="U161" s="298"/>
      <c r="V161" s="298"/>
      <c r="W161" s="298"/>
      <c r="X161" s="298"/>
      <c r="Y161" s="298"/>
      <c r="Z161" s="298"/>
      <c r="AA161" s="298"/>
      <c r="AB161" s="298"/>
      <c r="AC161" s="298"/>
      <c r="AD161" s="298"/>
      <c r="AE161" s="298"/>
      <c r="AF161" s="298"/>
      <c r="AG161" s="298"/>
      <c r="AH161" s="298"/>
      <c r="AI161" s="298"/>
      <c r="AJ161" s="298"/>
      <c r="AK161" s="298"/>
      <c r="AL161" s="298"/>
      <c r="AM161" s="298"/>
      <c r="AN161" s="298"/>
      <c r="AO161" s="298"/>
      <c r="AP161" s="298"/>
      <c r="AQ161" s="298"/>
      <c r="AR161" s="298"/>
      <c r="AS161" s="298"/>
      <c r="AT161" s="298"/>
      <c r="AU161" s="298"/>
      <c r="AV161" s="298"/>
      <c r="AW161" s="298"/>
      <c r="AX161" s="298"/>
      <c r="AY161" s="298"/>
      <c r="AZ161" s="298"/>
      <c r="BA161" s="298"/>
      <c r="BB161" s="298"/>
      <c r="BC161" s="298"/>
      <c r="BD161" s="298"/>
      <c r="BE161" s="298"/>
      <c r="BF161" s="298"/>
      <c r="BG161" s="298"/>
      <c r="BH161" s="298"/>
      <c r="BI161" s="298"/>
      <c r="BJ161" s="298"/>
      <c r="BK161" s="298"/>
      <c r="BL161" s="298"/>
      <c r="BM161" s="298"/>
      <c r="BN161" s="298"/>
      <c r="BO161" s="298"/>
      <c r="BP161" s="298"/>
    </row>
    <row r="162" spans="1:68" x14ac:dyDescent="0.2">
      <c r="A162" s="298"/>
      <c r="B162" s="298"/>
      <c r="C162" s="298"/>
      <c r="D162" s="298"/>
      <c r="E162" s="298"/>
      <c r="F162" s="298"/>
      <c r="G162" s="298"/>
      <c r="H162" s="298"/>
      <c r="I162" s="298"/>
      <c r="J162" s="298"/>
      <c r="K162" s="298"/>
      <c r="L162" s="298"/>
      <c r="M162" s="298"/>
      <c r="N162" s="298"/>
      <c r="O162" s="298"/>
      <c r="P162" s="298"/>
      <c r="Q162" s="298"/>
      <c r="R162" s="298"/>
      <c r="S162" s="298"/>
      <c r="T162" s="298"/>
      <c r="U162" s="298"/>
      <c r="V162" s="298"/>
      <c r="W162" s="298"/>
      <c r="X162" s="298"/>
      <c r="Y162" s="298"/>
      <c r="Z162" s="298"/>
      <c r="AA162" s="298"/>
      <c r="AB162" s="298"/>
      <c r="AC162" s="298"/>
      <c r="AD162" s="298"/>
      <c r="AE162" s="298"/>
      <c r="AF162" s="298"/>
      <c r="AG162" s="298"/>
      <c r="AH162" s="298"/>
      <c r="AI162" s="298"/>
      <c r="AJ162" s="298"/>
      <c r="AK162" s="298"/>
      <c r="AL162" s="298"/>
      <c r="AM162" s="298"/>
      <c r="AN162" s="298"/>
      <c r="AO162" s="298"/>
      <c r="AP162" s="298"/>
      <c r="AQ162" s="298"/>
      <c r="AR162" s="298"/>
      <c r="AS162" s="298"/>
      <c r="AT162" s="298"/>
      <c r="AU162" s="298"/>
      <c r="AV162" s="298"/>
      <c r="AW162" s="298"/>
      <c r="AX162" s="298"/>
      <c r="AY162" s="298"/>
      <c r="AZ162" s="298"/>
      <c r="BA162" s="298"/>
      <c r="BB162" s="298"/>
      <c r="BC162" s="298"/>
      <c r="BD162" s="298"/>
      <c r="BE162" s="298"/>
      <c r="BF162" s="298"/>
      <c r="BG162" s="298"/>
      <c r="BH162" s="298"/>
      <c r="BI162" s="298"/>
      <c r="BJ162" s="298"/>
      <c r="BK162" s="298"/>
      <c r="BL162" s="298"/>
      <c r="BM162" s="298"/>
      <c r="BN162" s="298"/>
      <c r="BO162" s="298"/>
      <c r="BP162" s="298"/>
    </row>
    <row r="163" spans="1:68" x14ac:dyDescent="0.2">
      <c r="A163" s="298"/>
      <c r="B163" s="298"/>
      <c r="C163" s="298"/>
      <c r="D163" s="298"/>
      <c r="E163" s="298"/>
      <c r="F163" s="298"/>
      <c r="G163" s="298"/>
      <c r="H163" s="298"/>
      <c r="I163" s="298"/>
      <c r="J163" s="298"/>
      <c r="K163" s="298"/>
      <c r="L163" s="298"/>
      <c r="M163" s="298"/>
      <c r="N163" s="298"/>
      <c r="O163" s="298"/>
      <c r="P163" s="298"/>
      <c r="Q163" s="298"/>
      <c r="R163" s="298"/>
      <c r="S163" s="298"/>
      <c r="T163" s="298"/>
      <c r="U163" s="298"/>
      <c r="V163" s="298"/>
      <c r="W163" s="298"/>
      <c r="X163" s="298"/>
      <c r="Y163" s="298"/>
      <c r="Z163" s="298"/>
      <c r="AA163" s="298"/>
      <c r="AB163" s="298"/>
      <c r="AC163" s="298"/>
      <c r="AD163" s="298"/>
      <c r="AE163" s="298"/>
      <c r="AF163" s="298"/>
      <c r="AG163" s="298"/>
      <c r="AH163" s="298"/>
      <c r="AI163" s="298"/>
      <c r="AJ163" s="298"/>
      <c r="AK163" s="298"/>
      <c r="AL163" s="298"/>
      <c r="AM163" s="298"/>
      <c r="AN163" s="298"/>
      <c r="AO163" s="298"/>
      <c r="AP163" s="298"/>
      <c r="AQ163" s="298"/>
      <c r="AR163" s="298"/>
      <c r="AS163" s="298"/>
      <c r="AT163" s="298"/>
      <c r="AU163" s="298"/>
      <c r="AV163" s="298"/>
      <c r="AW163" s="298"/>
      <c r="AX163" s="298"/>
      <c r="AY163" s="298"/>
      <c r="AZ163" s="298"/>
      <c r="BA163" s="298"/>
      <c r="BB163" s="298"/>
      <c r="BC163" s="298"/>
      <c r="BD163" s="298"/>
      <c r="BE163" s="298"/>
      <c r="BF163" s="298"/>
      <c r="BG163" s="298"/>
      <c r="BH163" s="298"/>
      <c r="BI163" s="298"/>
      <c r="BJ163" s="298"/>
      <c r="BK163" s="298"/>
      <c r="BL163" s="298"/>
      <c r="BM163" s="298"/>
      <c r="BN163" s="298"/>
      <c r="BO163" s="298"/>
      <c r="BP163" s="298"/>
    </row>
    <row r="164" spans="1:68" x14ac:dyDescent="0.2">
      <c r="A164" s="298"/>
      <c r="B164" s="298"/>
      <c r="C164" s="298"/>
      <c r="D164" s="298"/>
      <c r="E164" s="298"/>
      <c r="F164" s="298"/>
      <c r="G164" s="298"/>
      <c r="H164" s="298"/>
      <c r="I164" s="298"/>
      <c r="J164" s="298"/>
      <c r="K164" s="298"/>
      <c r="L164" s="298"/>
      <c r="M164" s="298"/>
      <c r="N164" s="298"/>
      <c r="O164" s="298"/>
      <c r="P164" s="298"/>
      <c r="Q164" s="298"/>
      <c r="R164" s="298"/>
      <c r="S164" s="298"/>
      <c r="T164" s="298"/>
      <c r="U164" s="298"/>
      <c r="V164" s="298"/>
      <c r="W164" s="298"/>
      <c r="X164" s="298"/>
      <c r="Y164" s="298"/>
      <c r="Z164" s="298"/>
      <c r="AA164" s="298"/>
      <c r="AB164" s="298"/>
      <c r="AC164" s="298"/>
      <c r="AD164" s="298"/>
      <c r="AE164" s="298"/>
      <c r="AF164" s="298"/>
      <c r="AG164" s="298"/>
      <c r="AH164" s="298"/>
      <c r="AI164" s="298"/>
      <c r="AJ164" s="298"/>
      <c r="AK164" s="298"/>
      <c r="AL164" s="298"/>
      <c r="AM164" s="298"/>
      <c r="AN164" s="298"/>
      <c r="AO164" s="298"/>
      <c r="AP164" s="298"/>
      <c r="AQ164" s="298"/>
      <c r="AR164" s="298"/>
      <c r="AS164" s="298"/>
      <c r="AT164" s="298"/>
      <c r="AU164" s="298"/>
      <c r="AV164" s="298"/>
      <c r="AW164" s="298"/>
      <c r="AX164" s="298"/>
      <c r="AY164" s="298"/>
      <c r="AZ164" s="298"/>
      <c r="BA164" s="298"/>
      <c r="BB164" s="298"/>
      <c r="BC164" s="298"/>
      <c r="BD164" s="298"/>
      <c r="BE164" s="298"/>
      <c r="BF164" s="298"/>
      <c r="BG164" s="298"/>
      <c r="BH164" s="298"/>
      <c r="BI164" s="298"/>
      <c r="BJ164" s="298"/>
      <c r="BK164" s="298"/>
      <c r="BL164" s="298"/>
      <c r="BM164" s="298"/>
      <c r="BN164" s="298"/>
      <c r="BO164" s="298"/>
      <c r="BP164" s="298"/>
    </row>
    <row r="165" spans="1:68" x14ac:dyDescent="0.2">
      <c r="A165" s="298"/>
      <c r="B165" s="298"/>
      <c r="C165" s="298"/>
      <c r="D165" s="298"/>
      <c r="E165" s="298"/>
      <c r="F165" s="298"/>
      <c r="G165" s="298"/>
      <c r="H165" s="298"/>
      <c r="I165" s="298"/>
      <c r="J165" s="298"/>
      <c r="K165" s="298"/>
      <c r="L165" s="298"/>
      <c r="M165" s="298"/>
      <c r="N165" s="298"/>
      <c r="O165" s="298"/>
      <c r="P165" s="298"/>
      <c r="Q165" s="298"/>
      <c r="R165" s="298"/>
      <c r="S165" s="298"/>
      <c r="T165" s="298"/>
      <c r="U165" s="298"/>
      <c r="V165" s="298"/>
      <c r="W165" s="298"/>
      <c r="X165" s="298"/>
      <c r="Y165" s="298"/>
      <c r="Z165" s="298"/>
      <c r="AA165" s="298"/>
      <c r="AB165" s="298"/>
      <c r="AC165" s="298"/>
      <c r="AD165" s="298"/>
      <c r="AE165" s="298"/>
      <c r="AF165" s="298"/>
      <c r="AG165" s="298"/>
      <c r="AH165" s="298"/>
      <c r="AI165" s="298"/>
      <c r="AJ165" s="298"/>
      <c r="AK165" s="298"/>
      <c r="AL165" s="298"/>
      <c r="AM165" s="298"/>
      <c r="AN165" s="298"/>
      <c r="AO165" s="298"/>
      <c r="AP165" s="298"/>
      <c r="AQ165" s="298"/>
      <c r="AR165" s="298"/>
      <c r="AS165" s="298"/>
      <c r="AT165" s="298"/>
      <c r="AU165" s="298"/>
      <c r="AV165" s="298"/>
      <c r="AW165" s="298"/>
      <c r="AX165" s="298"/>
      <c r="AY165" s="298"/>
      <c r="AZ165" s="298"/>
      <c r="BA165" s="298"/>
      <c r="BB165" s="298"/>
      <c r="BC165" s="298"/>
      <c r="BD165" s="298"/>
      <c r="BE165" s="298"/>
      <c r="BF165" s="298"/>
      <c r="BG165" s="298"/>
      <c r="BH165" s="298"/>
      <c r="BI165" s="298"/>
      <c r="BJ165" s="298"/>
      <c r="BK165" s="298"/>
      <c r="BL165" s="298"/>
      <c r="BM165" s="298"/>
      <c r="BN165" s="298"/>
      <c r="BO165" s="298"/>
      <c r="BP165" s="298"/>
    </row>
    <row r="166" spans="1:68" x14ac:dyDescent="0.2">
      <c r="A166" s="298"/>
      <c r="B166" s="298"/>
      <c r="C166" s="298"/>
      <c r="D166" s="298"/>
      <c r="E166" s="298"/>
      <c r="F166" s="298"/>
      <c r="G166" s="298"/>
      <c r="H166" s="298"/>
      <c r="I166" s="298"/>
      <c r="J166" s="298"/>
      <c r="K166" s="298"/>
      <c r="L166" s="298"/>
      <c r="M166" s="298"/>
      <c r="N166" s="298"/>
      <c r="O166" s="298"/>
      <c r="P166" s="298"/>
      <c r="Q166" s="298"/>
      <c r="R166" s="298"/>
      <c r="S166" s="298"/>
      <c r="T166" s="298"/>
      <c r="U166" s="298"/>
      <c r="V166" s="298"/>
      <c r="W166" s="298"/>
      <c r="X166" s="298"/>
      <c r="Y166" s="298"/>
      <c r="Z166" s="298"/>
      <c r="AA166" s="298"/>
      <c r="AB166" s="298"/>
      <c r="AC166" s="298"/>
      <c r="AD166" s="298"/>
      <c r="AE166" s="298"/>
      <c r="AF166" s="298"/>
      <c r="AG166" s="298"/>
      <c r="AH166" s="298"/>
      <c r="AI166" s="298"/>
      <c r="AJ166" s="298"/>
      <c r="AK166" s="298"/>
      <c r="AL166" s="298"/>
      <c r="AM166" s="298"/>
      <c r="AN166" s="298"/>
      <c r="AO166" s="298"/>
      <c r="AP166" s="298"/>
      <c r="AQ166" s="298"/>
      <c r="AR166" s="298"/>
      <c r="AS166" s="298"/>
      <c r="AT166" s="298"/>
      <c r="AU166" s="298"/>
      <c r="AV166" s="298"/>
      <c r="AW166" s="298"/>
      <c r="AX166" s="298"/>
      <c r="AY166" s="298"/>
      <c r="AZ166" s="298"/>
      <c r="BA166" s="298"/>
      <c r="BB166" s="298"/>
      <c r="BC166" s="298"/>
      <c r="BD166" s="298"/>
      <c r="BE166" s="298"/>
      <c r="BF166" s="298"/>
      <c r="BG166" s="298"/>
      <c r="BH166" s="298"/>
      <c r="BI166" s="298"/>
      <c r="BJ166" s="298"/>
      <c r="BK166" s="298"/>
      <c r="BL166" s="298"/>
      <c r="BM166" s="298"/>
      <c r="BN166" s="298"/>
      <c r="BO166" s="298"/>
      <c r="BP166" s="298"/>
    </row>
    <row r="167" spans="1:68" x14ac:dyDescent="0.2">
      <c r="A167" s="298"/>
      <c r="B167" s="298"/>
      <c r="C167" s="298"/>
      <c r="D167" s="298"/>
      <c r="E167" s="298"/>
      <c r="F167" s="298"/>
      <c r="G167" s="298"/>
      <c r="H167" s="298"/>
      <c r="I167" s="298"/>
      <c r="J167" s="298"/>
      <c r="K167" s="298"/>
      <c r="L167" s="298"/>
      <c r="M167" s="298"/>
      <c r="N167" s="298"/>
      <c r="O167" s="298"/>
      <c r="P167" s="298"/>
      <c r="Q167" s="298"/>
      <c r="R167" s="298"/>
      <c r="S167" s="298"/>
      <c r="T167" s="298"/>
      <c r="U167" s="298"/>
      <c r="V167" s="298"/>
      <c r="W167" s="298"/>
      <c r="X167" s="298"/>
      <c r="Y167" s="298"/>
      <c r="Z167" s="298"/>
      <c r="AA167" s="298"/>
      <c r="AB167" s="298"/>
      <c r="AC167" s="298"/>
      <c r="AD167" s="298"/>
      <c r="AE167" s="298"/>
      <c r="AF167" s="298"/>
      <c r="AG167" s="298"/>
      <c r="AH167" s="298"/>
      <c r="AI167" s="298"/>
      <c r="AJ167" s="298"/>
      <c r="AK167" s="298"/>
      <c r="AL167" s="298"/>
      <c r="AM167" s="298"/>
      <c r="AN167" s="298"/>
      <c r="AO167" s="298"/>
      <c r="AP167" s="298"/>
      <c r="AQ167" s="298"/>
      <c r="AR167" s="298"/>
      <c r="AS167" s="298"/>
      <c r="AT167" s="298"/>
      <c r="AU167" s="298"/>
      <c r="AV167" s="298"/>
      <c r="AW167" s="298"/>
      <c r="AX167" s="298"/>
      <c r="AY167" s="298"/>
      <c r="AZ167" s="298"/>
      <c r="BA167" s="298"/>
      <c r="BB167" s="298"/>
      <c r="BC167" s="298"/>
      <c r="BD167" s="298"/>
      <c r="BE167" s="298"/>
      <c r="BF167" s="298"/>
      <c r="BG167" s="298"/>
      <c r="BH167" s="298"/>
      <c r="BI167" s="298"/>
      <c r="BJ167" s="298"/>
      <c r="BK167" s="298"/>
      <c r="BL167" s="298"/>
      <c r="BM167" s="298"/>
      <c r="BN167" s="298"/>
      <c r="BO167" s="298"/>
      <c r="BP167" s="298"/>
    </row>
    <row r="168" spans="1:68" x14ac:dyDescent="0.2">
      <c r="A168" s="298"/>
      <c r="B168" s="298"/>
      <c r="C168" s="298"/>
      <c r="D168" s="298"/>
      <c r="E168" s="298"/>
      <c r="F168" s="298"/>
      <c r="G168" s="298"/>
      <c r="H168" s="298"/>
      <c r="I168" s="298"/>
      <c r="J168" s="298"/>
      <c r="K168" s="298"/>
      <c r="L168" s="298"/>
      <c r="M168" s="298"/>
      <c r="N168" s="298"/>
      <c r="O168" s="298"/>
      <c r="P168" s="298"/>
      <c r="Q168" s="298"/>
      <c r="R168" s="298"/>
      <c r="S168" s="298"/>
      <c r="T168" s="298"/>
      <c r="U168" s="298"/>
      <c r="V168" s="298"/>
      <c r="W168" s="298"/>
      <c r="X168" s="298"/>
      <c r="Y168" s="298"/>
      <c r="Z168" s="298"/>
      <c r="AA168" s="298"/>
      <c r="AB168" s="298"/>
      <c r="AC168" s="298"/>
      <c r="AD168" s="298"/>
      <c r="AE168" s="298"/>
      <c r="AF168" s="298"/>
      <c r="AG168" s="298"/>
      <c r="AH168" s="298"/>
      <c r="AI168" s="298"/>
      <c r="AJ168" s="298"/>
      <c r="AK168" s="298"/>
      <c r="AL168" s="298"/>
      <c r="AM168" s="298"/>
      <c r="AN168" s="298"/>
      <c r="AO168" s="298"/>
      <c r="AP168" s="298"/>
      <c r="AQ168" s="298"/>
      <c r="AR168" s="298"/>
      <c r="AS168" s="298"/>
      <c r="AT168" s="298"/>
      <c r="AU168" s="298"/>
      <c r="AV168" s="298"/>
      <c r="AW168" s="298"/>
      <c r="AX168" s="298"/>
      <c r="AY168" s="298"/>
      <c r="AZ168" s="298"/>
      <c r="BA168" s="298"/>
      <c r="BB168" s="298"/>
      <c r="BC168" s="298"/>
      <c r="BD168" s="298"/>
      <c r="BE168" s="298"/>
      <c r="BF168" s="298"/>
      <c r="BG168" s="298"/>
      <c r="BH168" s="298"/>
      <c r="BI168" s="298"/>
      <c r="BJ168" s="298"/>
      <c r="BK168" s="298"/>
      <c r="BL168" s="298"/>
      <c r="BM168" s="298"/>
      <c r="BN168" s="298"/>
      <c r="BO168" s="298"/>
      <c r="BP168" s="298"/>
    </row>
    <row r="169" spans="1:68" x14ac:dyDescent="0.2">
      <c r="A169" s="298"/>
      <c r="B169" s="298"/>
      <c r="C169" s="298"/>
      <c r="D169" s="298"/>
      <c r="E169" s="298"/>
      <c r="F169" s="298"/>
      <c r="G169" s="298"/>
      <c r="H169" s="298"/>
      <c r="I169" s="298"/>
      <c r="J169" s="298"/>
      <c r="K169" s="298"/>
      <c r="L169" s="298"/>
      <c r="M169" s="298"/>
      <c r="N169" s="298"/>
      <c r="O169" s="298"/>
      <c r="P169" s="298"/>
      <c r="Q169" s="298"/>
      <c r="R169" s="298"/>
      <c r="S169" s="298"/>
      <c r="T169" s="298"/>
      <c r="U169" s="298"/>
      <c r="V169" s="298"/>
      <c r="W169" s="298"/>
      <c r="X169" s="298"/>
      <c r="Y169" s="298"/>
      <c r="Z169" s="298"/>
      <c r="AA169" s="298"/>
      <c r="AB169" s="298"/>
      <c r="AC169" s="298"/>
      <c r="AD169" s="298"/>
      <c r="AE169" s="298"/>
      <c r="AF169" s="298"/>
      <c r="AG169" s="298"/>
      <c r="AH169" s="298"/>
      <c r="AI169" s="298"/>
      <c r="AJ169" s="298"/>
      <c r="AK169" s="298"/>
      <c r="AL169" s="298"/>
      <c r="AM169" s="298"/>
      <c r="AN169" s="298"/>
      <c r="AO169" s="298"/>
      <c r="AP169" s="298"/>
      <c r="AQ169" s="298"/>
      <c r="AR169" s="298"/>
      <c r="AS169" s="298"/>
      <c r="AT169" s="298"/>
      <c r="AU169" s="298"/>
      <c r="AV169" s="298"/>
      <c r="AW169" s="298"/>
      <c r="AX169" s="298"/>
      <c r="AY169" s="298"/>
      <c r="AZ169" s="298"/>
      <c r="BA169" s="298"/>
      <c r="BB169" s="298"/>
      <c r="BC169" s="298"/>
      <c r="BD169" s="298"/>
      <c r="BE169" s="298"/>
      <c r="BF169" s="298"/>
      <c r="BG169" s="298"/>
      <c r="BH169" s="298"/>
      <c r="BI169" s="298"/>
      <c r="BJ169" s="298"/>
      <c r="BK169" s="298"/>
      <c r="BL169" s="298"/>
      <c r="BM169" s="298"/>
      <c r="BN169" s="298"/>
      <c r="BO169" s="298"/>
      <c r="BP169" s="298"/>
    </row>
    <row r="170" spans="1:68" x14ac:dyDescent="0.2">
      <c r="A170" s="298"/>
      <c r="B170" s="298"/>
      <c r="C170" s="298"/>
      <c r="D170" s="298"/>
      <c r="E170" s="298"/>
      <c r="F170" s="298"/>
      <c r="G170" s="298"/>
      <c r="H170" s="298"/>
      <c r="I170" s="298"/>
      <c r="J170" s="298"/>
      <c r="K170" s="298"/>
      <c r="L170" s="298"/>
      <c r="M170" s="298"/>
      <c r="N170" s="298"/>
      <c r="O170" s="298"/>
      <c r="P170" s="298"/>
      <c r="Q170" s="298"/>
      <c r="R170" s="298"/>
      <c r="S170" s="298"/>
      <c r="T170" s="298"/>
      <c r="U170" s="298"/>
      <c r="V170" s="298"/>
      <c r="W170" s="298"/>
      <c r="X170" s="298"/>
      <c r="Y170" s="298"/>
      <c r="Z170" s="298"/>
      <c r="AA170" s="298"/>
      <c r="AB170" s="298"/>
      <c r="AC170" s="298"/>
      <c r="AD170" s="298"/>
      <c r="AE170" s="298"/>
      <c r="AF170" s="298"/>
      <c r="AG170" s="298"/>
      <c r="AH170" s="298"/>
      <c r="AI170" s="298"/>
      <c r="AJ170" s="298"/>
      <c r="AK170" s="298"/>
      <c r="AL170" s="298"/>
      <c r="AM170" s="298"/>
      <c r="AN170" s="298"/>
      <c r="AO170" s="298"/>
      <c r="AP170" s="298"/>
      <c r="AQ170" s="298"/>
      <c r="AR170" s="298"/>
      <c r="AS170" s="298"/>
      <c r="AT170" s="298"/>
      <c r="AU170" s="298"/>
      <c r="AV170" s="298"/>
      <c r="AW170" s="298"/>
      <c r="AX170" s="298"/>
      <c r="AY170" s="298"/>
      <c r="AZ170" s="298"/>
      <c r="BA170" s="298"/>
      <c r="BB170" s="298"/>
      <c r="BC170" s="298"/>
      <c r="BD170" s="298"/>
      <c r="BE170" s="298"/>
      <c r="BF170" s="298"/>
      <c r="BG170" s="298"/>
      <c r="BH170" s="298"/>
      <c r="BI170" s="298"/>
      <c r="BJ170" s="298"/>
      <c r="BK170" s="298"/>
      <c r="BL170" s="298"/>
      <c r="BM170" s="298"/>
      <c r="BN170" s="298"/>
      <c r="BO170" s="298"/>
      <c r="BP170" s="298"/>
    </row>
    <row r="171" spans="1:68" x14ac:dyDescent="0.2">
      <c r="A171" s="298"/>
      <c r="B171" s="298"/>
      <c r="C171" s="298"/>
      <c r="D171" s="298"/>
      <c r="E171" s="298"/>
      <c r="F171" s="298"/>
      <c r="G171" s="298"/>
      <c r="H171" s="298"/>
      <c r="I171" s="298"/>
      <c r="J171" s="298"/>
      <c r="K171" s="298"/>
      <c r="L171" s="298"/>
      <c r="M171" s="298"/>
      <c r="N171" s="298"/>
      <c r="O171" s="298"/>
      <c r="P171" s="298"/>
      <c r="Q171" s="298"/>
      <c r="R171" s="298"/>
      <c r="S171" s="298"/>
      <c r="T171" s="298"/>
      <c r="U171" s="298"/>
      <c r="V171" s="298"/>
      <c r="W171" s="298"/>
      <c r="X171" s="298"/>
      <c r="Y171" s="298"/>
      <c r="Z171" s="298"/>
      <c r="AA171" s="298"/>
      <c r="AB171" s="298"/>
      <c r="AC171" s="298"/>
      <c r="AD171" s="298"/>
      <c r="AE171" s="298"/>
      <c r="AF171" s="298"/>
      <c r="AG171" s="298"/>
      <c r="AH171" s="298"/>
      <c r="AI171" s="298"/>
      <c r="AJ171" s="298"/>
      <c r="AK171" s="298"/>
      <c r="AL171" s="298"/>
      <c r="AM171" s="298"/>
      <c r="AN171" s="298"/>
      <c r="AO171" s="298"/>
      <c r="AP171" s="298"/>
      <c r="AQ171" s="298"/>
      <c r="AR171" s="298"/>
      <c r="AS171" s="298"/>
      <c r="AT171" s="298"/>
      <c r="AU171" s="298"/>
      <c r="AV171" s="298"/>
      <c r="AW171" s="298"/>
      <c r="AX171" s="298"/>
      <c r="AY171" s="298"/>
      <c r="AZ171" s="298"/>
      <c r="BA171" s="298"/>
      <c r="BB171" s="298"/>
      <c r="BC171" s="298"/>
      <c r="BD171" s="298"/>
      <c r="BE171" s="298"/>
      <c r="BF171" s="298"/>
      <c r="BG171" s="298"/>
      <c r="BH171" s="298"/>
      <c r="BI171" s="298"/>
      <c r="BJ171" s="298"/>
      <c r="BK171" s="298"/>
      <c r="BL171" s="298"/>
      <c r="BM171" s="298"/>
      <c r="BN171" s="298"/>
      <c r="BO171" s="298"/>
      <c r="BP171" s="298"/>
    </row>
    <row r="172" spans="1:68" x14ac:dyDescent="0.2">
      <c r="A172" s="298"/>
      <c r="B172" s="298"/>
      <c r="C172" s="298"/>
      <c r="D172" s="298"/>
      <c r="E172" s="298"/>
      <c r="F172" s="298"/>
      <c r="G172" s="298"/>
      <c r="H172" s="298"/>
      <c r="I172" s="298"/>
      <c r="J172" s="298"/>
      <c r="K172" s="298"/>
      <c r="L172" s="298"/>
      <c r="M172" s="298"/>
      <c r="N172" s="298"/>
      <c r="O172" s="298"/>
      <c r="P172" s="298"/>
      <c r="Q172" s="298"/>
      <c r="R172" s="298"/>
      <c r="S172" s="298"/>
      <c r="T172" s="298"/>
      <c r="U172" s="298"/>
      <c r="V172" s="298"/>
      <c r="W172" s="298"/>
      <c r="X172" s="298"/>
      <c r="Y172" s="298"/>
      <c r="Z172" s="298"/>
      <c r="AA172" s="298"/>
      <c r="AB172" s="298"/>
      <c r="AC172" s="298"/>
      <c r="AD172" s="298"/>
      <c r="AE172" s="298"/>
      <c r="AF172" s="298"/>
      <c r="AG172" s="298"/>
      <c r="AH172" s="298"/>
      <c r="AI172" s="298"/>
      <c r="AJ172" s="298"/>
      <c r="AK172" s="298"/>
      <c r="AL172" s="298"/>
      <c r="AM172" s="298"/>
      <c r="AN172" s="298"/>
      <c r="AO172" s="298"/>
      <c r="AP172" s="298"/>
      <c r="AQ172" s="298"/>
      <c r="AR172" s="298"/>
      <c r="AS172" s="298"/>
      <c r="AT172" s="298"/>
      <c r="AU172" s="298"/>
      <c r="AV172" s="298"/>
      <c r="AW172" s="298"/>
      <c r="AX172" s="298"/>
      <c r="AY172" s="298"/>
      <c r="AZ172" s="298"/>
      <c r="BA172" s="298"/>
      <c r="BB172" s="298"/>
      <c r="BC172" s="298"/>
      <c r="BD172" s="298"/>
      <c r="BE172" s="298"/>
      <c r="BF172" s="298"/>
      <c r="BG172" s="298"/>
      <c r="BH172" s="298"/>
      <c r="BI172" s="298"/>
      <c r="BJ172" s="298"/>
      <c r="BK172" s="298"/>
      <c r="BL172" s="298"/>
      <c r="BM172" s="298"/>
      <c r="BN172" s="298"/>
      <c r="BO172" s="298"/>
      <c r="BP172" s="298"/>
    </row>
    <row r="173" spans="1:68" x14ac:dyDescent="0.2">
      <c r="A173" s="298"/>
      <c r="B173" s="298"/>
      <c r="C173" s="298"/>
      <c r="D173" s="298"/>
      <c r="E173" s="298"/>
      <c r="F173" s="298"/>
      <c r="G173" s="298"/>
      <c r="H173" s="298"/>
      <c r="I173" s="298"/>
      <c r="J173" s="298"/>
      <c r="K173" s="298"/>
      <c r="L173" s="298"/>
      <c r="M173" s="298"/>
      <c r="N173" s="298"/>
      <c r="O173" s="298"/>
      <c r="P173" s="298"/>
      <c r="Q173" s="298"/>
      <c r="R173" s="298"/>
      <c r="S173" s="298"/>
      <c r="T173" s="298"/>
      <c r="U173" s="298"/>
      <c r="V173" s="298"/>
      <c r="W173" s="298"/>
      <c r="X173" s="298"/>
      <c r="Y173" s="298"/>
      <c r="Z173" s="298"/>
      <c r="AA173" s="298"/>
      <c r="AB173" s="298"/>
      <c r="AC173" s="298"/>
      <c r="AD173" s="298"/>
      <c r="AE173" s="298"/>
      <c r="AF173" s="298"/>
      <c r="AG173" s="298"/>
      <c r="AH173" s="298"/>
      <c r="AI173" s="298"/>
      <c r="AJ173" s="298"/>
      <c r="AK173" s="298"/>
      <c r="AL173" s="298"/>
      <c r="AM173" s="298"/>
      <c r="AN173" s="298"/>
      <c r="AO173" s="298"/>
      <c r="AP173" s="298"/>
      <c r="AQ173" s="298"/>
      <c r="AR173" s="298"/>
      <c r="AS173" s="298"/>
      <c r="AT173" s="298"/>
      <c r="AU173" s="298"/>
      <c r="AV173" s="298"/>
      <c r="AW173" s="298"/>
      <c r="AX173" s="298"/>
      <c r="AY173" s="298"/>
      <c r="AZ173" s="298"/>
      <c r="BA173" s="298"/>
      <c r="BB173" s="298"/>
      <c r="BC173" s="298"/>
      <c r="BD173" s="298"/>
      <c r="BE173" s="298"/>
      <c r="BF173" s="298"/>
      <c r="BG173" s="298"/>
      <c r="BH173" s="298"/>
      <c r="BI173" s="298"/>
      <c r="BJ173" s="298"/>
      <c r="BK173" s="298"/>
      <c r="BL173" s="298"/>
      <c r="BM173" s="298"/>
      <c r="BN173" s="298"/>
      <c r="BO173" s="298"/>
      <c r="BP173" s="298"/>
    </row>
    <row r="174" spans="1:68" x14ac:dyDescent="0.2">
      <c r="A174" s="298"/>
      <c r="B174" s="298"/>
      <c r="C174" s="298"/>
      <c r="D174" s="298"/>
      <c r="E174" s="298"/>
      <c r="F174" s="298"/>
      <c r="G174" s="298"/>
      <c r="H174" s="298"/>
      <c r="I174" s="298"/>
      <c r="J174" s="298"/>
      <c r="K174" s="298"/>
      <c r="L174" s="298"/>
      <c r="M174" s="298"/>
      <c r="N174" s="298"/>
      <c r="O174" s="298"/>
      <c r="P174" s="298"/>
      <c r="Q174" s="298"/>
      <c r="R174" s="298"/>
      <c r="S174" s="298"/>
      <c r="T174" s="298"/>
      <c r="U174" s="298"/>
      <c r="V174" s="298"/>
      <c r="W174" s="298"/>
      <c r="X174" s="298"/>
      <c r="Y174" s="298"/>
      <c r="Z174" s="298"/>
      <c r="AA174" s="298"/>
      <c r="AB174" s="298"/>
      <c r="AC174" s="298"/>
      <c r="AD174" s="298"/>
      <c r="AE174" s="298"/>
      <c r="AF174" s="298"/>
      <c r="AG174" s="298"/>
      <c r="AH174" s="298"/>
      <c r="AI174" s="298"/>
      <c r="AJ174" s="298"/>
      <c r="AK174" s="298"/>
      <c r="AL174" s="298"/>
      <c r="AM174" s="298"/>
      <c r="AN174" s="298"/>
      <c r="AO174" s="298"/>
      <c r="AP174" s="298"/>
      <c r="AQ174" s="298"/>
      <c r="AR174" s="298"/>
      <c r="AS174" s="298"/>
      <c r="AT174" s="298"/>
      <c r="AU174" s="298"/>
      <c r="AV174" s="298"/>
      <c r="AW174" s="298"/>
      <c r="AX174" s="298"/>
      <c r="AY174" s="298"/>
      <c r="AZ174" s="298"/>
      <c r="BA174" s="298"/>
      <c r="BB174" s="298"/>
      <c r="BC174" s="298"/>
      <c r="BD174" s="298"/>
      <c r="BE174" s="298"/>
      <c r="BF174" s="298"/>
      <c r="BG174" s="298"/>
      <c r="BH174" s="298"/>
      <c r="BI174" s="298"/>
      <c r="BJ174" s="298"/>
      <c r="BK174" s="298"/>
      <c r="BL174" s="298"/>
      <c r="BM174" s="298"/>
      <c r="BN174" s="298"/>
      <c r="BO174" s="298"/>
      <c r="BP174" s="298"/>
    </row>
    <row r="175" spans="1:68" x14ac:dyDescent="0.2">
      <c r="A175" s="298"/>
      <c r="B175" s="298"/>
      <c r="C175" s="298"/>
      <c r="D175" s="298"/>
      <c r="E175" s="298"/>
      <c r="F175" s="298"/>
      <c r="G175" s="298"/>
      <c r="H175" s="298"/>
      <c r="I175" s="298"/>
      <c r="J175" s="298"/>
      <c r="K175" s="298"/>
      <c r="L175" s="298"/>
      <c r="M175" s="298"/>
      <c r="N175" s="298"/>
      <c r="O175" s="298"/>
      <c r="P175" s="298"/>
      <c r="Q175" s="298"/>
      <c r="R175" s="298"/>
      <c r="S175" s="298"/>
      <c r="T175" s="298"/>
      <c r="U175" s="298"/>
      <c r="V175" s="298"/>
      <c r="W175" s="298"/>
      <c r="X175" s="298"/>
      <c r="Y175" s="298"/>
      <c r="Z175" s="298"/>
      <c r="AA175" s="298"/>
      <c r="AB175" s="298"/>
      <c r="AC175" s="298"/>
      <c r="AD175" s="298"/>
      <c r="AE175" s="298"/>
      <c r="AF175" s="298"/>
      <c r="AG175" s="298"/>
      <c r="AH175" s="298"/>
      <c r="AI175" s="298"/>
      <c r="AJ175" s="298"/>
      <c r="AK175" s="298"/>
      <c r="AL175" s="298"/>
      <c r="AM175" s="298"/>
      <c r="AN175" s="298"/>
      <c r="AO175" s="298"/>
      <c r="AP175" s="298"/>
      <c r="AQ175" s="298"/>
      <c r="AR175" s="298"/>
      <c r="AS175" s="298"/>
      <c r="AT175" s="298"/>
      <c r="AU175" s="298"/>
      <c r="AV175" s="298"/>
      <c r="AW175" s="298"/>
      <c r="AX175" s="298"/>
      <c r="AY175" s="298"/>
      <c r="AZ175" s="298"/>
      <c r="BA175" s="298"/>
      <c r="BB175" s="298"/>
      <c r="BC175" s="298"/>
      <c r="BD175" s="298"/>
      <c r="BE175" s="298"/>
      <c r="BF175" s="298"/>
      <c r="BG175" s="298"/>
      <c r="BH175" s="298"/>
      <c r="BI175" s="298"/>
      <c r="BJ175" s="298"/>
      <c r="BK175" s="298"/>
      <c r="BL175" s="298"/>
      <c r="BM175" s="298"/>
      <c r="BN175" s="298"/>
      <c r="BO175" s="298"/>
      <c r="BP175" s="298"/>
    </row>
    <row r="176" spans="1:68" x14ac:dyDescent="0.2">
      <c r="A176" s="298"/>
      <c r="B176" s="298"/>
      <c r="C176" s="298"/>
      <c r="D176" s="298"/>
      <c r="E176" s="298"/>
      <c r="F176" s="298"/>
      <c r="G176" s="298"/>
      <c r="H176" s="298"/>
      <c r="I176" s="298"/>
      <c r="J176" s="298"/>
      <c r="K176" s="298"/>
      <c r="L176" s="298"/>
      <c r="M176" s="298"/>
      <c r="N176" s="298"/>
      <c r="O176" s="298"/>
      <c r="P176" s="298"/>
      <c r="Q176" s="298"/>
      <c r="R176" s="298"/>
      <c r="S176" s="298"/>
      <c r="T176" s="298"/>
      <c r="U176" s="298"/>
      <c r="V176" s="298"/>
      <c r="W176" s="298"/>
      <c r="X176" s="298"/>
      <c r="Y176" s="298"/>
      <c r="Z176" s="298"/>
      <c r="AA176" s="298"/>
      <c r="AB176" s="298"/>
      <c r="AC176" s="298"/>
      <c r="AD176" s="298"/>
      <c r="AE176" s="298"/>
      <c r="AF176" s="298"/>
      <c r="AG176" s="298"/>
      <c r="AH176" s="298"/>
      <c r="AI176" s="298"/>
      <c r="AJ176" s="298"/>
      <c r="AK176" s="298"/>
      <c r="AL176" s="298"/>
      <c r="AM176" s="298"/>
      <c r="AN176" s="298"/>
      <c r="AO176" s="298"/>
      <c r="AP176" s="298"/>
      <c r="AQ176" s="298"/>
      <c r="AR176" s="298"/>
      <c r="AS176" s="298"/>
      <c r="AT176" s="298"/>
      <c r="AU176" s="298"/>
      <c r="AV176" s="298"/>
      <c r="AW176" s="298"/>
      <c r="AX176" s="298"/>
      <c r="AY176" s="298"/>
      <c r="AZ176" s="298"/>
      <c r="BA176" s="298"/>
      <c r="BB176" s="298"/>
      <c r="BC176" s="298"/>
      <c r="BD176" s="298"/>
      <c r="BE176" s="298"/>
      <c r="BF176" s="298"/>
      <c r="BG176" s="298"/>
      <c r="BH176" s="298"/>
      <c r="BI176" s="298"/>
      <c r="BJ176" s="298"/>
      <c r="BK176" s="298"/>
      <c r="BL176" s="298"/>
      <c r="BM176" s="298"/>
      <c r="BN176" s="298"/>
      <c r="BO176" s="298"/>
      <c r="BP176" s="298"/>
    </row>
    <row r="177" spans="1:68" x14ac:dyDescent="0.2">
      <c r="A177" s="298"/>
      <c r="B177" s="298"/>
      <c r="C177" s="298"/>
      <c r="D177" s="298"/>
      <c r="E177" s="298"/>
      <c r="F177" s="298"/>
      <c r="G177" s="298"/>
      <c r="H177" s="298"/>
      <c r="I177" s="298"/>
      <c r="J177" s="298"/>
      <c r="K177" s="298"/>
      <c r="L177" s="298"/>
      <c r="M177" s="298"/>
      <c r="N177" s="298"/>
      <c r="O177" s="298"/>
      <c r="P177" s="298"/>
      <c r="Q177" s="298"/>
      <c r="R177" s="298"/>
      <c r="S177" s="298"/>
      <c r="T177" s="298"/>
      <c r="U177" s="298"/>
      <c r="V177" s="298"/>
      <c r="W177" s="298"/>
      <c r="X177" s="298"/>
      <c r="Y177" s="298"/>
      <c r="Z177" s="298"/>
      <c r="AA177" s="298"/>
      <c r="AB177" s="298"/>
      <c r="AC177" s="298"/>
      <c r="AD177" s="298"/>
      <c r="AE177" s="298"/>
      <c r="AF177" s="298"/>
      <c r="AG177" s="298"/>
      <c r="AH177" s="298"/>
      <c r="AI177" s="298"/>
      <c r="AJ177" s="298"/>
      <c r="AK177" s="298"/>
      <c r="AL177" s="298"/>
      <c r="AM177" s="298"/>
      <c r="AN177" s="298"/>
      <c r="AO177" s="298"/>
      <c r="AP177" s="298"/>
      <c r="AQ177" s="298"/>
      <c r="AR177" s="298"/>
      <c r="AS177" s="298"/>
      <c r="AT177" s="298"/>
      <c r="AU177" s="298"/>
      <c r="AV177" s="298"/>
      <c r="AW177" s="298"/>
      <c r="AX177" s="298"/>
      <c r="AY177" s="298"/>
      <c r="AZ177" s="298"/>
      <c r="BA177" s="298"/>
      <c r="BB177" s="298"/>
      <c r="BC177" s="298"/>
      <c r="BD177" s="298"/>
      <c r="BE177" s="298"/>
      <c r="BF177" s="298"/>
      <c r="BG177" s="298"/>
      <c r="BH177" s="298"/>
      <c r="BI177" s="298"/>
      <c r="BJ177" s="298"/>
      <c r="BK177" s="298"/>
      <c r="BL177" s="298"/>
      <c r="BM177" s="298"/>
      <c r="BN177" s="298"/>
      <c r="BO177" s="298"/>
      <c r="BP177" s="298"/>
    </row>
    <row r="178" spans="1:68" x14ac:dyDescent="0.2">
      <c r="A178" s="298"/>
      <c r="B178" s="298"/>
      <c r="C178" s="298"/>
      <c r="D178" s="298"/>
      <c r="E178" s="298"/>
      <c r="F178" s="298"/>
      <c r="G178" s="298"/>
      <c r="H178" s="298"/>
      <c r="I178" s="298"/>
      <c r="J178" s="298"/>
      <c r="K178" s="298"/>
      <c r="L178" s="298"/>
      <c r="M178" s="298"/>
      <c r="N178" s="298"/>
      <c r="O178" s="298"/>
      <c r="P178" s="298"/>
      <c r="Q178" s="298"/>
      <c r="R178" s="298"/>
      <c r="S178" s="298"/>
      <c r="T178" s="298"/>
      <c r="U178" s="298"/>
      <c r="V178" s="298"/>
      <c r="W178" s="298"/>
      <c r="X178" s="298"/>
      <c r="Y178" s="298"/>
      <c r="Z178" s="298"/>
      <c r="AA178" s="298"/>
      <c r="AB178" s="298"/>
      <c r="AC178" s="298"/>
      <c r="AD178" s="298"/>
      <c r="AE178" s="298"/>
      <c r="AF178" s="298"/>
      <c r="AG178" s="298"/>
      <c r="AH178" s="298"/>
      <c r="AI178" s="298"/>
      <c r="AJ178" s="298"/>
      <c r="AK178" s="298"/>
      <c r="AL178" s="298"/>
      <c r="AM178" s="298"/>
      <c r="AN178" s="298"/>
      <c r="AO178" s="298"/>
      <c r="AP178" s="298"/>
      <c r="AQ178" s="298"/>
      <c r="AR178" s="298"/>
      <c r="AS178" s="298"/>
      <c r="AT178" s="298"/>
      <c r="AU178" s="298"/>
      <c r="AV178" s="298"/>
      <c r="AW178" s="298"/>
      <c r="AX178" s="298"/>
      <c r="AY178" s="298"/>
      <c r="AZ178" s="298"/>
      <c r="BA178" s="298"/>
      <c r="BB178" s="298"/>
      <c r="BC178" s="298"/>
      <c r="BD178" s="298"/>
      <c r="BE178" s="298"/>
      <c r="BF178" s="298"/>
      <c r="BG178" s="298"/>
      <c r="BH178" s="298"/>
      <c r="BI178" s="298"/>
      <c r="BJ178" s="298"/>
      <c r="BK178" s="298"/>
      <c r="BL178" s="298"/>
      <c r="BM178" s="298"/>
      <c r="BN178" s="298"/>
      <c r="BO178" s="298"/>
      <c r="BP178" s="298"/>
    </row>
    <row r="179" spans="1:68" x14ac:dyDescent="0.2">
      <c r="A179" s="298"/>
      <c r="B179" s="298"/>
      <c r="C179" s="298"/>
      <c r="D179" s="298"/>
      <c r="E179" s="298"/>
      <c r="F179" s="298"/>
      <c r="G179" s="298"/>
      <c r="H179" s="298"/>
      <c r="I179" s="298"/>
      <c r="J179" s="298"/>
      <c r="K179" s="298"/>
      <c r="L179" s="298"/>
      <c r="M179" s="298"/>
      <c r="N179" s="298"/>
      <c r="O179" s="298"/>
      <c r="P179" s="298"/>
      <c r="Q179" s="298"/>
      <c r="R179" s="298"/>
      <c r="S179" s="298"/>
      <c r="T179" s="298"/>
      <c r="U179" s="298"/>
      <c r="V179" s="298"/>
      <c r="W179" s="298"/>
      <c r="X179" s="298"/>
      <c r="Y179" s="298"/>
      <c r="Z179" s="298"/>
      <c r="AA179" s="298"/>
      <c r="AB179" s="298"/>
      <c r="AC179" s="298"/>
      <c r="AD179" s="298"/>
      <c r="AE179" s="298"/>
      <c r="AF179" s="298"/>
      <c r="AG179" s="298"/>
      <c r="AH179" s="298"/>
      <c r="AI179" s="298"/>
      <c r="AJ179" s="298"/>
      <c r="AK179" s="298"/>
      <c r="AL179" s="298"/>
      <c r="AM179" s="298"/>
      <c r="AN179" s="298"/>
      <c r="AO179" s="298"/>
      <c r="AP179" s="298"/>
      <c r="AQ179" s="298"/>
      <c r="AR179" s="298"/>
      <c r="AS179" s="298"/>
      <c r="AT179" s="298"/>
      <c r="AU179" s="298"/>
      <c r="AV179" s="298"/>
      <c r="AW179" s="298"/>
      <c r="AX179" s="298"/>
      <c r="AY179" s="298"/>
      <c r="AZ179" s="298"/>
      <c r="BA179" s="298"/>
      <c r="BB179" s="298"/>
      <c r="BC179" s="298"/>
      <c r="BD179" s="298"/>
      <c r="BE179" s="298"/>
      <c r="BF179" s="298"/>
      <c r="BG179" s="298"/>
      <c r="BH179" s="298"/>
      <c r="BI179" s="298"/>
      <c r="BJ179" s="298"/>
      <c r="BK179" s="298"/>
      <c r="BL179" s="298"/>
      <c r="BM179" s="298"/>
      <c r="BN179" s="298"/>
      <c r="BO179" s="298"/>
      <c r="BP179" s="298"/>
    </row>
    <row r="180" spans="1:68" x14ac:dyDescent="0.2">
      <c r="A180" s="298"/>
      <c r="B180" s="298"/>
      <c r="C180" s="298"/>
      <c r="D180" s="298"/>
      <c r="E180" s="298"/>
      <c r="F180" s="298"/>
      <c r="G180" s="298"/>
      <c r="H180" s="298"/>
      <c r="I180" s="298"/>
      <c r="J180" s="298"/>
      <c r="K180" s="298"/>
      <c r="L180" s="298"/>
      <c r="M180" s="298"/>
      <c r="N180" s="298"/>
      <c r="O180" s="298"/>
      <c r="P180" s="298"/>
      <c r="Q180" s="298"/>
      <c r="R180" s="298"/>
      <c r="S180" s="298"/>
      <c r="T180" s="298"/>
      <c r="U180" s="298"/>
      <c r="V180" s="298"/>
      <c r="W180" s="298"/>
      <c r="X180" s="298"/>
      <c r="Y180" s="298"/>
      <c r="Z180" s="298"/>
      <c r="AA180" s="298"/>
      <c r="AB180" s="298"/>
      <c r="AC180" s="298"/>
      <c r="AD180" s="298"/>
      <c r="AE180" s="298"/>
      <c r="AF180" s="298"/>
      <c r="AG180" s="298"/>
      <c r="AH180" s="298"/>
      <c r="AI180" s="298"/>
      <c r="AJ180" s="298"/>
      <c r="AK180" s="298"/>
      <c r="AL180" s="298"/>
      <c r="AM180" s="298"/>
      <c r="AN180" s="298"/>
      <c r="AO180" s="298"/>
      <c r="AP180" s="298"/>
      <c r="AQ180" s="298"/>
      <c r="AR180" s="298"/>
      <c r="AS180" s="298"/>
      <c r="AT180" s="298"/>
      <c r="AU180" s="298"/>
      <c r="AV180" s="298"/>
      <c r="AW180" s="298"/>
      <c r="AX180" s="298"/>
      <c r="AY180" s="298"/>
      <c r="AZ180" s="298"/>
      <c r="BA180" s="298"/>
      <c r="BB180" s="298"/>
      <c r="BC180" s="298"/>
      <c r="BD180" s="298"/>
      <c r="BE180" s="298"/>
      <c r="BF180" s="298"/>
      <c r="BG180" s="298"/>
      <c r="BH180" s="298"/>
      <c r="BI180" s="298"/>
      <c r="BJ180" s="298"/>
      <c r="BK180" s="298"/>
      <c r="BL180" s="298"/>
      <c r="BM180" s="298"/>
      <c r="BN180" s="298"/>
      <c r="BO180" s="298"/>
      <c r="BP180" s="298"/>
    </row>
    <row r="181" spans="1:68" x14ac:dyDescent="0.2">
      <c r="A181" s="298"/>
      <c r="B181" s="298"/>
      <c r="C181" s="298"/>
      <c r="D181" s="298"/>
      <c r="E181" s="298"/>
      <c r="F181" s="298"/>
      <c r="G181" s="298"/>
      <c r="H181" s="298"/>
      <c r="I181" s="298"/>
      <c r="J181" s="298"/>
      <c r="K181" s="298"/>
      <c r="L181" s="298"/>
      <c r="M181" s="298"/>
      <c r="N181" s="298"/>
      <c r="O181" s="298"/>
      <c r="P181" s="298"/>
      <c r="Q181" s="298"/>
      <c r="R181" s="298"/>
      <c r="S181" s="298"/>
      <c r="T181" s="298"/>
      <c r="U181" s="298"/>
      <c r="V181" s="298"/>
      <c r="W181" s="298"/>
      <c r="X181" s="298"/>
      <c r="Y181" s="298"/>
      <c r="Z181" s="298"/>
      <c r="AA181" s="298"/>
      <c r="AB181" s="298"/>
      <c r="AC181" s="298"/>
      <c r="AD181" s="298"/>
      <c r="AE181" s="298"/>
      <c r="AF181" s="298"/>
      <c r="AG181" s="298"/>
      <c r="AH181" s="298"/>
      <c r="AI181" s="298"/>
      <c r="AJ181" s="298"/>
      <c r="AK181" s="298"/>
      <c r="AL181" s="298"/>
      <c r="AM181" s="298"/>
      <c r="AN181" s="298"/>
      <c r="AO181" s="298"/>
      <c r="AP181" s="298"/>
      <c r="AQ181" s="298"/>
      <c r="AR181" s="298"/>
      <c r="AS181" s="298"/>
      <c r="AT181" s="298"/>
      <c r="AU181" s="298"/>
      <c r="AV181" s="298"/>
      <c r="AW181" s="298"/>
      <c r="AX181" s="298"/>
      <c r="AY181" s="298"/>
      <c r="AZ181" s="298"/>
      <c r="BA181" s="298"/>
      <c r="BB181" s="298"/>
      <c r="BC181" s="298"/>
      <c r="BD181" s="298"/>
      <c r="BE181" s="298"/>
      <c r="BF181" s="298"/>
      <c r="BG181" s="298"/>
      <c r="BH181" s="298"/>
      <c r="BI181" s="298"/>
      <c r="BJ181" s="298"/>
      <c r="BK181" s="298"/>
      <c r="BL181" s="298"/>
      <c r="BM181" s="298"/>
      <c r="BN181" s="298"/>
      <c r="BO181" s="298"/>
      <c r="BP181" s="298"/>
    </row>
    <row r="182" spans="1:68" x14ac:dyDescent="0.2">
      <c r="A182" s="298"/>
      <c r="B182" s="298"/>
      <c r="C182" s="298"/>
      <c r="D182" s="298"/>
      <c r="E182" s="298"/>
      <c r="F182" s="298"/>
      <c r="G182" s="298"/>
      <c r="H182" s="298"/>
      <c r="I182" s="298"/>
      <c r="J182" s="298"/>
      <c r="K182" s="298"/>
      <c r="L182" s="298"/>
      <c r="M182" s="298"/>
      <c r="N182" s="298"/>
      <c r="O182" s="298"/>
      <c r="P182" s="298"/>
      <c r="Q182" s="298"/>
      <c r="R182" s="298"/>
      <c r="S182" s="298"/>
      <c r="T182" s="298"/>
      <c r="U182" s="298"/>
      <c r="V182" s="298"/>
      <c r="W182" s="298"/>
      <c r="X182" s="298"/>
      <c r="Y182" s="298"/>
      <c r="Z182" s="298"/>
      <c r="AA182" s="298"/>
      <c r="AB182" s="298"/>
      <c r="AC182" s="298"/>
      <c r="AD182" s="298"/>
      <c r="AE182" s="298"/>
      <c r="AF182" s="298"/>
      <c r="AG182" s="298"/>
      <c r="AH182" s="298"/>
      <c r="AI182" s="298"/>
      <c r="AJ182" s="298"/>
      <c r="AK182" s="298"/>
      <c r="AL182" s="298"/>
      <c r="AM182" s="298"/>
      <c r="AN182" s="298"/>
      <c r="AO182" s="298"/>
      <c r="AP182" s="298"/>
      <c r="AQ182" s="298"/>
      <c r="AR182" s="298"/>
      <c r="AS182" s="298"/>
      <c r="AT182" s="298"/>
      <c r="AU182" s="298"/>
      <c r="AV182" s="298"/>
      <c r="AW182" s="298"/>
      <c r="AX182" s="298"/>
      <c r="AY182" s="298"/>
      <c r="AZ182" s="298"/>
      <c r="BA182" s="298"/>
      <c r="BB182" s="298"/>
      <c r="BC182" s="298"/>
      <c r="BD182" s="298"/>
      <c r="BE182" s="298"/>
      <c r="BF182" s="298"/>
      <c r="BG182" s="298"/>
      <c r="BH182" s="298"/>
      <c r="BI182" s="298"/>
      <c r="BJ182" s="298"/>
      <c r="BK182" s="298"/>
      <c r="BL182" s="298"/>
      <c r="BM182" s="298"/>
      <c r="BN182" s="298"/>
      <c r="BO182" s="298"/>
      <c r="BP182" s="298"/>
    </row>
    <row r="183" spans="1:68" x14ac:dyDescent="0.2">
      <c r="A183" s="298"/>
      <c r="B183" s="298"/>
      <c r="C183" s="298"/>
      <c r="D183" s="298"/>
      <c r="E183" s="298"/>
      <c r="F183" s="298"/>
      <c r="G183" s="298"/>
      <c r="H183" s="298"/>
      <c r="I183" s="298"/>
      <c r="J183" s="298"/>
      <c r="K183" s="298"/>
      <c r="L183" s="298"/>
      <c r="M183" s="298"/>
      <c r="N183" s="298"/>
      <c r="O183" s="298"/>
      <c r="P183" s="298"/>
      <c r="Q183" s="298"/>
      <c r="R183" s="298"/>
      <c r="S183" s="298"/>
      <c r="T183" s="298"/>
      <c r="U183" s="298"/>
      <c r="V183" s="298"/>
      <c r="W183" s="298"/>
      <c r="X183" s="298"/>
      <c r="Y183" s="298"/>
      <c r="Z183" s="298"/>
      <c r="AA183" s="298"/>
      <c r="AB183" s="298"/>
      <c r="AC183" s="298"/>
      <c r="AD183" s="298"/>
      <c r="AE183" s="298"/>
      <c r="AF183" s="298"/>
      <c r="AG183" s="298"/>
      <c r="AH183" s="298"/>
      <c r="AI183" s="298"/>
      <c r="AJ183" s="298"/>
      <c r="AK183" s="298"/>
      <c r="AL183" s="298"/>
      <c r="AM183" s="298"/>
      <c r="AN183" s="298"/>
      <c r="AO183" s="298"/>
      <c r="AP183" s="298"/>
      <c r="AQ183" s="298"/>
      <c r="AR183" s="298"/>
      <c r="AS183" s="298"/>
      <c r="AT183" s="298"/>
      <c r="AU183" s="298"/>
      <c r="AV183" s="298"/>
      <c r="AW183" s="298"/>
      <c r="AX183" s="298"/>
      <c r="AY183" s="298"/>
      <c r="AZ183" s="298"/>
      <c r="BA183" s="298"/>
      <c r="BB183" s="298"/>
      <c r="BC183" s="298"/>
      <c r="BD183" s="298"/>
      <c r="BE183" s="298"/>
      <c r="BF183" s="298"/>
      <c r="BG183" s="298"/>
      <c r="BH183" s="298"/>
      <c r="BI183" s="298"/>
      <c r="BJ183" s="298"/>
      <c r="BK183" s="298"/>
      <c r="BL183" s="298"/>
      <c r="BM183" s="298"/>
      <c r="BN183" s="298"/>
      <c r="BO183" s="298"/>
      <c r="BP183" s="298"/>
    </row>
  </sheetData>
  <mergeCells count="23">
    <mergeCell ref="C2:I2"/>
    <mergeCell ref="B5:I5"/>
    <mergeCell ref="B45:J45"/>
    <mergeCell ref="H19:J19"/>
    <mergeCell ref="H21:J21"/>
    <mergeCell ref="H23:J23"/>
    <mergeCell ref="B25:J25"/>
    <mergeCell ref="B31:D33"/>
    <mergeCell ref="H31:J31"/>
    <mergeCell ref="H33:J33"/>
    <mergeCell ref="B29:J29"/>
    <mergeCell ref="B27:J27"/>
    <mergeCell ref="B35:D35"/>
    <mergeCell ref="B36:D36"/>
    <mergeCell ref="B37:D37"/>
    <mergeCell ref="B40:D40"/>
    <mergeCell ref="B3:J3"/>
    <mergeCell ref="B42:D42"/>
    <mergeCell ref="H17:J17"/>
    <mergeCell ref="B9:J9"/>
    <mergeCell ref="H11:J11"/>
    <mergeCell ref="H13:J13"/>
    <mergeCell ref="H15:J15"/>
  </mergeCells>
  <conditionalFormatting sqref="D11 D13 D15 D17 D19 D21 D23 H11:J11 H13:J13 H15:J15 H17:J17 H19:J19 H21:J21 H23:J23">
    <cfRule type="cellIs" dxfId="21" priority="1" operator="equal">
      <formula>0</formula>
    </cfRule>
  </conditionalFormatting>
  <hyperlinks>
    <hyperlink ref="H44" location="Summary!K46" display="Remittance Advice" xr:uid="{FED88E4A-9322-4A7E-86E3-C244FC75892D}"/>
  </hyperlinks>
  <printOptions verticalCentered="1"/>
  <pageMargins left="0.70866141732283472" right="0.31496062992125984" top="0.39370078740157483" bottom="0.27559055118110237" header="0" footer="0.11811023622047245"/>
  <pageSetup paperSize="9" scale="48" orientation="portrait" r:id="rId1"/>
  <headerFooter>
    <oddHeader xml:space="preserve">&amp;R     </oddHeader>
    <oddFooter>&amp;R&amp;A</oddFooter>
  </headerFooter>
  <colBreaks count="1" manualBreakCount="1">
    <brk id="11" min="4" max="41" man="1"/>
  </col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E14DD7-3F42-404D-A57D-2EE3C4B92132}">
  <sheetPr codeName="Sheet12">
    <tabColor rgb="FF92D050"/>
    <pageSetUpPr fitToPage="1"/>
  </sheetPr>
  <dimension ref="A1:BP139"/>
  <sheetViews>
    <sheetView showGridLines="0" topLeftCell="A9" zoomScale="75" zoomScaleNormal="75" zoomScaleSheetLayoutView="55" zoomScalePageLayoutView="70" workbookViewId="0">
      <selection activeCell="J2" sqref="J2"/>
    </sheetView>
  </sheetViews>
  <sheetFormatPr baseColWidth="10" defaultColWidth="8.83203125" defaultRowHeight="15" x14ac:dyDescent="0.2"/>
  <cols>
    <col min="1" max="1" width="1.33203125" style="136" customWidth="1"/>
    <col min="2" max="2" width="29.33203125" style="136" customWidth="1"/>
    <col min="3" max="3" width="1.33203125" style="136" customWidth="1"/>
    <col min="4" max="4" width="66.6640625" style="136" customWidth="1"/>
    <col min="5" max="5" width="1.33203125" style="136" customWidth="1"/>
    <col min="6" max="6" width="24.6640625" style="136" customWidth="1"/>
    <col min="7" max="7" width="1.33203125" style="136" customWidth="1"/>
    <col min="8" max="8" width="25.5" style="136" customWidth="1"/>
    <col min="9" max="9" width="1.33203125" style="136" customWidth="1"/>
    <col min="10" max="10" width="39.83203125" style="136" customWidth="1"/>
    <col min="11" max="11" width="1.33203125" style="136" customWidth="1"/>
    <col min="12" max="12" width="8.83203125" style="136"/>
    <col min="13" max="13" width="17.33203125" style="136" customWidth="1"/>
    <col min="14" max="16384" width="8.83203125" style="136"/>
  </cols>
  <sheetData>
    <row r="1" spans="1:68" ht="7.25" customHeight="1" x14ac:dyDescent="0.2">
      <c r="A1" s="229"/>
      <c r="B1" s="230"/>
      <c r="C1" s="230"/>
      <c r="D1" s="230"/>
      <c r="E1" s="230"/>
      <c r="F1" s="230"/>
      <c r="G1" s="230"/>
      <c r="H1" s="230"/>
      <c r="I1" s="230"/>
      <c r="J1" s="230"/>
      <c r="K1" s="256"/>
      <c r="L1" s="228"/>
      <c r="M1" s="228"/>
      <c r="N1" s="228"/>
      <c r="O1" s="228"/>
      <c r="P1" s="228"/>
      <c r="Q1" s="228"/>
      <c r="R1" s="228"/>
      <c r="S1" s="228"/>
      <c r="T1" s="228"/>
      <c r="U1" s="228"/>
      <c r="V1" s="228"/>
      <c r="W1" s="228"/>
      <c r="X1" s="228"/>
      <c r="Y1" s="228"/>
      <c r="Z1" s="228"/>
      <c r="AA1" s="228"/>
      <c r="AB1" s="228"/>
      <c r="AC1" s="228"/>
      <c r="AD1" s="228"/>
      <c r="AE1" s="228"/>
      <c r="AF1" s="228"/>
      <c r="AG1" s="228"/>
      <c r="AH1" s="228"/>
      <c r="AI1" s="228"/>
      <c r="AJ1" s="228"/>
      <c r="AK1" s="228"/>
      <c r="AL1" s="228"/>
      <c r="AM1" s="228"/>
      <c r="AN1" s="228"/>
      <c r="AO1" s="228"/>
      <c r="AP1" s="228"/>
      <c r="AQ1" s="228"/>
      <c r="AR1" s="228"/>
      <c r="AS1" s="228"/>
      <c r="AT1" s="228"/>
      <c r="AU1" s="228"/>
    </row>
    <row r="2" spans="1:68" ht="142.25" customHeight="1" x14ac:dyDescent="0.2">
      <c r="A2" s="231"/>
      <c r="C2" s="190"/>
      <c r="D2" s="190"/>
      <c r="E2" s="190"/>
      <c r="F2" s="190"/>
      <c r="G2" s="190"/>
      <c r="H2" s="190"/>
      <c r="I2" s="190"/>
      <c r="J2" s="472" t="e" vm="2">
        <v>#VALUE!</v>
      </c>
      <c r="K2" s="240"/>
      <c r="L2" s="228"/>
      <c r="M2" s="228"/>
      <c r="N2" s="228"/>
      <c r="O2" s="228"/>
      <c r="P2" s="228"/>
      <c r="Q2" s="228"/>
      <c r="R2" s="228"/>
      <c r="S2" s="228"/>
      <c r="T2" s="228"/>
      <c r="U2" s="228"/>
      <c r="V2" s="228"/>
      <c r="W2" s="228"/>
      <c r="X2" s="228"/>
      <c r="Y2" s="228"/>
      <c r="Z2" s="228"/>
      <c r="AA2" s="228"/>
      <c r="AB2" s="228"/>
      <c r="AC2" s="228"/>
      <c r="AD2" s="228"/>
      <c r="AE2" s="228"/>
      <c r="AF2" s="228"/>
      <c r="AG2" s="228"/>
      <c r="AH2" s="228"/>
      <c r="AI2" s="228"/>
      <c r="AJ2" s="228"/>
      <c r="AK2" s="228"/>
      <c r="AL2" s="228"/>
      <c r="AM2" s="228"/>
      <c r="AN2" s="228"/>
      <c r="AO2" s="228"/>
      <c r="AP2" s="228"/>
      <c r="AQ2" s="228"/>
      <c r="AR2" s="228"/>
      <c r="AS2" s="228"/>
      <c r="AT2" s="228"/>
      <c r="AU2" s="228"/>
      <c r="AV2" s="228"/>
      <c r="AW2" s="228"/>
      <c r="AX2" s="228"/>
      <c r="AY2" s="228"/>
      <c r="AZ2" s="228"/>
      <c r="BA2" s="228"/>
      <c r="BB2" s="228"/>
      <c r="BC2" s="228"/>
      <c r="BD2" s="228"/>
      <c r="BE2" s="228"/>
      <c r="BF2" s="228"/>
      <c r="BG2" s="228"/>
      <c r="BH2" s="228"/>
      <c r="BI2" s="228"/>
      <c r="BJ2" s="228"/>
      <c r="BK2" s="228"/>
      <c r="BL2" s="228"/>
      <c r="BM2" s="228"/>
      <c r="BN2" s="228"/>
      <c r="BO2" s="228"/>
      <c r="BP2" s="228"/>
    </row>
    <row r="3" spans="1:68" ht="7.25" customHeight="1" x14ac:dyDescent="0.2">
      <c r="A3" s="231"/>
      <c r="K3" s="240"/>
      <c r="L3" s="228"/>
      <c r="M3" s="228"/>
      <c r="N3" s="228"/>
      <c r="O3" s="228"/>
      <c r="P3" s="228"/>
      <c r="Q3" s="228"/>
      <c r="R3" s="228"/>
      <c r="S3" s="228"/>
      <c r="T3" s="228"/>
      <c r="U3" s="228"/>
      <c r="V3" s="228"/>
      <c r="W3" s="228"/>
      <c r="X3" s="228"/>
      <c r="Y3" s="228"/>
      <c r="Z3" s="228"/>
      <c r="AA3" s="228"/>
      <c r="AB3" s="228"/>
      <c r="AC3" s="228"/>
      <c r="AD3" s="228"/>
      <c r="AE3" s="228"/>
      <c r="AF3" s="228"/>
      <c r="AG3" s="228"/>
      <c r="AH3" s="228"/>
      <c r="AI3" s="228"/>
      <c r="AJ3" s="228"/>
      <c r="AK3" s="228"/>
      <c r="AL3" s="228"/>
      <c r="AM3" s="228"/>
      <c r="AN3" s="228"/>
      <c r="AO3" s="228"/>
      <c r="AP3" s="228"/>
      <c r="AQ3" s="228"/>
      <c r="AR3" s="228"/>
      <c r="AS3" s="228"/>
      <c r="AT3" s="228"/>
      <c r="AU3" s="228"/>
    </row>
    <row r="4" spans="1:68" ht="7.25" customHeight="1" x14ac:dyDescent="0.2">
      <c r="A4" s="231"/>
      <c r="K4" s="240"/>
      <c r="L4" s="228"/>
      <c r="M4" s="228"/>
      <c r="N4" s="228"/>
      <c r="O4" s="228"/>
      <c r="P4" s="228"/>
      <c r="Q4" s="228"/>
      <c r="R4" s="228"/>
      <c r="S4" s="228"/>
      <c r="T4" s="228"/>
      <c r="U4" s="228"/>
      <c r="V4" s="228"/>
      <c r="W4" s="228"/>
      <c r="X4" s="228"/>
      <c r="Y4" s="228"/>
      <c r="Z4" s="228"/>
      <c r="AA4" s="228"/>
      <c r="AB4" s="228"/>
      <c r="AC4" s="228"/>
      <c r="AD4" s="228"/>
      <c r="AE4" s="228"/>
      <c r="AF4" s="228"/>
      <c r="AG4" s="228"/>
      <c r="AH4" s="228"/>
      <c r="AI4" s="228"/>
      <c r="AJ4" s="228"/>
      <c r="AK4" s="228"/>
      <c r="AL4" s="228"/>
      <c r="AM4" s="228"/>
      <c r="AN4" s="228"/>
      <c r="AO4" s="228"/>
      <c r="AP4" s="228"/>
      <c r="AQ4" s="228"/>
      <c r="AR4" s="228"/>
      <c r="AS4" s="228"/>
      <c r="AT4" s="228"/>
      <c r="AU4" s="228"/>
    </row>
    <row r="5" spans="1:68" ht="56" customHeight="1" x14ac:dyDescent="0.2">
      <c r="A5" s="231"/>
      <c r="B5" s="659" t="s">
        <v>581</v>
      </c>
      <c r="C5" s="659"/>
      <c r="D5" s="659"/>
      <c r="E5" s="659"/>
      <c r="F5" s="659"/>
      <c r="G5" s="659"/>
      <c r="H5" s="659"/>
      <c r="I5" s="659"/>
      <c r="J5" s="191" t="s">
        <v>320</v>
      </c>
      <c r="K5" s="240"/>
      <c r="L5" s="228"/>
      <c r="M5" s="228"/>
      <c r="N5" s="228"/>
      <c r="O5" s="228"/>
      <c r="P5" s="228"/>
      <c r="Q5" s="228"/>
      <c r="R5" s="228"/>
      <c r="S5" s="228"/>
      <c r="T5" s="228"/>
      <c r="U5" s="228"/>
      <c r="V5" s="228"/>
      <c r="W5" s="228"/>
      <c r="X5" s="228"/>
      <c r="Y5" s="228"/>
      <c r="Z5" s="228"/>
      <c r="AA5" s="228"/>
      <c r="AB5" s="228"/>
      <c r="AC5" s="228"/>
      <c r="AD5" s="228"/>
      <c r="AE5" s="228"/>
      <c r="AF5" s="228"/>
      <c r="AG5" s="228"/>
      <c r="AH5" s="228"/>
      <c r="AI5" s="228"/>
      <c r="AJ5" s="228"/>
      <c r="AK5" s="228"/>
      <c r="AL5" s="228"/>
      <c r="AM5" s="228"/>
      <c r="AN5" s="228"/>
      <c r="AO5" s="228"/>
      <c r="AP5" s="228"/>
      <c r="AQ5" s="228"/>
      <c r="AR5" s="228"/>
      <c r="AS5" s="228"/>
      <c r="AT5" s="228"/>
      <c r="AU5" s="228"/>
    </row>
    <row r="6" spans="1:68" ht="18" customHeight="1" x14ac:dyDescent="0.2">
      <c r="A6" s="231"/>
      <c r="B6" s="175"/>
      <c r="C6" s="175"/>
      <c r="D6" s="175"/>
      <c r="E6" s="175"/>
      <c r="F6" s="175"/>
      <c r="G6" s="175"/>
      <c r="H6" s="175"/>
      <c r="I6" s="175"/>
      <c r="J6" s="175"/>
      <c r="K6" s="240"/>
      <c r="L6" s="228"/>
      <c r="M6" s="228"/>
      <c r="N6" s="228"/>
      <c r="O6" s="228"/>
      <c r="P6" s="228"/>
      <c r="Q6" s="228"/>
      <c r="R6" s="228"/>
      <c r="S6" s="228"/>
      <c r="T6" s="228"/>
      <c r="U6" s="228"/>
      <c r="V6" s="228"/>
      <c r="W6" s="228"/>
      <c r="X6" s="228"/>
      <c r="Y6" s="228"/>
      <c r="Z6" s="228"/>
      <c r="AA6" s="228"/>
      <c r="AB6" s="228"/>
      <c r="AC6" s="228"/>
      <c r="AD6" s="228"/>
      <c r="AE6" s="228"/>
      <c r="AF6" s="228"/>
      <c r="AG6" s="228"/>
      <c r="AH6" s="228"/>
      <c r="AI6" s="228"/>
      <c r="AJ6" s="228"/>
      <c r="AK6" s="228"/>
      <c r="AL6" s="228"/>
      <c r="AM6" s="228"/>
      <c r="AN6" s="228"/>
      <c r="AO6" s="228"/>
      <c r="AP6" s="228"/>
      <c r="AQ6" s="228"/>
      <c r="AR6" s="228"/>
      <c r="AS6" s="228"/>
      <c r="AT6" s="228"/>
      <c r="AU6" s="228"/>
    </row>
    <row r="7" spans="1:68" ht="30.5" customHeight="1" x14ac:dyDescent="0.2">
      <c r="A7" s="231"/>
      <c r="B7" s="175"/>
      <c r="C7" s="175"/>
      <c r="D7" s="175"/>
      <c r="E7" s="175"/>
      <c r="F7" s="175"/>
      <c r="G7" s="175"/>
      <c r="H7" s="176" t="s">
        <v>33</v>
      </c>
      <c r="I7" s="175"/>
      <c r="J7" s="332">
        <f ca="1">NOW()</f>
        <v>45495.579010416666</v>
      </c>
      <c r="K7" s="241"/>
      <c r="L7" s="228"/>
      <c r="M7" s="228"/>
      <c r="N7" s="228"/>
      <c r="O7" s="228"/>
      <c r="P7" s="228"/>
      <c r="Q7" s="228"/>
      <c r="R7" s="228"/>
      <c r="S7" s="228"/>
      <c r="T7" s="228"/>
      <c r="U7" s="228"/>
      <c r="V7" s="228"/>
      <c r="W7" s="228"/>
      <c r="X7" s="228"/>
      <c r="Y7" s="228"/>
      <c r="Z7" s="228"/>
      <c r="AA7" s="228"/>
      <c r="AB7" s="228"/>
      <c r="AC7" s="228"/>
      <c r="AD7" s="228"/>
      <c r="AE7" s="228"/>
      <c r="AF7" s="228"/>
      <c r="AG7" s="228"/>
      <c r="AH7" s="228"/>
      <c r="AI7" s="228"/>
      <c r="AJ7" s="228"/>
      <c r="AK7" s="228"/>
      <c r="AL7" s="228"/>
      <c r="AM7" s="228"/>
      <c r="AN7" s="228"/>
      <c r="AO7" s="228"/>
      <c r="AP7" s="228"/>
      <c r="AQ7" s="228"/>
      <c r="AR7" s="228"/>
      <c r="AS7" s="228"/>
      <c r="AT7" s="228"/>
      <c r="AU7" s="228"/>
    </row>
    <row r="8" spans="1:68" ht="51" customHeight="1" x14ac:dyDescent="0.2">
      <c r="A8" s="231"/>
      <c r="B8" s="175"/>
      <c r="C8" s="175"/>
      <c r="D8" s="175"/>
      <c r="E8" s="175"/>
      <c r="F8" s="175"/>
      <c r="G8" s="175"/>
      <c r="H8" s="176"/>
      <c r="I8" s="175"/>
      <c r="J8" s="177"/>
      <c r="K8" s="241"/>
      <c r="L8" s="228"/>
      <c r="M8" s="228"/>
      <c r="N8" s="228"/>
      <c r="O8" s="228"/>
      <c r="P8" s="228"/>
      <c r="Q8" s="228"/>
      <c r="R8" s="228"/>
      <c r="S8" s="228"/>
      <c r="T8" s="228"/>
      <c r="U8" s="228"/>
      <c r="V8" s="228"/>
      <c r="W8" s="228"/>
      <c r="X8" s="228"/>
      <c r="Y8" s="228"/>
      <c r="Z8" s="228"/>
      <c r="AA8" s="228"/>
      <c r="AB8" s="228"/>
      <c r="AC8" s="228"/>
      <c r="AD8" s="228"/>
      <c r="AE8" s="228"/>
      <c r="AF8" s="228"/>
      <c r="AG8" s="228"/>
      <c r="AH8" s="228"/>
      <c r="AI8" s="228"/>
      <c r="AJ8" s="228"/>
      <c r="AK8" s="228"/>
      <c r="AL8" s="228"/>
      <c r="AM8" s="228"/>
      <c r="AN8" s="228"/>
      <c r="AO8" s="228"/>
      <c r="AP8" s="228"/>
      <c r="AQ8" s="228"/>
      <c r="AR8" s="228"/>
      <c r="AS8" s="228"/>
      <c r="AT8" s="228"/>
      <c r="AU8" s="228"/>
    </row>
    <row r="9" spans="1:68" ht="38.5" customHeight="1" x14ac:dyDescent="0.2">
      <c r="A9" s="231"/>
      <c r="B9" s="620" t="s">
        <v>573</v>
      </c>
      <c r="C9" s="621"/>
      <c r="D9" s="621"/>
      <c r="E9" s="621"/>
      <c r="F9" s="621"/>
      <c r="G9" s="621"/>
      <c r="H9" s="621"/>
      <c r="I9" s="621"/>
      <c r="J9" s="621"/>
      <c r="K9" s="239"/>
      <c r="L9" s="228"/>
      <c r="M9" s="228"/>
      <c r="N9" s="228"/>
      <c r="O9" s="228"/>
      <c r="P9" s="228"/>
      <c r="Q9" s="228"/>
      <c r="R9" s="228"/>
      <c r="S9" s="228"/>
      <c r="T9" s="228"/>
      <c r="U9" s="228"/>
      <c r="V9" s="228"/>
      <c r="W9" s="228"/>
      <c r="X9" s="228"/>
      <c r="Y9" s="228"/>
      <c r="Z9" s="228"/>
      <c r="AA9" s="228"/>
      <c r="AB9" s="228"/>
      <c r="AC9" s="228"/>
      <c r="AD9" s="228"/>
      <c r="AE9" s="228"/>
      <c r="AF9" s="228"/>
      <c r="AG9" s="228"/>
      <c r="AH9" s="228"/>
      <c r="AI9" s="228"/>
      <c r="AJ9" s="228"/>
      <c r="AK9" s="228"/>
      <c r="AL9" s="228"/>
      <c r="AM9" s="228"/>
      <c r="AN9" s="228"/>
      <c r="AO9" s="228"/>
      <c r="AP9" s="228"/>
      <c r="AQ9" s="228"/>
      <c r="AR9" s="228"/>
      <c r="AS9" s="228"/>
      <c r="AT9" s="228"/>
      <c r="AU9" s="228"/>
    </row>
    <row r="10" spans="1:68" ht="5.5" customHeight="1" x14ac:dyDescent="0.2">
      <c r="A10" s="231"/>
      <c r="B10" s="208"/>
      <c r="C10" s="164"/>
      <c r="D10" s="232"/>
      <c r="E10" s="167"/>
      <c r="F10" s="208"/>
      <c r="G10" s="164"/>
      <c r="H10" s="209"/>
      <c r="I10" s="209"/>
      <c r="J10" s="209"/>
      <c r="K10" s="200"/>
      <c r="L10" s="228"/>
      <c r="M10" s="228"/>
      <c r="N10" s="228"/>
      <c r="O10" s="228"/>
      <c r="P10" s="228"/>
      <c r="Q10" s="228"/>
      <c r="R10" s="228"/>
      <c r="S10" s="228"/>
      <c r="T10" s="228"/>
      <c r="U10" s="228"/>
      <c r="V10" s="228"/>
      <c r="W10" s="228"/>
      <c r="X10" s="228"/>
      <c r="Y10" s="228"/>
      <c r="Z10" s="228"/>
      <c r="AA10" s="228"/>
      <c r="AB10" s="228"/>
      <c r="AC10" s="228"/>
      <c r="AD10" s="228"/>
      <c r="AE10" s="228"/>
      <c r="AF10" s="228"/>
      <c r="AG10" s="228"/>
      <c r="AH10" s="228"/>
      <c r="AI10" s="228"/>
      <c r="AJ10" s="228"/>
      <c r="AK10" s="228"/>
      <c r="AL10" s="228"/>
      <c r="AM10" s="228"/>
      <c r="AN10" s="228"/>
      <c r="AO10" s="228"/>
      <c r="AP10" s="228"/>
      <c r="AQ10" s="228"/>
      <c r="AR10" s="228"/>
      <c r="AS10" s="228"/>
      <c r="AT10" s="228"/>
      <c r="AU10" s="228"/>
    </row>
    <row r="11" spans="1:68" ht="30" customHeight="1" x14ac:dyDescent="0.2">
      <c r="A11" s="231"/>
      <c r="B11" s="194" t="s">
        <v>0</v>
      </c>
      <c r="C11" s="195"/>
      <c r="D11" s="196">
        <f>Summary!$E$64</f>
        <v>0</v>
      </c>
      <c r="E11" s="197"/>
      <c r="F11" s="194" t="s">
        <v>1</v>
      </c>
      <c r="G11" s="195"/>
      <c r="H11" s="675">
        <f>Summary!$I$64</f>
        <v>0</v>
      </c>
      <c r="I11" s="675"/>
      <c r="J11" s="675"/>
      <c r="K11" s="200"/>
      <c r="L11" s="228"/>
      <c r="M11" s="228"/>
      <c r="N11" s="228"/>
      <c r="O11" s="228"/>
      <c r="P11" s="228"/>
      <c r="Q11" s="228"/>
      <c r="R11" s="228"/>
      <c r="S11" s="228"/>
      <c r="T11" s="228"/>
      <c r="U11" s="228"/>
      <c r="V11" s="228"/>
      <c r="W11" s="228"/>
      <c r="X11" s="228"/>
      <c r="Y11" s="228"/>
      <c r="Z11" s="228"/>
      <c r="AA11" s="228"/>
      <c r="AB11" s="228"/>
      <c r="AC11" s="228"/>
      <c r="AD11" s="228"/>
      <c r="AE11" s="228"/>
      <c r="AF11" s="228"/>
      <c r="AG11" s="228"/>
      <c r="AH11" s="228"/>
      <c r="AI11" s="228"/>
      <c r="AJ11" s="228"/>
      <c r="AK11" s="228"/>
      <c r="AL11" s="228"/>
      <c r="AM11" s="228"/>
      <c r="AN11" s="228"/>
      <c r="AO11" s="228"/>
      <c r="AP11" s="228"/>
      <c r="AQ11" s="228"/>
      <c r="AR11" s="228"/>
      <c r="AS11" s="228"/>
      <c r="AT11" s="228"/>
      <c r="AU11" s="228"/>
    </row>
    <row r="12" spans="1:68" ht="5.5" customHeight="1" x14ac:dyDescent="0.2">
      <c r="A12" s="231"/>
      <c r="B12" s="198"/>
      <c r="C12" s="164"/>
      <c r="D12" s="193"/>
      <c r="E12" s="167"/>
      <c r="F12" s="198"/>
      <c r="G12" s="164"/>
      <c r="H12" s="379"/>
      <c r="I12" s="379"/>
      <c r="J12" s="379"/>
      <c r="K12" s="200"/>
      <c r="L12" s="228"/>
      <c r="M12" s="228"/>
      <c r="N12" s="228"/>
      <c r="O12" s="228"/>
      <c r="P12" s="228"/>
      <c r="Q12" s="228"/>
      <c r="R12" s="228"/>
      <c r="S12" s="228"/>
      <c r="T12" s="228"/>
      <c r="U12" s="228"/>
      <c r="V12" s="228"/>
      <c r="W12" s="228"/>
      <c r="X12" s="228"/>
      <c r="Y12" s="228"/>
      <c r="Z12" s="228"/>
      <c r="AA12" s="228"/>
      <c r="AB12" s="228"/>
      <c r="AC12" s="228"/>
      <c r="AD12" s="228"/>
      <c r="AE12" s="228"/>
      <c r="AF12" s="228"/>
      <c r="AG12" s="228"/>
      <c r="AH12" s="228"/>
      <c r="AI12" s="228"/>
      <c r="AJ12" s="228"/>
      <c r="AK12" s="228"/>
      <c r="AL12" s="228"/>
      <c r="AM12" s="228"/>
      <c r="AN12" s="228"/>
      <c r="AO12" s="228"/>
      <c r="AP12" s="228"/>
      <c r="AQ12" s="228"/>
      <c r="AR12" s="228"/>
      <c r="AS12" s="228"/>
      <c r="AT12" s="228"/>
      <c r="AU12" s="228"/>
    </row>
    <row r="13" spans="1:68" ht="30" customHeight="1" x14ac:dyDescent="0.2">
      <c r="A13" s="231"/>
      <c r="B13" s="194" t="s">
        <v>37</v>
      </c>
      <c r="C13" s="195"/>
      <c r="D13" s="196">
        <f>Summary!$E$66</f>
        <v>0</v>
      </c>
      <c r="E13" s="197"/>
      <c r="F13" s="194" t="s">
        <v>35</v>
      </c>
      <c r="G13" s="195"/>
      <c r="H13" s="675">
        <f>Summary!$I$66</f>
        <v>0</v>
      </c>
      <c r="I13" s="675"/>
      <c r="J13" s="675"/>
      <c r="K13" s="200"/>
      <c r="L13" s="228"/>
      <c r="M13" s="228"/>
      <c r="N13" s="228"/>
      <c r="O13" s="228"/>
      <c r="P13" s="228"/>
      <c r="Q13" s="228"/>
      <c r="R13" s="228"/>
      <c r="S13" s="228"/>
      <c r="T13" s="228"/>
      <c r="U13" s="228"/>
      <c r="V13" s="228"/>
      <c r="W13" s="228"/>
      <c r="X13" s="228"/>
      <c r="Y13" s="228"/>
      <c r="Z13" s="228"/>
      <c r="AA13" s="228"/>
      <c r="AB13" s="228"/>
      <c r="AC13" s="228"/>
      <c r="AD13" s="228"/>
      <c r="AE13" s="228"/>
      <c r="AF13" s="228"/>
      <c r="AG13" s="228"/>
      <c r="AH13" s="228"/>
      <c r="AI13" s="228"/>
      <c r="AJ13" s="228"/>
      <c r="AK13" s="228"/>
      <c r="AL13" s="228"/>
      <c r="AM13" s="228"/>
      <c r="AN13" s="228"/>
      <c r="AO13" s="228"/>
      <c r="AP13" s="228"/>
      <c r="AQ13" s="228"/>
      <c r="AR13" s="228"/>
      <c r="AS13" s="228"/>
      <c r="AT13" s="228"/>
      <c r="AU13" s="228"/>
    </row>
    <row r="14" spans="1:68" ht="5.5" customHeight="1" x14ac:dyDescent="0.2">
      <c r="A14" s="231"/>
      <c r="B14" s="198"/>
      <c r="C14" s="164"/>
      <c r="D14" s="193"/>
      <c r="E14" s="167"/>
      <c r="F14" s="198"/>
      <c r="G14" s="164"/>
      <c r="H14" s="379"/>
      <c r="I14" s="379"/>
      <c r="J14" s="379"/>
      <c r="K14" s="200"/>
      <c r="L14" s="228"/>
      <c r="M14" s="228"/>
      <c r="N14" s="228"/>
      <c r="O14" s="228"/>
      <c r="P14" s="228"/>
      <c r="Q14" s="228"/>
      <c r="R14" s="228"/>
      <c r="S14" s="228"/>
      <c r="T14" s="228"/>
      <c r="U14" s="228"/>
      <c r="V14" s="228"/>
      <c r="W14" s="228"/>
      <c r="X14" s="228"/>
      <c r="Y14" s="228"/>
      <c r="Z14" s="228"/>
      <c r="AA14" s="228"/>
      <c r="AB14" s="228"/>
      <c r="AC14" s="228"/>
      <c r="AD14" s="228"/>
      <c r="AE14" s="228"/>
      <c r="AF14" s="228"/>
      <c r="AG14" s="228"/>
      <c r="AH14" s="228"/>
      <c r="AI14" s="228"/>
      <c r="AJ14" s="228"/>
      <c r="AK14" s="228"/>
      <c r="AL14" s="228"/>
      <c r="AM14" s="228"/>
      <c r="AN14" s="228"/>
      <c r="AO14" s="228"/>
      <c r="AP14" s="228"/>
      <c r="AQ14" s="228"/>
      <c r="AR14" s="228"/>
      <c r="AS14" s="228"/>
      <c r="AT14" s="228"/>
      <c r="AU14" s="228"/>
    </row>
    <row r="15" spans="1:68" ht="30" customHeight="1" x14ac:dyDescent="0.2">
      <c r="A15" s="231"/>
      <c r="B15" s="194" t="s">
        <v>38</v>
      </c>
      <c r="C15" s="195"/>
      <c r="D15" s="196">
        <f>Summary!$E$68</f>
        <v>0</v>
      </c>
      <c r="E15" s="197"/>
      <c r="F15" s="194" t="s">
        <v>2</v>
      </c>
      <c r="G15" s="195"/>
      <c r="H15" s="675">
        <f>Summary!$I$68</f>
        <v>0</v>
      </c>
      <c r="I15" s="675"/>
      <c r="J15" s="675"/>
      <c r="K15" s="200"/>
      <c r="L15" s="228"/>
      <c r="M15" s="228"/>
      <c r="N15" s="228"/>
      <c r="O15" s="228"/>
      <c r="P15" s="228"/>
      <c r="Q15" s="228"/>
      <c r="R15" s="228"/>
      <c r="S15" s="228"/>
      <c r="T15" s="228"/>
      <c r="U15" s="228"/>
      <c r="V15" s="228"/>
      <c r="W15" s="228"/>
      <c r="X15" s="228"/>
      <c r="Y15" s="228"/>
      <c r="Z15" s="228"/>
      <c r="AA15" s="228"/>
      <c r="AB15" s="228"/>
      <c r="AC15" s="228"/>
      <c r="AD15" s="228"/>
      <c r="AE15" s="228"/>
      <c r="AF15" s="228"/>
      <c r="AG15" s="228"/>
      <c r="AH15" s="228"/>
      <c r="AI15" s="228"/>
      <c r="AJ15" s="228"/>
      <c r="AK15" s="228"/>
      <c r="AL15" s="228"/>
      <c r="AM15" s="228"/>
      <c r="AN15" s="228"/>
      <c r="AO15" s="228"/>
      <c r="AP15" s="228"/>
      <c r="AQ15" s="228"/>
      <c r="AR15" s="228"/>
      <c r="AS15" s="228"/>
      <c r="AT15" s="228"/>
      <c r="AU15" s="228"/>
    </row>
    <row r="16" spans="1:68" ht="5.5" customHeight="1" x14ac:dyDescent="0.2">
      <c r="A16" s="231"/>
      <c r="B16" s="198"/>
      <c r="C16" s="164"/>
      <c r="D16" s="193"/>
      <c r="E16" s="167"/>
      <c r="F16" s="198"/>
      <c r="G16" s="164"/>
      <c r="H16" s="379"/>
      <c r="I16" s="379"/>
      <c r="J16" s="379"/>
      <c r="K16" s="200"/>
      <c r="L16" s="228"/>
      <c r="M16" s="228"/>
      <c r="N16" s="228"/>
      <c r="O16" s="228"/>
      <c r="P16" s="228"/>
      <c r="Q16" s="228"/>
      <c r="R16" s="228"/>
      <c r="S16" s="228"/>
      <c r="T16" s="228"/>
      <c r="U16" s="228"/>
      <c r="V16" s="228"/>
      <c r="W16" s="228"/>
      <c r="X16" s="228"/>
      <c r="Y16" s="228"/>
      <c r="Z16" s="228"/>
      <c r="AA16" s="228"/>
      <c r="AB16" s="228"/>
      <c r="AC16" s="228"/>
      <c r="AD16" s="228"/>
      <c r="AE16" s="228"/>
      <c r="AF16" s="228"/>
      <c r="AG16" s="228"/>
      <c r="AH16" s="228"/>
      <c r="AI16" s="228"/>
      <c r="AJ16" s="228"/>
      <c r="AK16" s="228"/>
      <c r="AL16" s="228"/>
      <c r="AM16" s="228"/>
      <c r="AN16" s="228"/>
      <c r="AO16" s="228"/>
      <c r="AP16" s="228"/>
      <c r="AQ16" s="228"/>
      <c r="AR16" s="228"/>
      <c r="AS16" s="228"/>
      <c r="AT16" s="228"/>
      <c r="AU16" s="228"/>
    </row>
    <row r="17" spans="1:47" ht="30" customHeight="1" x14ac:dyDescent="0.2">
      <c r="A17" s="231"/>
      <c r="B17" s="194" t="s">
        <v>39</v>
      </c>
      <c r="C17" s="195"/>
      <c r="D17" s="196">
        <f>Summary!$E$70</f>
        <v>0</v>
      </c>
      <c r="E17" s="197"/>
      <c r="F17" s="194" t="s">
        <v>3</v>
      </c>
      <c r="G17" s="195"/>
      <c r="H17" s="675">
        <f>Summary!$I$70</f>
        <v>0</v>
      </c>
      <c r="I17" s="675"/>
      <c r="J17" s="675"/>
      <c r="K17" s="200"/>
      <c r="L17" s="228"/>
      <c r="M17" s="228"/>
      <c r="N17" s="228"/>
      <c r="O17" s="228"/>
      <c r="P17" s="228"/>
      <c r="Q17" s="228"/>
      <c r="R17" s="228"/>
      <c r="S17" s="228"/>
      <c r="T17" s="228"/>
      <c r="U17" s="228"/>
      <c r="V17" s="228"/>
      <c r="W17" s="228"/>
      <c r="X17" s="228"/>
      <c r="Y17" s="228"/>
      <c r="Z17" s="228"/>
      <c r="AA17" s="228"/>
      <c r="AB17" s="228"/>
      <c r="AC17" s="228"/>
      <c r="AD17" s="228"/>
      <c r="AE17" s="228"/>
      <c r="AF17" s="228"/>
      <c r="AG17" s="228"/>
      <c r="AH17" s="228"/>
      <c r="AI17" s="228"/>
      <c r="AJ17" s="228"/>
      <c r="AK17" s="228"/>
      <c r="AL17" s="228"/>
      <c r="AM17" s="228"/>
      <c r="AN17" s="228"/>
      <c r="AO17" s="228"/>
      <c r="AP17" s="228"/>
      <c r="AQ17" s="228"/>
      <c r="AR17" s="228"/>
      <c r="AS17" s="228"/>
      <c r="AT17" s="228"/>
      <c r="AU17" s="228"/>
    </row>
    <row r="18" spans="1:47" ht="5.5" customHeight="1" x14ac:dyDescent="0.2">
      <c r="A18" s="231"/>
      <c r="B18" s="198"/>
      <c r="C18" s="164"/>
      <c r="D18" s="193"/>
      <c r="E18" s="167"/>
      <c r="F18" s="198"/>
      <c r="G18" s="164"/>
      <c r="H18" s="131"/>
      <c r="I18" s="131"/>
      <c r="J18" s="131"/>
      <c r="K18" s="200"/>
      <c r="L18" s="228"/>
      <c r="M18" s="228"/>
      <c r="N18" s="228"/>
      <c r="O18" s="228"/>
      <c r="P18" s="228"/>
      <c r="Q18" s="228"/>
      <c r="R18" s="228"/>
      <c r="S18" s="228"/>
      <c r="T18" s="228"/>
      <c r="U18" s="228"/>
      <c r="V18" s="228"/>
      <c r="W18" s="228"/>
      <c r="X18" s="228"/>
      <c r="Y18" s="228"/>
      <c r="Z18" s="228"/>
      <c r="AA18" s="228"/>
      <c r="AB18" s="228"/>
      <c r="AC18" s="228"/>
      <c r="AD18" s="228"/>
      <c r="AE18" s="228"/>
      <c r="AF18" s="228"/>
      <c r="AG18" s="228"/>
      <c r="AH18" s="228"/>
      <c r="AI18" s="228"/>
      <c r="AJ18" s="228"/>
      <c r="AK18" s="228"/>
      <c r="AL18" s="228"/>
      <c r="AM18" s="228"/>
      <c r="AN18" s="228"/>
      <c r="AO18" s="228"/>
      <c r="AP18" s="228"/>
      <c r="AQ18" s="228"/>
      <c r="AR18" s="228"/>
      <c r="AS18" s="228"/>
      <c r="AT18" s="228"/>
      <c r="AU18" s="228"/>
    </row>
    <row r="19" spans="1:47" ht="30" customHeight="1" x14ac:dyDescent="0.2">
      <c r="A19" s="231"/>
      <c r="B19" s="194" t="s">
        <v>40</v>
      </c>
      <c r="C19" s="195"/>
      <c r="D19" s="196">
        <f>Summary!$E$72</f>
        <v>0</v>
      </c>
      <c r="E19" s="197"/>
      <c r="F19" s="194" t="s">
        <v>4</v>
      </c>
      <c r="G19" s="195"/>
      <c r="H19" s="655">
        <f>Summary!$I$72</f>
        <v>0</v>
      </c>
      <c r="I19" s="655"/>
      <c r="J19" s="655"/>
      <c r="K19" s="200"/>
      <c r="L19" s="228"/>
      <c r="M19" s="228"/>
      <c r="N19" s="228"/>
      <c r="O19" s="228"/>
      <c r="P19" s="228"/>
      <c r="Q19" s="228"/>
      <c r="R19" s="228"/>
      <c r="S19" s="228"/>
      <c r="T19" s="228"/>
      <c r="U19" s="228"/>
      <c r="V19" s="228"/>
      <c r="W19" s="228"/>
      <c r="X19" s="228"/>
      <c r="Y19" s="228"/>
      <c r="Z19" s="228"/>
      <c r="AA19" s="228"/>
      <c r="AB19" s="228"/>
      <c r="AC19" s="228"/>
      <c r="AD19" s="228"/>
      <c r="AE19" s="228"/>
      <c r="AF19" s="228"/>
      <c r="AG19" s="228"/>
      <c r="AH19" s="228"/>
      <c r="AI19" s="228"/>
      <c r="AJ19" s="228"/>
      <c r="AK19" s="228"/>
      <c r="AL19" s="228"/>
      <c r="AM19" s="228"/>
      <c r="AN19" s="228"/>
      <c r="AO19" s="228"/>
      <c r="AP19" s="228"/>
      <c r="AQ19" s="228"/>
      <c r="AR19" s="228"/>
      <c r="AS19" s="228"/>
      <c r="AT19" s="228"/>
      <c r="AU19" s="228"/>
    </row>
    <row r="20" spans="1:47" ht="5.5" customHeight="1" x14ac:dyDescent="0.2">
      <c r="A20" s="231"/>
      <c r="B20" s="198"/>
      <c r="C20" s="164"/>
      <c r="D20" s="193"/>
      <c r="E20" s="167"/>
      <c r="F20" s="198"/>
      <c r="G20" s="164"/>
      <c r="H20" s="131"/>
      <c r="I20" s="131"/>
      <c r="J20" s="131"/>
      <c r="K20" s="200"/>
      <c r="L20" s="228"/>
      <c r="M20" s="228"/>
      <c r="N20" s="228"/>
      <c r="O20" s="228"/>
      <c r="P20" s="228"/>
      <c r="Q20" s="228"/>
      <c r="R20" s="228"/>
      <c r="S20" s="228"/>
      <c r="T20" s="228"/>
      <c r="U20" s="228"/>
      <c r="V20" s="228"/>
      <c r="W20" s="228"/>
      <c r="X20" s="228"/>
      <c r="Y20" s="228"/>
      <c r="Z20" s="228"/>
      <c r="AA20" s="228"/>
      <c r="AB20" s="228"/>
      <c r="AC20" s="228"/>
      <c r="AD20" s="228"/>
      <c r="AE20" s="228"/>
      <c r="AF20" s="228"/>
      <c r="AG20" s="228"/>
      <c r="AH20" s="228"/>
      <c r="AI20" s="228"/>
      <c r="AJ20" s="228"/>
      <c r="AK20" s="228"/>
      <c r="AL20" s="228"/>
      <c r="AM20" s="228"/>
      <c r="AN20" s="228"/>
      <c r="AO20" s="228"/>
      <c r="AP20" s="228"/>
      <c r="AQ20" s="228"/>
      <c r="AR20" s="228"/>
      <c r="AS20" s="228"/>
      <c r="AT20" s="228"/>
      <c r="AU20" s="228"/>
    </row>
    <row r="21" spans="1:47" ht="30" customHeight="1" x14ac:dyDescent="0.2">
      <c r="A21" s="231"/>
      <c r="B21" s="194" t="s">
        <v>5</v>
      </c>
      <c r="C21" s="195"/>
      <c r="D21" s="380">
        <f>Summary!$E$74</f>
        <v>0</v>
      </c>
      <c r="E21" s="197"/>
      <c r="F21" s="194" t="s">
        <v>6</v>
      </c>
      <c r="G21" s="195"/>
      <c r="H21" s="655">
        <f>Summary!$I$74</f>
        <v>0</v>
      </c>
      <c r="I21" s="655"/>
      <c r="J21" s="655"/>
      <c r="K21" s="200"/>
      <c r="L21" s="228"/>
      <c r="M21" s="228"/>
      <c r="N21" s="228"/>
      <c r="O21" s="228"/>
      <c r="P21" s="228"/>
      <c r="Q21" s="228"/>
      <c r="R21" s="228"/>
      <c r="S21" s="228"/>
      <c r="T21" s="228"/>
      <c r="U21" s="228"/>
      <c r="V21" s="228"/>
      <c r="W21" s="228"/>
      <c r="X21" s="228"/>
      <c r="Y21" s="228"/>
      <c r="Z21" s="228"/>
      <c r="AA21" s="228"/>
      <c r="AB21" s="228"/>
      <c r="AC21" s="228"/>
      <c r="AD21" s="228"/>
      <c r="AE21" s="228"/>
      <c r="AF21" s="228"/>
      <c r="AG21" s="228"/>
      <c r="AH21" s="228"/>
      <c r="AI21" s="228"/>
      <c r="AJ21" s="228"/>
      <c r="AK21" s="228"/>
      <c r="AL21" s="228"/>
      <c r="AM21" s="228"/>
      <c r="AN21" s="228"/>
      <c r="AO21" s="228"/>
      <c r="AP21" s="228"/>
      <c r="AQ21" s="228"/>
      <c r="AR21" s="228"/>
      <c r="AS21" s="228"/>
      <c r="AT21" s="228"/>
      <c r="AU21" s="228"/>
    </row>
    <row r="22" spans="1:47" ht="5.5" customHeight="1" x14ac:dyDescent="0.2">
      <c r="A22" s="231"/>
      <c r="B22" s="198"/>
      <c r="C22" s="164"/>
      <c r="D22" s="193"/>
      <c r="E22" s="167"/>
      <c r="F22" s="198"/>
      <c r="G22" s="164"/>
      <c r="H22" s="131"/>
      <c r="I22" s="131"/>
      <c r="J22" s="131"/>
      <c r="K22" s="200"/>
      <c r="L22" s="228"/>
      <c r="M22" s="228"/>
      <c r="N22" s="228"/>
      <c r="O22" s="228"/>
      <c r="P22" s="228"/>
      <c r="Q22" s="228"/>
      <c r="R22" s="228"/>
      <c r="S22" s="228"/>
      <c r="T22" s="228"/>
      <c r="U22" s="228"/>
      <c r="V22" s="228"/>
      <c r="W22" s="228"/>
      <c r="X22" s="228"/>
      <c r="Y22" s="228"/>
      <c r="Z22" s="228"/>
      <c r="AA22" s="228"/>
      <c r="AB22" s="228"/>
      <c r="AC22" s="228"/>
      <c r="AD22" s="228"/>
      <c r="AE22" s="228"/>
      <c r="AF22" s="228"/>
      <c r="AG22" s="228"/>
      <c r="AH22" s="228"/>
      <c r="AI22" s="228"/>
      <c r="AJ22" s="228"/>
      <c r="AK22" s="228"/>
      <c r="AL22" s="228"/>
      <c r="AM22" s="228"/>
      <c r="AN22" s="228"/>
      <c r="AO22" s="228"/>
      <c r="AP22" s="228"/>
      <c r="AQ22" s="228"/>
      <c r="AR22" s="228"/>
      <c r="AS22" s="228"/>
      <c r="AT22" s="228"/>
      <c r="AU22" s="228"/>
    </row>
    <row r="23" spans="1:47" ht="30" customHeight="1" x14ac:dyDescent="0.2">
      <c r="A23" s="231"/>
      <c r="B23" s="194" t="s">
        <v>7</v>
      </c>
      <c r="C23" s="195"/>
      <c r="D23" s="196">
        <f>Summary!$E$76</f>
        <v>0</v>
      </c>
      <c r="E23" s="197"/>
      <c r="F23" s="194" t="s">
        <v>36</v>
      </c>
      <c r="G23" s="195"/>
      <c r="H23" s="675">
        <f>Summary!$I$76</f>
        <v>0</v>
      </c>
      <c r="I23" s="675"/>
      <c r="J23" s="675"/>
      <c r="K23" s="200"/>
      <c r="L23" s="228"/>
      <c r="M23" s="228"/>
      <c r="N23" s="228"/>
      <c r="O23" s="228"/>
      <c r="P23" s="228"/>
      <c r="Q23" s="228"/>
      <c r="R23" s="228"/>
      <c r="S23" s="228"/>
      <c r="T23" s="228"/>
      <c r="U23" s="228"/>
      <c r="V23" s="228"/>
      <c r="W23" s="228"/>
      <c r="X23" s="228"/>
      <c r="Y23" s="228"/>
      <c r="Z23" s="228"/>
      <c r="AA23" s="228"/>
      <c r="AB23" s="228"/>
      <c r="AC23" s="228"/>
      <c r="AD23" s="228"/>
      <c r="AE23" s="228"/>
      <c r="AF23" s="228"/>
      <c r="AG23" s="228"/>
      <c r="AH23" s="228"/>
      <c r="AI23" s="228"/>
      <c r="AJ23" s="228"/>
      <c r="AK23" s="228"/>
      <c r="AL23" s="228"/>
      <c r="AM23" s="228"/>
      <c r="AN23" s="228"/>
      <c r="AO23" s="228"/>
      <c r="AP23" s="228"/>
      <c r="AQ23" s="228"/>
      <c r="AR23" s="228"/>
      <c r="AS23" s="228"/>
      <c r="AT23" s="228"/>
      <c r="AU23" s="228"/>
    </row>
    <row r="24" spans="1:47" x14ac:dyDescent="0.2">
      <c r="A24" s="231"/>
      <c r="B24" s="186"/>
      <c r="C24" s="186"/>
      <c r="K24" s="239"/>
      <c r="L24" s="228"/>
      <c r="M24" s="228"/>
      <c r="N24" s="228"/>
      <c r="O24" s="228"/>
      <c r="P24" s="228"/>
      <c r="Q24" s="228"/>
      <c r="R24" s="228"/>
      <c r="S24" s="228"/>
      <c r="T24" s="228"/>
      <c r="U24" s="228"/>
      <c r="V24" s="228"/>
      <c r="W24" s="228"/>
      <c r="X24" s="228"/>
      <c r="Y24" s="228"/>
      <c r="Z24" s="228"/>
      <c r="AA24" s="228"/>
      <c r="AB24" s="228"/>
      <c r="AC24" s="228"/>
      <c r="AD24" s="228"/>
      <c r="AE24" s="228"/>
      <c r="AF24" s="228"/>
      <c r="AG24" s="228"/>
      <c r="AH24" s="228"/>
      <c r="AI24" s="228"/>
      <c r="AJ24" s="228"/>
      <c r="AK24" s="228"/>
      <c r="AL24" s="228"/>
      <c r="AM24" s="228"/>
      <c r="AN24" s="228"/>
      <c r="AO24" s="228"/>
      <c r="AP24" s="228"/>
      <c r="AQ24" s="228"/>
      <c r="AR24" s="228"/>
      <c r="AS24" s="228"/>
      <c r="AT24" s="228"/>
      <c r="AU24" s="228"/>
    </row>
    <row r="25" spans="1:47" ht="30" customHeight="1" x14ac:dyDescent="0.2">
      <c r="A25" s="231"/>
      <c r="B25" s="663" t="s">
        <v>584</v>
      </c>
      <c r="C25" s="663"/>
      <c r="D25" s="663"/>
      <c r="E25" s="663"/>
      <c r="F25" s="663"/>
      <c r="G25" s="663"/>
      <c r="H25" s="663"/>
      <c r="I25" s="663"/>
      <c r="J25" s="663"/>
      <c r="K25" s="200"/>
      <c r="L25" s="228"/>
      <c r="M25" s="228"/>
      <c r="N25" s="228"/>
      <c r="O25" s="228"/>
      <c r="P25" s="228"/>
      <c r="Q25" s="228"/>
      <c r="R25" s="228"/>
      <c r="S25" s="228"/>
      <c r="T25" s="228"/>
      <c r="U25" s="228"/>
      <c r="V25" s="228"/>
      <c r="W25" s="228"/>
      <c r="X25" s="228"/>
      <c r="Y25" s="228"/>
      <c r="Z25" s="228"/>
      <c r="AA25" s="228"/>
      <c r="AB25" s="228"/>
      <c r="AC25" s="228"/>
      <c r="AD25" s="228"/>
      <c r="AE25" s="228"/>
      <c r="AF25" s="228"/>
      <c r="AG25" s="228"/>
      <c r="AH25" s="228"/>
      <c r="AI25" s="228"/>
      <c r="AJ25" s="228"/>
      <c r="AK25" s="228"/>
      <c r="AL25" s="228"/>
      <c r="AM25" s="228"/>
      <c r="AN25" s="228"/>
      <c r="AO25" s="228"/>
      <c r="AP25" s="228"/>
      <c r="AQ25" s="228"/>
      <c r="AR25" s="228"/>
      <c r="AS25" s="228"/>
      <c r="AT25" s="228"/>
      <c r="AU25" s="228"/>
    </row>
    <row r="26" spans="1:47" x14ac:dyDescent="0.2">
      <c r="A26" s="231"/>
      <c r="B26" s="186"/>
      <c r="C26" s="186"/>
      <c r="K26" s="239"/>
      <c r="L26" s="228"/>
      <c r="M26" s="228"/>
      <c r="N26" s="228"/>
      <c r="O26" s="228"/>
      <c r="P26" s="228"/>
      <c r="Q26" s="228"/>
      <c r="R26" s="228"/>
      <c r="S26" s="228"/>
      <c r="T26" s="228"/>
      <c r="U26" s="228"/>
      <c r="V26" s="228"/>
      <c r="W26" s="228"/>
      <c r="X26" s="228"/>
      <c r="Y26" s="228"/>
      <c r="Z26" s="228"/>
      <c r="AA26" s="228"/>
      <c r="AB26" s="228"/>
      <c r="AC26" s="228"/>
      <c r="AD26" s="228"/>
      <c r="AE26" s="228"/>
      <c r="AF26" s="228"/>
      <c r="AG26" s="228"/>
      <c r="AH26" s="228"/>
      <c r="AI26" s="228"/>
      <c r="AJ26" s="228"/>
      <c r="AK26" s="228"/>
      <c r="AL26" s="228"/>
      <c r="AM26" s="228"/>
      <c r="AN26" s="228"/>
      <c r="AO26" s="228"/>
      <c r="AP26" s="228"/>
      <c r="AQ26" s="228"/>
      <c r="AR26" s="228"/>
      <c r="AS26" s="228"/>
      <c r="AT26" s="228"/>
      <c r="AU26" s="228"/>
    </row>
    <row r="27" spans="1:47" ht="147" customHeight="1" x14ac:dyDescent="0.2">
      <c r="A27" s="231"/>
      <c r="B27" s="660" t="e" vm="5">
        <v>#VALUE!</v>
      </c>
      <c r="C27" s="660"/>
      <c r="D27" s="660"/>
      <c r="E27" s="660"/>
      <c r="F27" s="660"/>
      <c r="G27" s="660"/>
      <c r="H27" s="660"/>
      <c r="I27" s="660"/>
      <c r="J27" s="660"/>
      <c r="K27" s="199"/>
      <c r="L27" s="228"/>
      <c r="M27" s="228"/>
      <c r="N27" s="228"/>
      <c r="O27" s="228"/>
      <c r="P27" s="228"/>
      <c r="Q27" s="228"/>
      <c r="R27" s="228"/>
      <c r="S27" s="228"/>
      <c r="T27" s="228"/>
      <c r="U27" s="228"/>
      <c r="V27" s="228"/>
      <c r="W27" s="228"/>
      <c r="X27" s="228"/>
      <c r="Y27" s="228"/>
      <c r="Z27" s="228"/>
      <c r="AA27" s="228"/>
      <c r="AB27" s="228"/>
      <c r="AC27" s="228"/>
      <c r="AD27" s="228"/>
      <c r="AE27" s="228"/>
      <c r="AF27" s="228"/>
      <c r="AG27" s="228"/>
      <c r="AH27" s="228"/>
      <c r="AI27" s="228"/>
      <c r="AJ27" s="228"/>
      <c r="AK27" s="228"/>
      <c r="AL27" s="228"/>
      <c r="AM27" s="228"/>
      <c r="AN27" s="228"/>
      <c r="AO27" s="228"/>
      <c r="AP27" s="228"/>
      <c r="AQ27" s="228"/>
      <c r="AR27" s="228"/>
      <c r="AS27" s="228"/>
      <c r="AT27" s="228"/>
      <c r="AU27" s="228"/>
    </row>
    <row r="28" spans="1:47" ht="5.5" customHeight="1" x14ac:dyDescent="0.2">
      <c r="A28" s="231"/>
      <c r="B28" s="660"/>
      <c r="C28" s="660"/>
      <c r="D28" s="660"/>
      <c r="E28" s="660"/>
      <c r="F28" s="660"/>
      <c r="G28" s="660"/>
      <c r="H28" s="660"/>
      <c r="I28" s="660"/>
      <c r="J28" s="660"/>
      <c r="K28" s="200"/>
      <c r="L28" s="228"/>
      <c r="M28" s="228"/>
      <c r="N28" s="228"/>
      <c r="O28" s="228"/>
      <c r="P28" s="228"/>
      <c r="Q28" s="228"/>
      <c r="R28" s="228"/>
      <c r="S28" s="228"/>
      <c r="T28" s="228"/>
      <c r="U28" s="228"/>
      <c r="V28" s="228"/>
      <c r="W28" s="228"/>
      <c r="X28" s="228"/>
      <c r="Y28" s="228"/>
      <c r="Z28" s="228"/>
      <c r="AA28" s="228"/>
      <c r="AB28" s="228"/>
      <c r="AC28" s="228"/>
      <c r="AD28" s="228"/>
      <c r="AE28" s="228"/>
      <c r="AF28" s="228"/>
      <c r="AG28" s="228"/>
      <c r="AH28" s="228"/>
      <c r="AI28" s="228"/>
      <c r="AJ28" s="228"/>
      <c r="AK28" s="228"/>
      <c r="AL28" s="228"/>
      <c r="AM28" s="228"/>
      <c r="AN28" s="228"/>
      <c r="AO28" s="228"/>
      <c r="AP28" s="228"/>
      <c r="AQ28" s="228"/>
      <c r="AR28" s="228"/>
      <c r="AS28" s="228"/>
      <c r="AT28" s="228"/>
      <c r="AU28" s="228"/>
    </row>
    <row r="29" spans="1:47" ht="318.5" customHeight="1" x14ac:dyDescent="0.2">
      <c r="A29" s="231"/>
      <c r="B29" s="660"/>
      <c r="C29" s="660"/>
      <c r="D29" s="660"/>
      <c r="E29" s="660"/>
      <c r="F29" s="660"/>
      <c r="G29" s="660"/>
      <c r="H29" s="660"/>
      <c r="I29" s="660"/>
      <c r="J29" s="660"/>
      <c r="K29" s="199"/>
      <c r="L29" s="228"/>
      <c r="M29" s="228"/>
      <c r="N29" s="228"/>
      <c r="O29" s="228"/>
      <c r="P29" s="228"/>
      <c r="Q29" s="228"/>
      <c r="R29" s="228"/>
      <c r="S29" s="228"/>
      <c r="T29" s="228"/>
      <c r="U29" s="228"/>
      <c r="V29" s="228"/>
      <c r="W29" s="228"/>
      <c r="X29" s="228"/>
      <c r="Y29" s="228"/>
      <c r="Z29" s="228"/>
      <c r="AA29" s="228"/>
      <c r="AB29" s="228"/>
      <c r="AC29" s="228"/>
      <c r="AD29" s="228"/>
      <c r="AE29" s="228"/>
      <c r="AF29" s="228"/>
      <c r="AG29" s="228"/>
      <c r="AH29" s="228"/>
      <c r="AI29" s="228"/>
      <c r="AJ29" s="228"/>
      <c r="AK29" s="228"/>
      <c r="AL29" s="228"/>
      <c r="AM29" s="228"/>
      <c r="AN29" s="228"/>
      <c r="AO29" s="228"/>
      <c r="AP29" s="228"/>
      <c r="AQ29" s="228"/>
      <c r="AR29" s="228"/>
      <c r="AS29" s="228"/>
      <c r="AT29" s="228"/>
      <c r="AU29" s="228"/>
    </row>
    <row r="30" spans="1:47" ht="45" customHeight="1" x14ac:dyDescent="0.2">
      <c r="A30" s="231"/>
      <c r="B30" s="164"/>
      <c r="C30" s="164"/>
      <c r="D30" s="167"/>
      <c r="E30" s="167"/>
      <c r="F30" s="164"/>
      <c r="G30" s="164"/>
      <c r="H30" s="138"/>
      <c r="I30" s="138"/>
      <c r="J30" s="138"/>
      <c r="K30" s="200"/>
      <c r="L30" s="228"/>
      <c r="M30" s="228"/>
      <c r="N30" s="228"/>
      <c r="O30" s="228"/>
      <c r="P30" s="228"/>
      <c r="Q30" s="228"/>
      <c r="R30" s="228"/>
      <c r="S30" s="228"/>
      <c r="T30" s="228"/>
      <c r="U30" s="228"/>
      <c r="V30" s="228"/>
      <c r="W30" s="228"/>
      <c r="X30" s="228"/>
      <c r="Y30" s="228"/>
      <c r="Z30" s="228"/>
      <c r="AA30" s="228"/>
      <c r="AB30" s="228"/>
      <c r="AC30" s="228"/>
      <c r="AD30" s="228"/>
      <c r="AE30" s="228"/>
      <c r="AF30" s="228"/>
      <c r="AG30" s="228"/>
      <c r="AH30" s="228"/>
      <c r="AI30" s="228"/>
      <c r="AJ30" s="228"/>
      <c r="AK30" s="228"/>
      <c r="AL30" s="228"/>
      <c r="AM30" s="228"/>
      <c r="AN30" s="228"/>
      <c r="AO30" s="228"/>
      <c r="AP30" s="228"/>
      <c r="AQ30" s="228"/>
      <c r="AR30" s="228"/>
      <c r="AS30" s="228"/>
      <c r="AT30" s="228"/>
      <c r="AU30" s="228"/>
    </row>
    <row r="31" spans="1:47" s="202" customFormat="1" ht="63.5" customHeight="1" x14ac:dyDescent="0.2">
      <c r="A31" s="257"/>
      <c r="B31" s="201" t="s">
        <v>59</v>
      </c>
      <c r="D31" s="331"/>
      <c r="E31" s="156"/>
      <c r="F31" s="201" t="s">
        <v>60</v>
      </c>
      <c r="G31" s="151"/>
      <c r="H31" s="696"/>
      <c r="I31" s="697"/>
      <c r="J31" s="698"/>
      <c r="K31" s="203"/>
      <c r="L31" s="258"/>
      <c r="M31" s="259"/>
      <c r="N31" s="259"/>
      <c r="O31" s="259"/>
      <c r="P31" s="260"/>
      <c r="Q31" s="260"/>
      <c r="R31" s="228"/>
      <c r="S31" s="259"/>
      <c r="T31" s="259"/>
      <c r="U31" s="259"/>
      <c r="V31" s="259"/>
      <c r="W31" s="259"/>
      <c r="X31" s="259"/>
      <c r="Y31" s="259"/>
      <c r="Z31" s="259"/>
      <c r="AA31" s="259"/>
      <c r="AB31" s="259"/>
      <c r="AC31" s="259"/>
      <c r="AD31" s="259"/>
      <c r="AE31" s="259"/>
      <c r="AF31" s="259"/>
      <c r="AG31" s="259"/>
      <c r="AH31" s="259"/>
      <c r="AI31" s="259"/>
      <c r="AJ31" s="259"/>
      <c r="AK31" s="259"/>
      <c r="AL31" s="259"/>
      <c r="AM31" s="259"/>
      <c r="AN31" s="259"/>
      <c r="AO31" s="259"/>
      <c r="AP31" s="259"/>
      <c r="AQ31" s="259"/>
      <c r="AR31" s="259"/>
      <c r="AS31" s="259"/>
      <c r="AT31" s="259"/>
      <c r="AU31" s="259"/>
    </row>
    <row r="32" spans="1:47" ht="16" hidden="1" x14ac:dyDescent="0.2">
      <c r="A32" s="231"/>
      <c r="B32" s="597"/>
      <c r="C32" s="656"/>
      <c r="D32" s="656"/>
      <c r="E32" s="165"/>
      <c r="H32" s="589" t="s">
        <v>30</v>
      </c>
      <c r="I32" s="590"/>
      <c r="J32" s="591"/>
      <c r="K32" s="204"/>
      <c r="L32" s="261"/>
      <c r="M32" s="262"/>
      <c r="N32" s="228"/>
      <c r="O32" s="228"/>
      <c r="P32" s="228"/>
      <c r="Q32" s="228"/>
      <c r="R32" s="228"/>
      <c r="S32" s="228"/>
      <c r="T32" s="228"/>
      <c r="U32" s="228"/>
      <c r="V32" s="228"/>
      <c r="W32" s="228"/>
      <c r="X32" s="228"/>
      <c r="Y32" s="228"/>
      <c r="Z32" s="228"/>
      <c r="AA32" s="228"/>
      <c r="AB32" s="228"/>
      <c r="AC32" s="228"/>
      <c r="AD32" s="228"/>
      <c r="AE32" s="228"/>
      <c r="AF32" s="228"/>
      <c r="AG32" s="228"/>
      <c r="AH32" s="228"/>
      <c r="AI32" s="228"/>
      <c r="AJ32" s="228"/>
      <c r="AK32" s="228"/>
      <c r="AL32" s="228"/>
      <c r="AM32" s="228"/>
      <c r="AN32" s="228"/>
      <c r="AO32" s="228"/>
      <c r="AP32" s="228"/>
      <c r="AQ32" s="228"/>
      <c r="AR32" s="228"/>
      <c r="AS32" s="228"/>
      <c r="AT32" s="228"/>
      <c r="AU32" s="228"/>
    </row>
    <row r="33" spans="1:47" ht="17" hidden="1" x14ac:dyDescent="0.2">
      <c r="A33" s="231"/>
      <c r="B33" s="656"/>
      <c r="C33" s="656"/>
      <c r="D33" s="656"/>
      <c r="E33" s="205"/>
      <c r="H33" s="206">
        <v>44950</v>
      </c>
      <c r="I33" s="148"/>
      <c r="J33" s="149">
        <v>0.25</v>
      </c>
      <c r="K33" s="207"/>
      <c r="L33" s="261"/>
      <c r="M33" s="261"/>
      <c r="N33" s="228"/>
      <c r="O33" s="228"/>
      <c r="P33" s="228"/>
      <c r="Q33" s="228"/>
      <c r="R33" s="228"/>
      <c r="S33" s="228"/>
      <c r="T33" s="228"/>
      <c r="U33" s="228"/>
      <c r="V33" s="228"/>
      <c r="W33" s="228"/>
      <c r="X33" s="228"/>
      <c r="Y33" s="228"/>
      <c r="Z33" s="228"/>
      <c r="AA33" s="228"/>
      <c r="AB33" s="228"/>
      <c r="AC33" s="228"/>
      <c r="AD33" s="228"/>
      <c r="AE33" s="228"/>
      <c r="AF33" s="228"/>
      <c r="AG33" s="228"/>
      <c r="AH33" s="228"/>
      <c r="AI33" s="228"/>
      <c r="AJ33" s="228"/>
      <c r="AK33" s="228"/>
      <c r="AL33" s="228"/>
      <c r="AM33" s="228"/>
      <c r="AN33" s="228"/>
      <c r="AO33" s="228"/>
      <c r="AP33" s="228"/>
      <c r="AQ33" s="228"/>
      <c r="AR33" s="228"/>
      <c r="AS33" s="228"/>
      <c r="AT33" s="228"/>
      <c r="AU33" s="228"/>
    </row>
    <row r="34" spans="1:47" hidden="1" x14ac:dyDescent="0.2">
      <c r="A34" s="231"/>
      <c r="B34" s="656"/>
      <c r="C34" s="656"/>
      <c r="D34" s="656"/>
      <c r="E34" s="165"/>
      <c r="H34" s="592" t="s">
        <v>31</v>
      </c>
      <c r="I34" s="657"/>
      <c r="J34" s="594"/>
      <c r="K34" s="204"/>
      <c r="L34" s="261"/>
      <c r="M34" s="261"/>
      <c r="N34" s="228"/>
      <c r="O34" s="228"/>
      <c r="P34" s="228"/>
      <c r="Q34" s="228"/>
      <c r="R34" s="228"/>
      <c r="S34" s="228"/>
      <c r="T34" s="228"/>
      <c r="U34" s="228"/>
      <c r="V34" s="228"/>
      <c r="W34" s="228"/>
      <c r="X34" s="228"/>
      <c r="Y34" s="228"/>
      <c r="Z34" s="228"/>
      <c r="AA34" s="228"/>
      <c r="AB34" s="228"/>
      <c r="AC34" s="228"/>
      <c r="AD34" s="228"/>
      <c r="AE34" s="228"/>
      <c r="AF34" s="228"/>
      <c r="AG34" s="228"/>
      <c r="AH34" s="228"/>
      <c r="AI34" s="228"/>
      <c r="AJ34" s="228"/>
      <c r="AK34" s="228"/>
      <c r="AL34" s="228"/>
      <c r="AM34" s="228"/>
      <c r="AN34" s="228"/>
      <c r="AO34" s="228"/>
      <c r="AP34" s="228"/>
      <c r="AQ34" s="228"/>
      <c r="AR34" s="228"/>
      <c r="AS34" s="228"/>
      <c r="AT34" s="228"/>
      <c r="AU34" s="228"/>
    </row>
    <row r="35" spans="1:47" hidden="1" x14ac:dyDescent="0.2">
      <c r="A35" s="231"/>
      <c r="B35" s="164"/>
      <c r="C35" s="164"/>
      <c r="D35" s="167"/>
      <c r="E35" s="167"/>
      <c r="F35" s="208"/>
      <c r="G35" s="164"/>
      <c r="H35" s="209"/>
      <c r="I35" s="138"/>
      <c r="J35" s="209"/>
      <c r="K35" s="200"/>
      <c r="L35" s="228"/>
      <c r="M35" s="228"/>
      <c r="N35" s="228"/>
      <c r="O35" s="228"/>
      <c r="P35" s="228"/>
      <c r="Q35" s="228"/>
      <c r="R35" s="228"/>
      <c r="S35" s="228"/>
      <c r="T35" s="228"/>
      <c r="U35" s="228"/>
      <c r="V35" s="228"/>
      <c r="W35" s="228"/>
      <c r="X35" s="228"/>
      <c r="Y35" s="228"/>
      <c r="Z35" s="228"/>
      <c r="AA35" s="228"/>
      <c r="AB35" s="228"/>
      <c r="AC35" s="228"/>
      <c r="AD35" s="228"/>
      <c r="AE35" s="228"/>
      <c r="AF35" s="228"/>
      <c r="AG35" s="228"/>
      <c r="AH35" s="228"/>
      <c r="AI35" s="228"/>
      <c r="AJ35" s="228"/>
      <c r="AK35" s="228"/>
      <c r="AL35" s="228"/>
      <c r="AM35" s="228"/>
      <c r="AN35" s="228"/>
      <c r="AO35" s="228"/>
      <c r="AP35" s="228"/>
      <c r="AQ35" s="228"/>
      <c r="AR35" s="228"/>
      <c r="AS35" s="228"/>
      <c r="AT35" s="228"/>
      <c r="AU35" s="228"/>
    </row>
    <row r="36" spans="1:47" ht="30" hidden="1" x14ac:dyDescent="0.2">
      <c r="A36" s="231"/>
      <c r="B36" s="668"/>
      <c r="C36" s="668"/>
      <c r="D36" s="668"/>
      <c r="E36" s="169"/>
      <c r="F36" s="210" t="s">
        <v>49</v>
      </c>
      <c r="G36" s="168"/>
      <c r="H36" s="210" t="s">
        <v>55</v>
      </c>
      <c r="I36" s="211"/>
      <c r="J36" s="210" t="s">
        <v>51</v>
      </c>
      <c r="K36" s="212"/>
      <c r="L36" s="263"/>
      <c r="M36" s="228"/>
      <c r="N36" s="228"/>
      <c r="O36" s="228"/>
      <c r="P36" s="228"/>
      <c r="Q36" s="228"/>
      <c r="R36" s="228"/>
      <c r="S36" s="228"/>
      <c r="T36" s="228"/>
      <c r="U36" s="228"/>
      <c r="V36" s="228"/>
      <c r="W36" s="228"/>
      <c r="X36" s="228"/>
      <c r="Y36" s="228"/>
      <c r="Z36" s="228"/>
      <c r="AA36" s="228"/>
      <c r="AB36" s="228"/>
      <c r="AC36" s="228"/>
      <c r="AD36" s="228"/>
      <c r="AE36" s="228"/>
      <c r="AF36" s="228"/>
      <c r="AG36" s="228"/>
      <c r="AH36" s="228"/>
      <c r="AI36" s="228"/>
      <c r="AJ36" s="228"/>
      <c r="AK36" s="228"/>
      <c r="AL36" s="228"/>
      <c r="AM36" s="228"/>
      <c r="AN36" s="228"/>
      <c r="AO36" s="228"/>
      <c r="AP36" s="228"/>
      <c r="AQ36" s="228"/>
      <c r="AR36" s="228"/>
      <c r="AS36" s="228"/>
      <c r="AT36" s="228"/>
      <c r="AU36" s="228"/>
    </row>
    <row r="37" spans="1:47" ht="27.5" hidden="1" customHeight="1" x14ac:dyDescent="0.2">
      <c r="A37" s="231"/>
      <c r="B37" s="695" t="s">
        <v>47</v>
      </c>
      <c r="C37" s="664"/>
      <c r="D37" s="664"/>
      <c r="E37" s="213"/>
      <c r="F37" s="214"/>
      <c r="G37" s="215"/>
      <c r="H37" s="214"/>
      <c r="I37" s="216"/>
      <c r="J37" s="217"/>
      <c r="K37" s="218"/>
      <c r="L37" s="258"/>
      <c r="M37" s="228"/>
      <c r="N37" s="228"/>
      <c r="O37" s="228"/>
      <c r="P37" s="228"/>
      <c r="Q37" s="228"/>
      <c r="R37" s="228"/>
      <c r="S37" s="228"/>
      <c r="T37" s="228"/>
      <c r="U37" s="228"/>
      <c r="V37" s="228"/>
      <c r="W37" s="228"/>
      <c r="X37" s="228"/>
      <c r="Y37" s="228"/>
      <c r="Z37" s="228"/>
      <c r="AA37" s="228"/>
      <c r="AB37" s="228"/>
      <c r="AC37" s="228"/>
      <c r="AD37" s="228"/>
      <c r="AE37" s="228"/>
      <c r="AF37" s="228"/>
      <c r="AG37" s="228"/>
      <c r="AH37" s="228"/>
      <c r="AI37" s="228"/>
      <c r="AJ37" s="228"/>
      <c r="AK37" s="228"/>
      <c r="AL37" s="228"/>
      <c r="AM37" s="228"/>
      <c r="AN37" s="228"/>
      <c r="AO37" s="228"/>
      <c r="AP37" s="228"/>
      <c r="AQ37" s="228"/>
      <c r="AR37" s="228"/>
      <c r="AS37" s="228"/>
      <c r="AT37" s="228"/>
      <c r="AU37" s="228"/>
    </row>
    <row r="38" spans="1:47" ht="54" hidden="1" customHeight="1" x14ac:dyDescent="0.2">
      <c r="A38" s="231"/>
      <c r="B38" s="702" t="s">
        <v>54</v>
      </c>
      <c r="C38" s="575"/>
      <c r="D38" s="575"/>
      <c r="E38" s="128"/>
      <c r="F38" s="150">
        <v>0</v>
      </c>
      <c r="G38" s="151"/>
      <c r="H38" s="127">
        <v>4900</v>
      </c>
      <c r="I38" s="128"/>
      <c r="J38" s="129">
        <f>H38*F38</f>
        <v>0</v>
      </c>
      <c r="K38" s="219"/>
      <c r="L38" s="258"/>
      <c r="M38" s="228"/>
      <c r="N38" s="228"/>
      <c r="O38" s="228"/>
      <c r="P38" s="228"/>
      <c r="Q38" s="228"/>
      <c r="R38" s="228"/>
      <c r="S38" s="228"/>
      <c r="T38" s="228"/>
      <c r="U38" s="228"/>
      <c r="V38" s="228"/>
      <c r="W38" s="228"/>
      <c r="X38" s="228"/>
      <c r="Y38" s="228"/>
      <c r="Z38" s="228"/>
      <c r="AA38" s="228"/>
      <c r="AB38" s="228"/>
      <c r="AC38" s="228"/>
      <c r="AD38" s="228"/>
      <c r="AE38" s="228"/>
      <c r="AF38" s="228"/>
      <c r="AG38" s="228"/>
      <c r="AH38" s="228"/>
      <c r="AI38" s="228"/>
      <c r="AJ38" s="228"/>
      <c r="AK38" s="228"/>
      <c r="AL38" s="228"/>
      <c r="AM38" s="228"/>
      <c r="AN38" s="228"/>
      <c r="AO38" s="228"/>
      <c r="AP38" s="228"/>
      <c r="AQ38" s="228"/>
      <c r="AR38" s="228"/>
      <c r="AS38" s="228"/>
      <c r="AT38" s="228"/>
      <c r="AU38" s="228"/>
    </row>
    <row r="39" spans="1:47" ht="5.5" hidden="1" customHeight="1" x14ac:dyDescent="0.2">
      <c r="A39" s="231"/>
      <c r="B39" s="220"/>
      <c r="C39" s="164"/>
      <c r="D39" s="221"/>
      <c r="E39" s="167"/>
      <c r="F39" s="220"/>
      <c r="G39" s="164"/>
      <c r="H39" s="130"/>
      <c r="I39" s="130"/>
      <c r="J39" s="130"/>
      <c r="K39" s="200"/>
      <c r="L39" s="228"/>
      <c r="M39" s="228"/>
      <c r="N39" s="228"/>
      <c r="O39" s="228"/>
      <c r="P39" s="228"/>
      <c r="Q39" s="228"/>
      <c r="R39" s="228"/>
      <c r="S39" s="228"/>
      <c r="T39" s="228"/>
      <c r="U39" s="228"/>
      <c r="V39" s="228"/>
      <c r="W39" s="228"/>
      <c r="X39" s="228"/>
      <c r="Y39" s="228"/>
      <c r="Z39" s="228"/>
      <c r="AA39" s="228"/>
      <c r="AB39" s="228"/>
      <c r="AC39" s="228"/>
      <c r="AD39" s="228"/>
      <c r="AE39" s="228"/>
      <c r="AF39" s="228"/>
      <c r="AG39" s="228"/>
      <c r="AH39" s="228"/>
      <c r="AI39" s="228"/>
      <c r="AJ39" s="228"/>
      <c r="AK39" s="228"/>
      <c r="AL39" s="228"/>
      <c r="AM39" s="228"/>
      <c r="AN39" s="228"/>
      <c r="AO39" s="228"/>
      <c r="AP39" s="228"/>
      <c r="AQ39" s="228"/>
      <c r="AR39" s="228"/>
      <c r="AS39" s="228"/>
      <c r="AT39" s="228"/>
      <c r="AU39" s="228"/>
    </row>
    <row r="40" spans="1:47" ht="16" x14ac:dyDescent="0.2">
      <c r="A40" s="231"/>
      <c r="G40" s="151"/>
      <c r="H40" s="132"/>
      <c r="I40" s="145"/>
      <c r="J40" s="222"/>
      <c r="K40" s="223"/>
      <c r="L40" s="258"/>
      <c r="M40" s="228"/>
      <c r="N40" s="228"/>
      <c r="O40" s="228"/>
      <c r="P40" s="260"/>
      <c r="Q40" s="260"/>
      <c r="R40" s="260"/>
      <c r="S40" s="228"/>
      <c r="T40" s="228"/>
      <c r="U40" s="228"/>
      <c r="V40" s="228"/>
      <c r="W40" s="228"/>
      <c r="X40" s="228"/>
      <c r="Y40" s="228"/>
      <c r="Z40" s="228"/>
      <c r="AA40" s="228"/>
      <c r="AB40" s="228"/>
      <c r="AC40" s="228"/>
      <c r="AD40" s="228"/>
      <c r="AE40" s="228"/>
      <c r="AF40" s="228"/>
      <c r="AG40" s="228"/>
      <c r="AH40" s="228"/>
      <c r="AI40" s="228"/>
      <c r="AJ40" s="228"/>
      <c r="AK40" s="228"/>
      <c r="AL40" s="228"/>
      <c r="AM40" s="228"/>
      <c r="AN40" s="228"/>
      <c r="AO40" s="228"/>
      <c r="AP40" s="228"/>
      <c r="AQ40" s="228"/>
      <c r="AR40" s="228"/>
      <c r="AS40" s="228"/>
      <c r="AT40" s="228"/>
      <c r="AU40" s="228"/>
    </row>
    <row r="41" spans="1:47" ht="12.5" customHeight="1" x14ac:dyDescent="0.2">
      <c r="A41" s="231"/>
      <c r="B41" s="164"/>
      <c r="C41" s="164"/>
      <c r="D41" s="167"/>
      <c r="E41" s="167"/>
      <c r="F41" s="164"/>
      <c r="G41" s="164"/>
      <c r="H41" s="138"/>
      <c r="I41" s="138"/>
      <c r="J41" s="138"/>
      <c r="K41" s="200"/>
      <c r="L41" s="228"/>
      <c r="M41" s="228"/>
      <c r="N41" s="228"/>
      <c r="O41" s="228"/>
      <c r="P41" s="228"/>
      <c r="Q41" s="228"/>
      <c r="R41" s="228"/>
      <c r="S41" s="228"/>
      <c r="T41" s="228"/>
      <c r="U41" s="228"/>
      <c r="V41" s="228"/>
      <c r="W41" s="228"/>
      <c r="X41" s="228"/>
      <c r="Y41" s="228"/>
      <c r="Z41" s="228"/>
      <c r="AA41" s="228"/>
      <c r="AB41" s="228"/>
      <c r="AC41" s="228"/>
      <c r="AD41" s="228"/>
      <c r="AE41" s="228"/>
      <c r="AF41" s="228"/>
      <c r="AG41" s="228"/>
      <c r="AH41" s="228"/>
      <c r="AI41" s="228"/>
      <c r="AJ41" s="228"/>
      <c r="AK41" s="228"/>
      <c r="AL41" s="228"/>
      <c r="AM41" s="228"/>
      <c r="AN41" s="228"/>
      <c r="AO41" s="228"/>
      <c r="AP41" s="228"/>
      <c r="AQ41" s="228"/>
      <c r="AR41" s="228"/>
      <c r="AS41" s="228"/>
      <c r="AT41" s="228"/>
      <c r="AU41" s="228"/>
    </row>
    <row r="42" spans="1:47" ht="74.5" customHeight="1" x14ac:dyDescent="0.2">
      <c r="A42" s="231"/>
      <c r="B42" s="668"/>
      <c r="C42" s="668"/>
      <c r="D42" s="668"/>
      <c r="E42" s="703"/>
      <c r="F42" s="210" t="s">
        <v>49</v>
      </c>
      <c r="G42" s="168"/>
      <c r="H42" s="210" t="s">
        <v>55</v>
      </c>
      <c r="I42" s="211"/>
      <c r="J42" s="210" t="s">
        <v>51</v>
      </c>
      <c r="K42" s="200"/>
      <c r="L42" s="228"/>
      <c r="M42" s="228"/>
      <c r="N42" s="228"/>
      <c r="O42" s="228"/>
      <c r="P42" s="228"/>
      <c r="Q42" s="228"/>
      <c r="R42" s="228"/>
      <c r="S42" s="228"/>
      <c r="T42" s="228"/>
      <c r="U42" s="228"/>
      <c r="V42" s="228"/>
      <c r="W42" s="228"/>
      <c r="X42" s="228"/>
      <c r="Y42" s="228"/>
      <c r="Z42" s="228"/>
      <c r="AA42" s="228"/>
      <c r="AB42" s="228"/>
      <c r="AC42" s="228"/>
      <c r="AD42" s="228"/>
      <c r="AE42" s="228"/>
      <c r="AF42" s="228"/>
      <c r="AG42" s="228"/>
      <c r="AH42" s="228"/>
      <c r="AI42" s="228"/>
      <c r="AJ42" s="228"/>
      <c r="AK42" s="228"/>
      <c r="AL42" s="228"/>
      <c r="AM42" s="228"/>
      <c r="AN42" s="228"/>
      <c r="AO42" s="228"/>
      <c r="AP42" s="228"/>
      <c r="AQ42" s="228"/>
      <c r="AR42" s="228"/>
      <c r="AS42" s="228"/>
      <c r="AT42" s="228"/>
    </row>
    <row r="43" spans="1:47" ht="74.5" customHeight="1" x14ac:dyDescent="0.2">
      <c r="A43" s="231"/>
      <c r="B43" s="699" t="s">
        <v>47</v>
      </c>
      <c r="C43" s="699"/>
      <c r="D43" s="695"/>
      <c r="E43" s="213"/>
      <c r="F43" s="214"/>
      <c r="G43" s="215"/>
      <c r="H43" s="214"/>
      <c r="I43" s="216"/>
      <c r="J43" s="217"/>
      <c r="K43" s="200"/>
      <c r="L43" s="228"/>
      <c r="M43" s="228"/>
      <c r="N43" s="228"/>
      <c r="O43" s="228"/>
      <c r="P43" s="228"/>
      <c r="Q43" s="228"/>
      <c r="R43" s="228"/>
      <c r="S43" s="228"/>
      <c r="T43" s="228"/>
      <c r="U43" s="228"/>
      <c r="V43" s="228"/>
      <c r="W43" s="228"/>
      <c r="X43" s="228"/>
      <c r="Y43" s="228"/>
      <c r="Z43" s="228"/>
      <c r="AA43" s="228"/>
      <c r="AB43" s="228"/>
      <c r="AC43" s="228"/>
      <c r="AD43" s="228"/>
      <c r="AE43" s="228"/>
      <c r="AF43" s="228"/>
      <c r="AG43" s="228"/>
      <c r="AH43" s="228"/>
      <c r="AI43" s="228"/>
      <c r="AJ43" s="228"/>
      <c r="AK43" s="228"/>
      <c r="AL43" s="228"/>
      <c r="AM43" s="228"/>
      <c r="AN43" s="228"/>
      <c r="AO43" s="228"/>
      <c r="AP43" s="228"/>
      <c r="AQ43" s="228"/>
      <c r="AR43" s="228"/>
      <c r="AS43" s="228"/>
      <c r="AT43" s="228"/>
    </row>
    <row r="44" spans="1:47" ht="74.5" customHeight="1" x14ac:dyDescent="0.2">
      <c r="A44" s="231"/>
      <c r="B44" s="700" t="s">
        <v>296</v>
      </c>
      <c r="C44" s="700"/>
      <c r="D44" s="701"/>
      <c r="E44" s="128"/>
      <c r="F44" s="120"/>
      <c r="G44" s="151"/>
      <c r="H44" s="127">
        <v>50</v>
      </c>
      <c r="I44" s="128"/>
      <c r="J44" s="129">
        <f>H44*F44</f>
        <v>0</v>
      </c>
      <c r="K44" s="200"/>
      <c r="L44" s="228"/>
      <c r="M44" s="228"/>
      <c r="N44" s="228"/>
      <c r="O44" s="228"/>
      <c r="P44" s="228"/>
      <c r="Q44" s="228"/>
      <c r="R44" s="228"/>
      <c r="S44" s="228"/>
      <c r="T44" s="228"/>
      <c r="U44" s="228"/>
      <c r="V44" s="228"/>
      <c r="W44" s="228"/>
      <c r="X44" s="228"/>
      <c r="Y44" s="228"/>
      <c r="Z44" s="228"/>
      <c r="AA44" s="228"/>
      <c r="AB44" s="228"/>
      <c r="AC44" s="228"/>
      <c r="AD44" s="228"/>
      <c r="AE44" s="228"/>
      <c r="AF44" s="228"/>
      <c r="AG44" s="228"/>
      <c r="AH44" s="228"/>
      <c r="AI44" s="228"/>
      <c r="AJ44" s="228"/>
      <c r="AK44" s="228"/>
      <c r="AL44" s="228"/>
      <c r="AM44" s="228"/>
      <c r="AN44" s="228"/>
      <c r="AO44" s="228"/>
      <c r="AP44" s="228"/>
      <c r="AQ44" s="228"/>
      <c r="AR44" s="228"/>
      <c r="AS44" s="228"/>
      <c r="AT44" s="228"/>
    </row>
    <row r="45" spans="1:47" ht="35.5" customHeight="1" x14ac:dyDescent="0.2">
      <c r="A45" s="231"/>
      <c r="B45" s="220"/>
      <c r="C45" s="164"/>
      <c r="D45" s="164"/>
      <c r="E45" s="167"/>
      <c r="F45" s="220"/>
      <c r="G45" s="164"/>
      <c r="H45" s="130"/>
      <c r="I45" s="138"/>
      <c r="J45" s="131"/>
      <c r="K45" s="200"/>
      <c r="L45" s="228"/>
      <c r="M45" s="228"/>
      <c r="N45" s="228"/>
      <c r="O45" s="228"/>
      <c r="P45" s="228"/>
      <c r="Q45" s="228"/>
      <c r="R45" s="228"/>
      <c r="S45" s="228"/>
      <c r="T45" s="228"/>
      <c r="U45" s="228"/>
      <c r="V45" s="228"/>
      <c r="W45" s="228"/>
      <c r="X45" s="228"/>
      <c r="Y45" s="228"/>
      <c r="Z45" s="228"/>
      <c r="AA45" s="228"/>
      <c r="AB45" s="228"/>
      <c r="AC45" s="228"/>
      <c r="AD45" s="228"/>
      <c r="AE45" s="228"/>
      <c r="AF45" s="228"/>
      <c r="AG45" s="228"/>
      <c r="AH45" s="228"/>
      <c r="AI45" s="228"/>
      <c r="AJ45" s="228"/>
      <c r="AK45" s="228"/>
      <c r="AL45" s="228"/>
      <c r="AM45" s="228"/>
      <c r="AN45" s="228"/>
      <c r="AO45" s="228"/>
      <c r="AP45" s="228"/>
      <c r="AQ45" s="228"/>
      <c r="AR45" s="228"/>
      <c r="AS45" s="228"/>
      <c r="AT45" s="228"/>
    </row>
    <row r="46" spans="1:47" ht="32" customHeight="1" x14ac:dyDescent="0.2">
      <c r="A46" s="231"/>
      <c r="G46" s="151"/>
      <c r="H46" s="132" t="s">
        <v>25</v>
      </c>
      <c r="I46" s="133"/>
      <c r="J46" s="134">
        <f>SUM(J44:J44)</f>
        <v>0</v>
      </c>
      <c r="K46" s="200"/>
      <c r="L46" s="228"/>
      <c r="M46" s="228"/>
      <c r="N46" s="228"/>
      <c r="O46" s="228"/>
      <c r="P46" s="228"/>
      <c r="Q46" s="228"/>
      <c r="R46" s="228"/>
      <c r="S46" s="228"/>
      <c r="T46" s="228"/>
      <c r="U46" s="228"/>
      <c r="V46" s="228"/>
      <c r="W46" s="228"/>
      <c r="X46" s="228"/>
      <c r="Y46" s="228"/>
      <c r="Z46" s="228"/>
      <c r="AA46" s="228"/>
      <c r="AB46" s="228"/>
      <c r="AC46" s="228"/>
      <c r="AD46" s="228"/>
      <c r="AE46" s="228"/>
      <c r="AF46" s="228"/>
      <c r="AG46" s="228"/>
      <c r="AH46" s="228"/>
      <c r="AI46" s="228"/>
      <c r="AJ46" s="228"/>
      <c r="AK46" s="228"/>
      <c r="AL46" s="228"/>
      <c r="AM46" s="228"/>
      <c r="AN46" s="228"/>
      <c r="AO46" s="228"/>
      <c r="AP46" s="228"/>
      <c r="AQ46" s="228"/>
      <c r="AR46" s="228"/>
      <c r="AS46" s="228"/>
      <c r="AT46" s="228"/>
    </row>
    <row r="47" spans="1:47" ht="28.25" customHeight="1" x14ac:dyDescent="0.2">
      <c r="A47" s="231"/>
      <c r="B47" s="652" t="s">
        <v>53</v>
      </c>
      <c r="C47" s="652"/>
      <c r="D47" s="652"/>
      <c r="E47" s="652"/>
      <c r="F47" s="344">
        <f>Summary!I91</f>
        <v>45523</v>
      </c>
      <c r="G47" s="236">
        <f ca="1">IF(J7&gt;F47,1,0)</f>
        <v>0</v>
      </c>
      <c r="H47" s="135" t="s">
        <v>29</v>
      </c>
      <c r="J47" s="137">
        <f ca="1">J46*G47*Summary!$K$91</f>
        <v>0</v>
      </c>
      <c r="K47" s="200"/>
      <c r="L47" s="228"/>
      <c r="M47" s="228"/>
      <c r="N47" s="228"/>
      <c r="O47" s="260"/>
      <c r="P47" s="260"/>
      <c r="Q47" s="260"/>
      <c r="R47" s="228"/>
      <c r="S47" s="228"/>
      <c r="T47" s="228"/>
      <c r="U47" s="228"/>
      <c r="V47" s="228"/>
      <c r="W47" s="228"/>
      <c r="X47" s="228"/>
      <c r="Y47" s="228"/>
      <c r="Z47" s="228"/>
      <c r="AA47" s="228"/>
      <c r="AB47" s="228"/>
      <c r="AC47" s="228"/>
      <c r="AD47" s="228"/>
      <c r="AE47" s="228"/>
      <c r="AF47" s="228"/>
      <c r="AG47" s="228"/>
      <c r="AH47" s="228"/>
      <c r="AI47" s="228"/>
      <c r="AJ47" s="228"/>
      <c r="AK47" s="228"/>
      <c r="AL47" s="228"/>
      <c r="AM47" s="228"/>
      <c r="AN47" s="228"/>
      <c r="AO47" s="228"/>
      <c r="AP47" s="228"/>
      <c r="AQ47" s="228"/>
      <c r="AR47" s="228"/>
      <c r="AS47" s="228"/>
      <c r="AT47" s="228"/>
    </row>
    <row r="48" spans="1:47" ht="28.25" customHeight="1" x14ac:dyDescent="0.2">
      <c r="A48" s="231"/>
      <c r="B48" s="153"/>
      <c r="C48" s="153"/>
      <c r="D48" s="153"/>
      <c r="E48" s="154"/>
      <c r="F48" s="153"/>
      <c r="G48" s="164"/>
      <c r="H48" s="138"/>
      <c r="I48" s="138"/>
      <c r="J48" s="131"/>
      <c r="K48" s="200"/>
      <c r="L48" s="228"/>
      <c r="M48" s="228"/>
      <c r="N48" s="228"/>
      <c r="O48" s="260"/>
      <c r="P48" s="260"/>
      <c r="Q48" s="260"/>
      <c r="R48" s="228"/>
      <c r="S48" s="228"/>
      <c r="T48" s="228"/>
      <c r="U48" s="228"/>
      <c r="V48" s="228"/>
      <c r="W48" s="228"/>
      <c r="X48" s="228"/>
      <c r="Y48" s="228"/>
      <c r="Z48" s="228"/>
      <c r="AA48" s="228"/>
      <c r="AB48" s="228"/>
      <c r="AC48" s="228"/>
      <c r="AD48" s="228"/>
      <c r="AE48" s="228"/>
      <c r="AF48" s="228"/>
      <c r="AG48" s="228"/>
      <c r="AH48" s="228"/>
      <c r="AI48" s="228"/>
      <c r="AJ48" s="228"/>
      <c r="AK48" s="228"/>
      <c r="AL48" s="228"/>
      <c r="AM48" s="228"/>
      <c r="AN48" s="228"/>
      <c r="AO48" s="228"/>
      <c r="AP48" s="228"/>
      <c r="AQ48" s="228"/>
      <c r="AR48" s="228"/>
      <c r="AS48" s="228"/>
      <c r="AT48" s="228"/>
    </row>
    <row r="49" spans="1:47" ht="30" customHeight="1" x14ac:dyDescent="0.2">
      <c r="A49" s="231"/>
      <c r="B49" s="661" t="s">
        <v>615</v>
      </c>
      <c r="C49" s="661"/>
      <c r="D49" s="661"/>
      <c r="E49" s="661"/>
      <c r="F49" s="157"/>
      <c r="G49" s="151"/>
      <c r="H49" s="139" t="s">
        <v>25</v>
      </c>
      <c r="I49" s="140"/>
      <c r="J49" s="141">
        <f ca="1">J46+J47</f>
        <v>0</v>
      </c>
      <c r="K49" s="200"/>
      <c r="L49" s="228"/>
      <c r="M49" s="228"/>
      <c r="N49" s="228"/>
      <c r="O49" s="260"/>
      <c r="P49" s="260"/>
      <c r="Q49" s="260"/>
      <c r="R49" s="228"/>
      <c r="S49" s="228"/>
      <c r="T49" s="228"/>
      <c r="U49" s="228"/>
      <c r="V49" s="228"/>
      <c r="W49" s="228"/>
      <c r="X49" s="228"/>
      <c r="Y49" s="228"/>
      <c r="Z49" s="228"/>
      <c r="AA49" s="228"/>
      <c r="AB49" s="228"/>
      <c r="AC49" s="228"/>
      <c r="AD49" s="228"/>
      <c r="AE49" s="228"/>
      <c r="AF49" s="228"/>
      <c r="AG49" s="228"/>
      <c r="AH49" s="228"/>
      <c r="AI49" s="228"/>
      <c r="AJ49" s="228"/>
      <c r="AK49" s="228"/>
      <c r="AL49" s="228"/>
      <c r="AM49" s="228"/>
      <c r="AN49" s="228"/>
      <c r="AO49" s="228"/>
      <c r="AP49" s="228"/>
      <c r="AQ49" s="228"/>
      <c r="AR49" s="228"/>
      <c r="AS49" s="228"/>
      <c r="AT49" s="228"/>
    </row>
    <row r="50" spans="1:47" ht="30" customHeight="1" thickBot="1" x14ac:dyDescent="0.25">
      <c r="A50" s="231"/>
      <c r="B50" s="158" t="s">
        <v>583</v>
      </c>
      <c r="C50" s="158"/>
      <c r="G50" s="151"/>
      <c r="H50" s="142" t="s">
        <v>26</v>
      </c>
      <c r="I50" s="143"/>
      <c r="J50" s="144">
        <f ca="1">J49*15%</f>
        <v>0</v>
      </c>
      <c r="K50" s="200"/>
      <c r="L50" s="228"/>
      <c r="M50" s="228"/>
      <c r="N50" s="228"/>
      <c r="O50" s="228"/>
      <c r="P50" s="228"/>
      <c r="Q50" s="228"/>
      <c r="R50" s="228"/>
      <c r="S50" s="228"/>
      <c r="T50" s="228"/>
      <c r="U50" s="228"/>
      <c r="V50" s="228"/>
      <c r="W50" s="228"/>
      <c r="X50" s="228"/>
      <c r="Y50" s="228"/>
      <c r="Z50" s="228"/>
      <c r="AA50" s="228"/>
      <c r="AB50" s="228"/>
      <c r="AC50" s="228"/>
      <c r="AD50" s="228"/>
      <c r="AE50" s="228"/>
      <c r="AF50" s="228"/>
      <c r="AG50" s="228"/>
      <c r="AH50" s="228"/>
      <c r="AI50" s="228"/>
      <c r="AJ50" s="228"/>
      <c r="AK50" s="228"/>
      <c r="AL50" s="228"/>
      <c r="AM50" s="228"/>
      <c r="AN50" s="228"/>
      <c r="AO50" s="228"/>
      <c r="AP50" s="228"/>
      <c r="AQ50" s="228"/>
      <c r="AR50" s="228"/>
      <c r="AS50" s="228"/>
      <c r="AT50" s="228"/>
    </row>
    <row r="51" spans="1:47" ht="36" customHeight="1" thickBot="1" x14ac:dyDescent="0.25">
      <c r="A51" s="264"/>
      <c r="B51" s="490" t="s">
        <v>613</v>
      </c>
      <c r="C51" s="265"/>
      <c r="D51" s="266"/>
      <c r="E51" s="266"/>
      <c r="F51" s="491" t="s">
        <v>382</v>
      </c>
      <c r="G51" s="267"/>
      <c r="H51" s="268" t="s">
        <v>27</v>
      </c>
      <c r="I51" s="269"/>
      <c r="J51" s="270">
        <f ca="1">J50+J49</f>
        <v>0</v>
      </c>
      <c r="K51" s="271"/>
      <c r="L51" s="228"/>
      <c r="M51" s="228"/>
      <c r="N51" s="228"/>
      <c r="O51" s="228"/>
      <c r="P51" s="228"/>
      <c r="Q51" s="228"/>
      <c r="R51" s="228"/>
      <c r="S51" s="228"/>
      <c r="T51" s="228"/>
      <c r="U51" s="228"/>
      <c r="V51" s="228"/>
      <c r="W51" s="228"/>
      <c r="X51" s="228"/>
      <c r="Y51" s="228"/>
      <c r="Z51" s="228"/>
      <c r="AA51" s="228"/>
      <c r="AB51" s="228"/>
      <c r="AC51" s="228"/>
      <c r="AD51" s="228"/>
      <c r="AE51" s="228"/>
      <c r="AF51" s="228"/>
      <c r="AG51" s="228"/>
      <c r="AH51" s="228"/>
      <c r="AI51" s="228"/>
      <c r="AJ51" s="228"/>
      <c r="AK51" s="228"/>
      <c r="AL51" s="228"/>
      <c r="AM51" s="228"/>
      <c r="AN51" s="228"/>
      <c r="AO51" s="228"/>
      <c r="AP51" s="228"/>
      <c r="AQ51" s="228"/>
      <c r="AR51" s="228"/>
      <c r="AS51" s="228"/>
      <c r="AT51" s="228"/>
    </row>
    <row r="52" spans="1:47" ht="16" thickTop="1" x14ac:dyDescent="0.2">
      <c r="A52" s="264"/>
      <c r="B52" s="266"/>
      <c r="C52" s="266"/>
      <c r="D52" s="266"/>
      <c r="E52" s="266"/>
      <c r="F52" s="266"/>
      <c r="G52" s="266"/>
      <c r="H52" s="266"/>
      <c r="I52" s="266"/>
      <c r="J52" s="266"/>
      <c r="K52" s="272"/>
      <c r="L52" s="228"/>
      <c r="M52" s="228"/>
      <c r="N52" s="228"/>
      <c r="O52" s="228"/>
      <c r="P52" s="228"/>
      <c r="Q52" s="228"/>
      <c r="R52" s="228"/>
      <c r="S52" s="228"/>
      <c r="T52" s="228"/>
      <c r="U52" s="228"/>
      <c r="V52" s="228"/>
      <c r="W52" s="228"/>
      <c r="X52" s="228"/>
      <c r="Y52" s="228"/>
      <c r="Z52" s="228"/>
      <c r="AA52" s="228"/>
      <c r="AB52" s="228"/>
      <c r="AC52" s="228"/>
      <c r="AD52" s="228"/>
      <c r="AE52" s="228"/>
      <c r="AF52" s="228"/>
      <c r="AG52" s="228"/>
      <c r="AH52" s="228"/>
      <c r="AI52" s="228"/>
      <c r="AJ52" s="228"/>
      <c r="AK52" s="228"/>
      <c r="AL52" s="228"/>
      <c r="AM52" s="228"/>
      <c r="AN52" s="228"/>
      <c r="AO52" s="228"/>
      <c r="AP52" s="228"/>
      <c r="AQ52" s="228"/>
      <c r="AR52" s="228"/>
      <c r="AS52" s="228"/>
      <c r="AT52" s="228"/>
      <c r="AU52" s="228"/>
    </row>
    <row r="53" spans="1:47" ht="7.25" customHeight="1" thickBot="1" x14ac:dyDescent="0.25">
      <c r="A53" s="273"/>
      <c r="B53" s="274"/>
      <c r="C53" s="274"/>
      <c r="D53" s="274"/>
      <c r="E53" s="274"/>
      <c r="F53" s="274"/>
      <c r="G53" s="274"/>
      <c r="H53" s="274"/>
      <c r="I53" s="274"/>
      <c r="J53" s="274"/>
      <c r="K53" s="275"/>
      <c r="L53" s="228"/>
      <c r="M53" s="228"/>
      <c r="N53" s="228"/>
      <c r="O53" s="228"/>
      <c r="P53" s="228"/>
      <c r="Q53" s="228"/>
      <c r="R53" s="228"/>
      <c r="S53" s="228"/>
      <c r="T53" s="228"/>
      <c r="U53" s="228"/>
      <c r="V53" s="228"/>
      <c r="W53" s="228"/>
      <c r="X53" s="228"/>
      <c r="Y53" s="228"/>
      <c r="Z53" s="228"/>
      <c r="AA53" s="228"/>
      <c r="AB53" s="228"/>
      <c r="AC53" s="228"/>
      <c r="AD53" s="228"/>
      <c r="AE53" s="228"/>
      <c r="AF53" s="228"/>
      <c r="AG53" s="228"/>
      <c r="AH53" s="228"/>
      <c r="AI53" s="228"/>
      <c r="AJ53" s="228"/>
      <c r="AK53" s="228"/>
      <c r="AL53" s="228"/>
      <c r="AM53" s="228"/>
      <c r="AN53" s="228"/>
      <c r="AO53" s="228"/>
      <c r="AP53" s="228"/>
      <c r="AQ53" s="228"/>
      <c r="AR53" s="228"/>
      <c r="AS53" s="228"/>
      <c r="AT53" s="228"/>
      <c r="AU53" s="228"/>
    </row>
    <row r="54" spans="1:47" x14ac:dyDescent="0.2">
      <c r="A54" s="228"/>
      <c r="B54" s="228"/>
      <c r="C54" s="228"/>
      <c r="D54" s="228"/>
      <c r="E54" s="228"/>
      <c r="F54" s="228"/>
      <c r="G54" s="228"/>
      <c r="H54" s="228"/>
      <c r="I54" s="228"/>
      <c r="J54" s="228"/>
      <c r="K54" s="228"/>
      <c r="L54" s="228"/>
      <c r="M54" s="228"/>
      <c r="N54" s="228"/>
      <c r="O54" s="228"/>
      <c r="P54" s="228"/>
      <c r="Q54" s="228"/>
      <c r="R54" s="228"/>
      <c r="S54" s="228"/>
      <c r="T54" s="228"/>
      <c r="U54" s="228"/>
      <c r="V54" s="228"/>
      <c r="W54" s="228"/>
      <c r="X54" s="228"/>
      <c r="Y54" s="228"/>
      <c r="Z54" s="228"/>
      <c r="AA54" s="228"/>
      <c r="AB54" s="228"/>
      <c r="AC54" s="228"/>
      <c r="AD54" s="228"/>
      <c r="AE54" s="228"/>
      <c r="AF54" s="228"/>
      <c r="AG54" s="228"/>
      <c r="AH54" s="228"/>
      <c r="AI54" s="228"/>
      <c r="AJ54" s="228"/>
      <c r="AK54" s="228"/>
      <c r="AL54" s="228"/>
      <c r="AM54" s="228"/>
      <c r="AN54" s="228"/>
      <c r="AO54" s="228"/>
      <c r="AP54" s="228"/>
      <c r="AQ54" s="228"/>
      <c r="AR54" s="228"/>
      <c r="AS54" s="228"/>
      <c r="AT54" s="228"/>
      <c r="AU54" s="228"/>
    </row>
    <row r="55" spans="1:47" hidden="1" x14ac:dyDescent="0.2">
      <c r="A55" s="228"/>
      <c r="B55" s="228"/>
      <c r="C55" s="228"/>
      <c r="D55" s="228"/>
      <c r="E55" s="228"/>
      <c r="F55" s="228"/>
      <c r="G55" s="228"/>
      <c r="H55" s="228"/>
      <c r="I55" s="228"/>
      <c r="J55" s="228"/>
      <c r="K55" s="228"/>
      <c r="L55" s="228"/>
      <c r="M55" s="228"/>
      <c r="N55" s="228"/>
      <c r="O55" s="228"/>
      <c r="P55" s="228"/>
      <c r="Q55" s="228"/>
      <c r="R55" s="228"/>
      <c r="S55" s="228"/>
      <c r="T55" s="228"/>
      <c r="U55" s="228"/>
      <c r="V55" s="228"/>
      <c r="W55" s="228"/>
      <c r="X55" s="228"/>
      <c r="Y55" s="228"/>
      <c r="Z55" s="228"/>
      <c r="AA55" s="228"/>
      <c r="AB55" s="228"/>
      <c r="AC55" s="228"/>
      <c r="AD55" s="228"/>
      <c r="AE55" s="228"/>
      <c r="AF55" s="228"/>
      <c r="AG55" s="228"/>
      <c r="AH55" s="228"/>
      <c r="AI55" s="228"/>
      <c r="AJ55" s="228"/>
      <c r="AK55" s="228"/>
      <c r="AL55" s="228"/>
      <c r="AM55" s="228"/>
      <c r="AN55" s="228"/>
      <c r="AO55" s="228"/>
      <c r="AP55" s="228"/>
      <c r="AQ55" s="228"/>
      <c r="AR55" s="228"/>
      <c r="AS55" s="228"/>
      <c r="AT55" s="228"/>
      <c r="AU55" s="228"/>
    </row>
    <row r="56" spans="1:47" hidden="1" x14ac:dyDescent="0.2">
      <c r="A56" s="228"/>
      <c r="B56" s="228"/>
      <c r="C56" s="228"/>
      <c r="D56" s="228"/>
      <c r="E56" s="228"/>
      <c r="F56" s="228"/>
      <c r="G56" s="228"/>
      <c r="H56" s="228"/>
      <c r="I56" s="228"/>
      <c r="J56" s="228"/>
      <c r="K56" s="228"/>
      <c r="L56" s="228"/>
      <c r="M56" s="228"/>
      <c r="N56" s="228"/>
      <c r="O56" s="228"/>
      <c r="P56" s="228"/>
      <c r="Q56" s="228"/>
      <c r="R56" s="228"/>
      <c r="S56" s="228"/>
      <c r="T56" s="228"/>
      <c r="U56" s="228"/>
      <c r="V56" s="228"/>
      <c r="W56" s="228"/>
      <c r="X56" s="228"/>
      <c r="Y56" s="228"/>
      <c r="Z56" s="228"/>
      <c r="AA56" s="228"/>
      <c r="AB56" s="228"/>
      <c r="AC56" s="228"/>
      <c r="AD56" s="228"/>
      <c r="AE56" s="228"/>
      <c r="AF56" s="228"/>
      <c r="AG56" s="228"/>
      <c r="AH56" s="228"/>
      <c r="AI56" s="228"/>
      <c r="AJ56" s="228"/>
      <c r="AK56" s="228"/>
      <c r="AL56" s="228"/>
      <c r="AM56" s="228"/>
      <c r="AN56" s="228"/>
      <c r="AO56" s="228"/>
      <c r="AP56" s="228"/>
      <c r="AQ56" s="228"/>
      <c r="AR56" s="228"/>
      <c r="AS56" s="228"/>
      <c r="AT56" s="228"/>
      <c r="AU56" s="228"/>
    </row>
    <row r="57" spans="1:47" hidden="1" x14ac:dyDescent="0.2">
      <c r="A57" s="228"/>
      <c r="B57" s="228"/>
      <c r="C57" s="228"/>
      <c r="D57" s="228" t="s">
        <v>61</v>
      </c>
      <c r="E57" s="228"/>
      <c r="F57" s="228"/>
      <c r="G57" s="228"/>
      <c r="H57" s="228"/>
      <c r="I57" s="228"/>
      <c r="J57" s="228"/>
      <c r="K57" s="228"/>
      <c r="L57" s="228"/>
      <c r="M57" s="228"/>
      <c r="N57" s="228"/>
      <c r="O57" s="228"/>
      <c r="P57" s="228"/>
      <c r="Q57" s="228"/>
      <c r="R57" s="228"/>
      <c r="S57" s="228"/>
      <c r="T57" s="228"/>
      <c r="U57" s="228"/>
      <c r="V57" s="228"/>
      <c r="W57" s="228"/>
      <c r="X57" s="228"/>
      <c r="Y57" s="228"/>
      <c r="Z57" s="228"/>
      <c r="AA57" s="228"/>
      <c r="AB57" s="228"/>
      <c r="AC57" s="228"/>
      <c r="AD57" s="228"/>
      <c r="AE57" s="228"/>
      <c r="AF57" s="228"/>
      <c r="AG57" s="228"/>
      <c r="AH57" s="228"/>
      <c r="AI57" s="228"/>
      <c r="AJ57" s="228"/>
      <c r="AK57" s="228"/>
      <c r="AL57" s="228"/>
      <c r="AM57" s="228"/>
      <c r="AN57" s="228"/>
      <c r="AO57" s="228"/>
      <c r="AP57" s="228"/>
      <c r="AQ57" s="228"/>
      <c r="AR57" s="228"/>
      <c r="AS57" s="228"/>
      <c r="AT57" s="228"/>
      <c r="AU57" s="228"/>
    </row>
    <row r="58" spans="1:47" hidden="1" x14ac:dyDescent="0.2">
      <c r="A58" s="228"/>
      <c r="B58" s="228"/>
      <c r="C58" s="228"/>
      <c r="D58" s="228" t="s">
        <v>62</v>
      </c>
      <c r="E58" s="228"/>
      <c r="F58" s="228"/>
      <c r="G58" s="228"/>
      <c r="H58" s="228"/>
      <c r="I58" s="228"/>
      <c r="J58" s="228"/>
      <c r="K58" s="228"/>
      <c r="L58" s="228"/>
      <c r="M58" s="228"/>
      <c r="N58" s="228"/>
      <c r="O58" s="228"/>
      <c r="P58" s="228"/>
      <c r="Q58" s="228"/>
      <c r="R58" s="228"/>
      <c r="S58" s="228"/>
      <c r="T58" s="228"/>
      <c r="U58" s="228"/>
      <c r="V58" s="228"/>
      <c r="W58" s="228"/>
      <c r="X58" s="228"/>
      <c r="Y58" s="228"/>
      <c r="Z58" s="228"/>
      <c r="AA58" s="228"/>
      <c r="AB58" s="228"/>
      <c r="AC58" s="228"/>
      <c r="AD58" s="228"/>
      <c r="AE58" s="228"/>
      <c r="AF58" s="228"/>
      <c r="AG58" s="228"/>
      <c r="AH58" s="228"/>
      <c r="AI58" s="228"/>
      <c r="AJ58" s="228"/>
      <c r="AK58" s="228"/>
      <c r="AL58" s="228"/>
      <c r="AM58" s="228"/>
      <c r="AN58" s="228"/>
      <c r="AO58" s="228"/>
      <c r="AP58" s="228"/>
      <c r="AQ58" s="228"/>
      <c r="AR58" s="228"/>
      <c r="AS58" s="228"/>
      <c r="AT58" s="228"/>
      <c r="AU58" s="228"/>
    </row>
    <row r="59" spans="1:47" hidden="1" x14ac:dyDescent="0.2">
      <c r="A59" s="228"/>
      <c r="B59" s="228"/>
      <c r="C59" s="228"/>
      <c r="D59" s="228" t="s">
        <v>63</v>
      </c>
      <c r="E59" s="228"/>
      <c r="F59" s="228"/>
      <c r="G59" s="228"/>
      <c r="H59" s="228"/>
      <c r="I59" s="228"/>
      <c r="J59" s="228"/>
      <c r="K59" s="228"/>
      <c r="L59" s="228"/>
      <c r="M59" s="228"/>
      <c r="N59" s="228"/>
      <c r="O59" s="228"/>
      <c r="P59" s="228"/>
      <c r="Q59" s="228"/>
      <c r="R59" s="228"/>
      <c r="S59" s="228"/>
      <c r="T59" s="228"/>
      <c r="U59" s="228"/>
      <c r="V59" s="228"/>
      <c r="W59" s="228"/>
      <c r="X59" s="228"/>
      <c r="Y59" s="228"/>
      <c r="Z59" s="228"/>
      <c r="AA59" s="228"/>
      <c r="AB59" s="228"/>
      <c r="AC59" s="228"/>
      <c r="AD59" s="228"/>
      <c r="AE59" s="228"/>
      <c r="AF59" s="228"/>
      <c r="AG59" s="228"/>
      <c r="AH59" s="228"/>
      <c r="AI59" s="228"/>
      <c r="AJ59" s="228"/>
      <c r="AK59" s="228"/>
      <c r="AL59" s="228"/>
      <c r="AM59" s="228"/>
      <c r="AN59" s="228"/>
      <c r="AO59" s="228"/>
      <c r="AP59" s="228"/>
      <c r="AQ59" s="228"/>
      <c r="AR59" s="228"/>
      <c r="AS59" s="228"/>
      <c r="AT59" s="228"/>
      <c r="AU59" s="228"/>
    </row>
    <row r="60" spans="1:47" hidden="1" x14ac:dyDescent="0.2">
      <c r="A60" s="228"/>
      <c r="B60" s="228"/>
      <c r="C60" s="228"/>
      <c r="D60" s="228" t="s">
        <v>64</v>
      </c>
      <c r="E60" s="228"/>
      <c r="F60" s="228"/>
      <c r="G60" s="228"/>
      <c r="H60" s="228"/>
      <c r="I60" s="228"/>
      <c r="J60" s="228"/>
      <c r="K60" s="228"/>
      <c r="L60" s="228"/>
      <c r="M60" s="228"/>
      <c r="N60" s="228"/>
      <c r="O60" s="228"/>
      <c r="P60" s="228"/>
      <c r="Q60" s="228"/>
      <c r="R60" s="228"/>
      <c r="S60" s="228"/>
      <c r="T60" s="228"/>
      <c r="U60" s="228"/>
      <c r="V60" s="228"/>
      <c r="W60" s="228"/>
      <c r="X60" s="228"/>
      <c r="Y60" s="228"/>
      <c r="Z60" s="228"/>
      <c r="AA60" s="228"/>
      <c r="AB60" s="228"/>
      <c r="AC60" s="228"/>
      <c r="AD60" s="228"/>
      <c r="AE60" s="228"/>
      <c r="AF60" s="228"/>
      <c r="AG60" s="228"/>
      <c r="AH60" s="228"/>
      <c r="AI60" s="228"/>
      <c r="AJ60" s="228"/>
      <c r="AK60" s="228"/>
      <c r="AL60" s="228"/>
      <c r="AM60" s="228"/>
      <c r="AN60" s="228"/>
      <c r="AO60" s="228"/>
      <c r="AP60" s="228"/>
      <c r="AQ60" s="228"/>
      <c r="AR60" s="228"/>
      <c r="AS60" s="228"/>
      <c r="AT60" s="228"/>
      <c r="AU60" s="228"/>
    </row>
    <row r="61" spans="1:47" hidden="1" x14ac:dyDescent="0.2">
      <c r="A61" s="228"/>
      <c r="B61" s="228"/>
      <c r="C61" s="228"/>
      <c r="D61" s="228" t="s">
        <v>65</v>
      </c>
      <c r="E61" s="228"/>
      <c r="F61" s="228"/>
      <c r="G61" s="228"/>
      <c r="H61" s="228"/>
      <c r="I61" s="228"/>
      <c r="J61" s="228"/>
      <c r="K61" s="228"/>
      <c r="L61" s="228"/>
      <c r="M61" s="228"/>
      <c r="N61" s="228"/>
      <c r="O61" s="228"/>
      <c r="P61" s="228"/>
      <c r="Q61" s="228"/>
      <c r="R61" s="228"/>
      <c r="S61" s="228"/>
      <c r="T61" s="228"/>
      <c r="U61" s="228"/>
      <c r="V61" s="228"/>
      <c r="W61" s="228"/>
      <c r="X61" s="228"/>
      <c r="Y61" s="228"/>
      <c r="Z61" s="228"/>
      <c r="AA61" s="228"/>
      <c r="AB61" s="228"/>
      <c r="AC61" s="228"/>
      <c r="AD61" s="228"/>
      <c r="AE61" s="228"/>
      <c r="AF61" s="228"/>
      <c r="AG61" s="228"/>
      <c r="AH61" s="228"/>
      <c r="AI61" s="228"/>
      <c r="AJ61" s="228"/>
      <c r="AK61" s="228"/>
      <c r="AL61" s="228"/>
      <c r="AM61" s="228"/>
      <c r="AN61" s="228"/>
      <c r="AO61" s="228"/>
      <c r="AP61" s="228"/>
      <c r="AQ61" s="228"/>
      <c r="AR61" s="228"/>
      <c r="AS61" s="228"/>
      <c r="AT61" s="228"/>
      <c r="AU61" s="228"/>
    </row>
    <row r="62" spans="1:47" hidden="1" x14ac:dyDescent="0.2">
      <c r="A62" s="228"/>
      <c r="B62" s="228"/>
      <c r="C62" s="228"/>
      <c r="D62" s="228" t="s">
        <v>259</v>
      </c>
      <c r="E62" s="228"/>
      <c r="F62" s="228"/>
      <c r="G62" s="228"/>
      <c r="H62" s="228"/>
      <c r="I62" s="228"/>
      <c r="J62" s="228"/>
      <c r="K62" s="228"/>
      <c r="L62" s="228"/>
      <c r="M62" s="228"/>
      <c r="N62" s="228"/>
      <c r="O62" s="228"/>
      <c r="P62" s="228"/>
      <c r="Q62" s="228"/>
      <c r="R62" s="228"/>
      <c r="S62" s="228"/>
      <c r="T62" s="228"/>
      <c r="U62" s="228"/>
      <c r="V62" s="228"/>
      <c r="W62" s="228"/>
      <c r="X62" s="228"/>
      <c r="Y62" s="228"/>
      <c r="Z62" s="228"/>
      <c r="AA62" s="228"/>
      <c r="AB62" s="228"/>
      <c r="AC62" s="228"/>
      <c r="AD62" s="228"/>
      <c r="AE62" s="228"/>
      <c r="AF62" s="228"/>
      <c r="AG62" s="228"/>
      <c r="AH62" s="228"/>
      <c r="AI62" s="228"/>
      <c r="AJ62" s="228"/>
      <c r="AK62" s="228"/>
      <c r="AL62" s="228"/>
      <c r="AM62" s="228"/>
      <c r="AN62" s="228"/>
      <c r="AO62" s="228"/>
      <c r="AP62" s="228"/>
      <c r="AQ62" s="228"/>
      <c r="AR62" s="228"/>
      <c r="AS62" s="228"/>
      <c r="AT62" s="228"/>
      <c r="AU62" s="228"/>
    </row>
    <row r="63" spans="1:47" x14ac:dyDescent="0.2">
      <c r="A63" s="228"/>
      <c r="B63" s="228"/>
      <c r="C63" s="228"/>
      <c r="D63" s="228"/>
      <c r="E63" s="228"/>
      <c r="F63" s="228"/>
      <c r="G63" s="228"/>
      <c r="H63" s="228"/>
      <c r="I63" s="228"/>
      <c r="J63" s="228"/>
      <c r="K63" s="228"/>
      <c r="L63" s="228"/>
      <c r="M63" s="228"/>
      <c r="N63" s="228"/>
      <c r="O63" s="228"/>
      <c r="P63" s="228"/>
      <c r="Q63" s="228"/>
      <c r="R63" s="228"/>
      <c r="S63" s="228"/>
      <c r="T63" s="228"/>
      <c r="U63" s="228"/>
      <c r="V63" s="228"/>
      <c r="W63" s="228"/>
      <c r="X63" s="228"/>
      <c r="Y63" s="228"/>
      <c r="Z63" s="228"/>
      <c r="AA63" s="228"/>
      <c r="AB63" s="228"/>
      <c r="AC63" s="228"/>
      <c r="AD63" s="228"/>
      <c r="AE63" s="228"/>
      <c r="AF63" s="228"/>
      <c r="AG63" s="228"/>
      <c r="AH63" s="228"/>
      <c r="AI63" s="228"/>
      <c r="AJ63" s="228"/>
      <c r="AK63" s="228"/>
      <c r="AL63" s="228"/>
      <c r="AM63" s="228"/>
      <c r="AN63" s="228"/>
      <c r="AO63" s="228"/>
      <c r="AP63" s="228"/>
      <c r="AQ63" s="228"/>
      <c r="AR63" s="228"/>
      <c r="AS63" s="228"/>
      <c r="AT63" s="228"/>
      <c r="AU63" s="228"/>
    </row>
    <row r="64" spans="1:47" x14ac:dyDescent="0.2">
      <c r="A64" s="228"/>
      <c r="B64" s="228"/>
      <c r="C64" s="228"/>
      <c r="D64" s="228"/>
      <c r="E64" s="228"/>
      <c r="F64" s="228"/>
      <c r="G64" s="228"/>
      <c r="H64" s="228"/>
      <c r="I64" s="228"/>
      <c r="J64" s="228"/>
      <c r="K64" s="228"/>
      <c r="L64" s="228"/>
      <c r="M64" s="228"/>
      <c r="N64" s="228"/>
      <c r="O64" s="228"/>
      <c r="P64" s="228"/>
      <c r="Q64" s="228"/>
      <c r="R64" s="228"/>
      <c r="S64" s="228"/>
      <c r="T64" s="228"/>
      <c r="U64" s="228"/>
      <c r="V64" s="228"/>
      <c r="W64" s="228"/>
      <c r="X64" s="228"/>
      <c r="Y64" s="228"/>
      <c r="Z64" s="228"/>
      <c r="AA64" s="228"/>
      <c r="AB64" s="228"/>
      <c r="AC64" s="228"/>
      <c r="AD64" s="228"/>
      <c r="AE64" s="228"/>
      <c r="AF64" s="228"/>
      <c r="AG64" s="228"/>
      <c r="AH64" s="228"/>
      <c r="AI64" s="228"/>
      <c r="AJ64" s="228"/>
      <c r="AK64" s="228"/>
      <c r="AL64" s="228"/>
      <c r="AM64" s="228"/>
      <c r="AN64" s="228"/>
      <c r="AO64" s="228"/>
      <c r="AP64" s="228"/>
      <c r="AQ64" s="228"/>
      <c r="AR64" s="228"/>
      <c r="AS64" s="228"/>
      <c r="AT64" s="228"/>
      <c r="AU64" s="228"/>
    </row>
    <row r="65" spans="1:47" x14ac:dyDescent="0.2">
      <c r="A65" s="228"/>
      <c r="B65" s="228"/>
      <c r="C65" s="228"/>
      <c r="D65" s="228"/>
      <c r="E65" s="228"/>
      <c r="F65" s="228"/>
      <c r="G65" s="228"/>
      <c r="H65" s="228"/>
      <c r="I65" s="228"/>
      <c r="J65" s="228"/>
      <c r="K65" s="228"/>
      <c r="L65" s="228"/>
      <c r="M65" s="228"/>
      <c r="N65" s="228"/>
      <c r="O65" s="228"/>
      <c r="P65" s="228"/>
      <c r="Q65" s="228"/>
      <c r="R65" s="228"/>
      <c r="S65" s="228"/>
      <c r="T65" s="228"/>
      <c r="U65" s="228"/>
      <c r="V65" s="228"/>
      <c r="W65" s="228"/>
      <c r="X65" s="228"/>
      <c r="Y65" s="228"/>
      <c r="Z65" s="228"/>
      <c r="AA65" s="228"/>
      <c r="AB65" s="228"/>
      <c r="AC65" s="228"/>
      <c r="AD65" s="228"/>
      <c r="AE65" s="228"/>
      <c r="AF65" s="228"/>
      <c r="AG65" s="228"/>
      <c r="AH65" s="228"/>
      <c r="AI65" s="228"/>
      <c r="AJ65" s="228"/>
      <c r="AK65" s="228"/>
      <c r="AL65" s="228"/>
      <c r="AM65" s="228"/>
      <c r="AN65" s="228"/>
      <c r="AO65" s="228"/>
      <c r="AP65" s="228"/>
      <c r="AQ65" s="228"/>
      <c r="AR65" s="228"/>
      <c r="AS65" s="228"/>
      <c r="AT65" s="228"/>
      <c r="AU65" s="228"/>
    </row>
    <row r="66" spans="1:47" x14ac:dyDescent="0.2">
      <c r="A66" s="228"/>
      <c r="B66" s="228"/>
      <c r="C66" s="228"/>
      <c r="D66" s="228"/>
      <c r="E66" s="228"/>
      <c r="F66" s="228"/>
      <c r="G66" s="228"/>
      <c r="H66" s="228"/>
      <c r="I66" s="228"/>
      <c r="J66" s="228"/>
      <c r="K66" s="228"/>
      <c r="L66" s="228"/>
      <c r="M66" s="228"/>
      <c r="N66" s="228"/>
      <c r="O66" s="228"/>
      <c r="P66" s="228"/>
      <c r="Q66" s="228"/>
      <c r="R66" s="228"/>
      <c r="S66" s="228"/>
      <c r="T66" s="228"/>
      <c r="U66" s="228"/>
      <c r="V66" s="228"/>
      <c r="W66" s="228"/>
      <c r="X66" s="228"/>
      <c r="Y66" s="228"/>
      <c r="Z66" s="228"/>
      <c r="AA66" s="228"/>
      <c r="AB66" s="228"/>
      <c r="AC66" s="228"/>
      <c r="AD66" s="228"/>
      <c r="AE66" s="228"/>
      <c r="AF66" s="228"/>
      <c r="AG66" s="228"/>
      <c r="AH66" s="228"/>
      <c r="AI66" s="228"/>
      <c r="AJ66" s="228"/>
      <c r="AK66" s="228"/>
      <c r="AL66" s="228"/>
      <c r="AM66" s="228"/>
      <c r="AN66" s="228"/>
      <c r="AO66" s="228"/>
      <c r="AP66" s="228"/>
      <c r="AQ66" s="228"/>
      <c r="AR66" s="228"/>
      <c r="AS66" s="228"/>
      <c r="AT66" s="228"/>
      <c r="AU66" s="228"/>
    </row>
    <row r="67" spans="1:47" x14ac:dyDescent="0.2">
      <c r="A67" s="228"/>
      <c r="B67" s="228"/>
      <c r="C67" s="228"/>
      <c r="D67" s="228"/>
      <c r="E67" s="228"/>
      <c r="F67" s="228"/>
      <c r="G67" s="228"/>
      <c r="H67" s="228"/>
      <c r="I67" s="228"/>
      <c r="J67" s="228"/>
      <c r="K67" s="228"/>
      <c r="L67" s="228"/>
      <c r="M67" s="228"/>
      <c r="N67" s="228"/>
      <c r="O67" s="228"/>
      <c r="P67" s="228"/>
      <c r="Q67" s="228"/>
      <c r="R67" s="228"/>
      <c r="S67" s="228"/>
      <c r="T67" s="228"/>
      <c r="U67" s="228"/>
      <c r="V67" s="228"/>
      <c r="W67" s="228"/>
      <c r="X67" s="228"/>
      <c r="Y67" s="228"/>
      <c r="Z67" s="228"/>
      <c r="AA67" s="228"/>
      <c r="AB67" s="228"/>
      <c r="AC67" s="228"/>
      <c r="AD67" s="228"/>
      <c r="AE67" s="228"/>
      <c r="AF67" s="228"/>
      <c r="AG67" s="228"/>
      <c r="AH67" s="228"/>
      <c r="AI67" s="228"/>
      <c r="AJ67" s="228"/>
      <c r="AK67" s="228"/>
      <c r="AL67" s="228"/>
      <c r="AM67" s="228"/>
      <c r="AN67" s="228"/>
      <c r="AO67" s="228"/>
      <c r="AP67" s="228"/>
      <c r="AQ67" s="228"/>
      <c r="AR67" s="228"/>
      <c r="AS67" s="228"/>
      <c r="AT67" s="228"/>
      <c r="AU67" s="228"/>
    </row>
    <row r="68" spans="1:47" x14ac:dyDescent="0.2">
      <c r="A68" s="228"/>
      <c r="B68" s="228"/>
      <c r="C68" s="228"/>
      <c r="D68" s="228"/>
      <c r="E68" s="228"/>
      <c r="F68" s="228"/>
      <c r="G68" s="228"/>
      <c r="H68" s="228"/>
      <c r="I68" s="228"/>
      <c r="J68" s="228"/>
      <c r="K68" s="228"/>
      <c r="L68" s="228"/>
      <c r="M68" s="228"/>
      <c r="N68" s="228"/>
      <c r="O68" s="228"/>
      <c r="P68" s="228"/>
      <c r="Q68" s="228"/>
      <c r="R68" s="228"/>
      <c r="S68" s="228"/>
      <c r="T68" s="228"/>
      <c r="U68" s="228"/>
      <c r="V68" s="228"/>
      <c r="W68" s="228"/>
      <c r="X68" s="228"/>
      <c r="Y68" s="228"/>
      <c r="Z68" s="228"/>
      <c r="AA68" s="228"/>
      <c r="AB68" s="228"/>
      <c r="AC68" s="228"/>
      <c r="AD68" s="228"/>
      <c r="AE68" s="228"/>
      <c r="AF68" s="228"/>
      <c r="AG68" s="228"/>
      <c r="AH68" s="228"/>
      <c r="AI68" s="228"/>
      <c r="AJ68" s="228"/>
      <c r="AK68" s="228"/>
      <c r="AL68" s="228"/>
      <c r="AM68" s="228"/>
      <c r="AN68" s="228"/>
      <c r="AO68" s="228"/>
      <c r="AP68" s="228"/>
      <c r="AQ68" s="228"/>
      <c r="AR68" s="228"/>
      <c r="AS68" s="228"/>
      <c r="AT68" s="228"/>
      <c r="AU68" s="228"/>
    </row>
    <row r="69" spans="1:47" x14ac:dyDescent="0.2">
      <c r="A69" s="228"/>
      <c r="B69" s="228"/>
      <c r="C69" s="228"/>
      <c r="D69" s="228"/>
      <c r="E69" s="228"/>
      <c r="F69" s="228"/>
      <c r="G69" s="228"/>
      <c r="H69" s="228"/>
      <c r="I69" s="228"/>
      <c r="J69" s="228"/>
      <c r="K69" s="228"/>
      <c r="L69" s="228"/>
      <c r="M69" s="228"/>
      <c r="N69" s="228"/>
      <c r="O69" s="228"/>
      <c r="P69" s="228"/>
      <c r="Q69" s="228"/>
      <c r="R69" s="228"/>
      <c r="S69" s="228"/>
      <c r="T69" s="228"/>
      <c r="U69" s="228"/>
      <c r="V69" s="228"/>
      <c r="W69" s="228"/>
      <c r="X69" s="228"/>
      <c r="Y69" s="228"/>
      <c r="Z69" s="228"/>
      <c r="AA69" s="228"/>
      <c r="AB69" s="228"/>
      <c r="AC69" s="228"/>
      <c r="AD69" s="228"/>
      <c r="AE69" s="228"/>
      <c r="AF69" s="228"/>
      <c r="AG69" s="228"/>
      <c r="AH69" s="228"/>
      <c r="AI69" s="228"/>
      <c r="AJ69" s="228"/>
      <c r="AK69" s="228"/>
      <c r="AL69" s="228"/>
      <c r="AM69" s="228"/>
      <c r="AN69" s="228"/>
      <c r="AO69" s="228"/>
      <c r="AP69" s="228"/>
      <c r="AQ69" s="228"/>
      <c r="AR69" s="228"/>
      <c r="AS69" s="228"/>
      <c r="AT69" s="228"/>
      <c r="AU69" s="228"/>
    </row>
    <row r="70" spans="1:47" x14ac:dyDescent="0.2">
      <c r="A70" s="228"/>
      <c r="B70" s="228"/>
      <c r="C70" s="228"/>
      <c r="D70" s="228"/>
      <c r="E70" s="228"/>
      <c r="F70" s="228"/>
      <c r="G70" s="228"/>
      <c r="H70" s="228"/>
      <c r="I70" s="228"/>
      <c r="J70" s="228"/>
      <c r="K70" s="228"/>
      <c r="L70" s="228"/>
      <c r="M70" s="228"/>
      <c r="N70" s="228"/>
      <c r="O70" s="228"/>
      <c r="P70" s="228"/>
      <c r="Q70" s="228"/>
      <c r="R70" s="228"/>
      <c r="S70" s="228"/>
      <c r="T70" s="228"/>
      <c r="U70" s="228"/>
      <c r="V70" s="228"/>
      <c r="W70" s="228"/>
      <c r="X70" s="228"/>
      <c r="Y70" s="228"/>
      <c r="Z70" s="228"/>
      <c r="AA70" s="228"/>
      <c r="AB70" s="228"/>
      <c r="AC70" s="228"/>
      <c r="AD70" s="228"/>
      <c r="AE70" s="228"/>
      <c r="AF70" s="228"/>
      <c r="AG70" s="228"/>
      <c r="AH70" s="228"/>
      <c r="AI70" s="228"/>
      <c r="AJ70" s="228"/>
      <c r="AK70" s="228"/>
      <c r="AL70" s="228"/>
      <c r="AM70" s="228"/>
      <c r="AN70" s="228"/>
      <c r="AO70" s="228"/>
      <c r="AP70" s="228"/>
      <c r="AQ70" s="228"/>
      <c r="AR70" s="228"/>
      <c r="AS70" s="228"/>
      <c r="AT70" s="228"/>
      <c r="AU70" s="228"/>
    </row>
    <row r="71" spans="1:47" x14ac:dyDescent="0.2">
      <c r="A71" s="228"/>
      <c r="B71" s="228"/>
      <c r="C71" s="228"/>
      <c r="D71" s="228"/>
      <c r="E71" s="228"/>
      <c r="F71" s="228"/>
      <c r="G71" s="228"/>
      <c r="H71" s="228"/>
      <c r="I71" s="228"/>
      <c r="J71" s="228"/>
      <c r="K71" s="228"/>
      <c r="L71" s="228"/>
      <c r="M71" s="228"/>
      <c r="N71" s="228"/>
      <c r="O71" s="228"/>
      <c r="P71" s="228"/>
      <c r="Q71" s="228"/>
      <c r="R71" s="228"/>
      <c r="S71" s="228"/>
      <c r="T71" s="228"/>
      <c r="U71" s="228"/>
      <c r="V71" s="228"/>
      <c r="W71" s="228"/>
      <c r="X71" s="228"/>
      <c r="Y71" s="228"/>
      <c r="Z71" s="228"/>
      <c r="AA71" s="228"/>
      <c r="AB71" s="228"/>
      <c r="AC71" s="228"/>
      <c r="AD71" s="228"/>
      <c r="AE71" s="228"/>
      <c r="AF71" s="228"/>
      <c r="AG71" s="228"/>
      <c r="AH71" s="228"/>
      <c r="AI71" s="228"/>
      <c r="AJ71" s="228"/>
      <c r="AK71" s="228"/>
      <c r="AL71" s="228"/>
      <c r="AM71" s="228"/>
      <c r="AN71" s="228"/>
      <c r="AO71" s="228"/>
      <c r="AP71" s="228"/>
      <c r="AQ71" s="228"/>
      <c r="AR71" s="228"/>
      <c r="AS71" s="228"/>
      <c r="AT71" s="228"/>
      <c r="AU71" s="228"/>
    </row>
    <row r="72" spans="1:47" x14ac:dyDescent="0.2">
      <c r="A72" s="228"/>
      <c r="B72" s="228"/>
      <c r="C72" s="228"/>
      <c r="D72" s="228"/>
      <c r="E72" s="228"/>
      <c r="F72" s="228"/>
      <c r="G72" s="228"/>
      <c r="H72" s="228"/>
      <c r="I72" s="228"/>
      <c r="J72" s="228"/>
      <c r="K72" s="228"/>
      <c r="L72" s="228"/>
      <c r="M72" s="228"/>
      <c r="N72" s="228"/>
      <c r="O72" s="228"/>
      <c r="P72" s="228"/>
      <c r="Q72" s="228"/>
      <c r="R72" s="228"/>
      <c r="S72" s="228"/>
      <c r="T72" s="228"/>
      <c r="U72" s="228"/>
      <c r="V72" s="228"/>
      <c r="W72" s="228"/>
      <c r="X72" s="228"/>
      <c r="Y72" s="228"/>
      <c r="Z72" s="228"/>
      <c r="AA72" s="228"/>
      <c r="AB72" s="228"/>
      <c r="AC72" s="228"/>
      <c r="AD72" s="228"/>
      <c r="AE72" s="228"/>
      <c r="AF72" s="228"/>
      <c r="AG72" s="228"/>
      <c r="AH72" s="228"/>
      <c r="AI72" s="228"/>
      <c r="AJ72" s="228"/>
      <c r="AK72" s="228"/>
      <c r="AL72" s="228"/>
      <c r="AM72" s="228"/>
      <c r="AN72" s="228"/>
      <c r="AO72" s="228"/>
      <c r="AP72" s="228"/>
      <c r="AQ72" s="228"/>
      <c r="AR72" s="228"/>
      <c r="AS72" s="228"/>
      <c r="AT72" s="228"/>
      <c r="AU72" s="228"/>
    </row>
    <row r="73" spans="1:47" x14ac:dyDescent="0.2">
      <c r="A73" s="228"/>
      <c r="B73" s="228"/>
      <c r="C73" s="228"/>
      <c r="D73" s="228"/>
      <c r="E73" s="228"/>
      <c r="F73" s="228"/>
      <c r="G73" s="228"/>
      <c r="H73" s="228"/>
      <c r="I73" s="228"/>
      <c r="J73" s="228"/>
      <c r="K73" s="228"/>
      <c r="L73" s="228"/>
      <c r="M73" s="228"/>
      <c r="N73" s="228"/>
      <c r="O73" s="228"/>
      <c r="P73" s="228"/>
      <c r="Q73" s="228"/>
      <c r="R73" s="228"/>
      <c r="S73" s="228"/>
      <c r="T73" s="228"/>
      <c r="U73" s="228"/>
      <c r="V73" s="228"/>
      <c r="W73" s="228"/>
      <c r="X73" s="228"/>
      <c r="Y73" s="228"/>
      <c r="Z73" s="228"/>
      <c r="AA73" s="228"/>
      <c r="AB73" s="228"/>
      <c r="AC73" s="228"/>
      <c r="AD73" s="228"/>
      <c r="AE73" s="228"/>
      <c r="AF73" s="228"/>
      <c r="AG73" s="228"/>
      <c r="AH73" s="228"/>
      <c r="AI73" s="228"/>
      <c r="AJ73" s="228"/>
      <c r="AK73" s="228"/>
      <c r="AL73" s="228"/>
      <c r="AM73" s="228"/>
      <c r="AN73" s="228"/>
      <c r="AO73" s="228"/>
      <c r="AP73" s="228"/>
      <c r="AQ73" s="228"/>
      <c r="AR73" s="228"/>
      <c r="AS73" s="228"/>
      <c r="AT73" s="228"/>
      <c r="AU73" s="228"/>
    </row>
    <row r="74" spans="1:47" x14ac:dyDescent="0.2">
      <c r="A74" s="228"/>
      <c r="B74" s="228"/>
      <c r="C74" s="228"/>
      <c r="D74" s="228"/>
      <c r="E74" s="228"/>
      <c r="F74" s="228"/>
      <c r="G74" s="228"/>
      <c r="H74" s="228"/>
      <c r="I74" s="228"/>
      <c r="J74" s="228"/>
      <c r="K74" s="228"/>
      <c r="L74" s="228"/>
      <c r="M74" s="228"/>
      <c r="N74" s="228"/>
      <c r="O74" s="228"/>
      <c r="P74" s="228"/>
      <c r="Q74" s="228"/>
      <c r="R74" s="228"/>
      <c r="S74" s="228"/>
      <c r="T74" s="228"/>
      <c r="U74" s="228"/>
      <c r="V74" s="228"/>
      <c r="W74" s="228"/>
      <c r="X74" s="228"/>
      <c r="Y74" s="228"/>
      <c r="Z74" s="228"/>
      <c r="AA74" s="228"/>
      <c r="AB74" s="228"/>
      <c r="AC74" s="228"/>
      <c r="AD74" s="228"/>
      <c r="AE74" s="228"/>
      <c r="AF74" s="228"/>
      <c r="AG74" s="228"/>
      <c r="AH74" s="228"/>
      <c r="AI74" s="228"/>
      <c r="AJ74" s="228"/>
      <c r="AK74" s="228"/>
      <c r="AL74" s="228"/>
      <c r="AM74" s="228"/>
      <c r="AN74" s="228"/>
      <c r="AO74" s="228"/>
      <c r="AP74" s="228"/>
      <c r="AQ74" s="228"/>
      <c r="AR74" s="228"/>
      <c r="AS74" s="228"/>
      <c r="AT74" s="228"/>
      <c r="AU74" s="228"/>
    </row>
    <row r="75" spans="1:47" x14ac:dyDescent="0.2">
      <c r="A75" s="228"/>
      <c r="B75" s="228"/>
      <c r="C75" s="228"/>
      <c r="D75" s="228"/>
      <c r="E75" s="228"/>
      <c r="F75" s="228"/>
      <c r="G75" s="228"/>
      <c r="H75" s="228"/>
      <c r="I75" s="228"/>
      <c r="J75" s="228"/>
      <c r="K75" s="228"/>
      <c r="L75" s="228"/>
      <c r="M75" s="228"/>
      <c r="N75" s="228"/>
      <c r="O75" s="228"/>
      <c r="P75" s="228"/>
      <c r="Q75" s="228"/>
      <c r="R75" s="228"/>
      <c r="S75" s="228"/>
      <c r="T75" s="228"/>
      <c r="U75" s="228"/>
      <c r="V75" s="228"/>
      <c r="W75" s="228"/>
      <c r="X75" s="228"/>
      <c r="Y75" s="228"/>
      <c r="Z75" s="228"/>
      <c r="AA75" s="228"/>
      <c r="AB75" s="228"/>
      <c r="AC75" s="228"/>
      <c r="AD75" s="228"/>
      <c r="AE75" s="228"/>
      <c r="AF75" s="228"/>
      <c r="AG75" s="228"/>
      <c r="AH75" s="228"/>
      <c r="AI75" s="228"/>
      <c r="AJ75" s="228"/>
      <c r="AK75" s="228"/>
      <c r="AL75" s="228"/>
      <c r="AM75" s="228"/>
      <c r="AN75" s="228"/>
      <c r="AO75" s="228"/>
      <c r="AP75" s="228"/>
      <c r="AQ75" s="228"/>
      <c r="AR75" s="228"/>
      <c r="AS75" s="228"/>
      <c r="AT75" s="228"/>
      <c r="AU75" s="228"/>
    </row>
    <row r="76" spans="1:47" x14ac:dyDescent="0.2">
      <c r="A76" s="228"/>
      <c r="B76" s="228"/>
      <c r="C76" s="228"/>
      <c r="D76" s="228"/>
      <c r="E76" s="228"/>
      <c r="F76" s="228"/>
      <c r="G76" s="228"/>
      <c r="H76" s="228"/>
      <c r="I76" s="228"/>
      <c r="J76" s="228"/>
      <c r="K76" s="228"/>
      <c r="L76" s="228"/>
      <c r="M76" s="228"/>
      <c r="N76" s="228"/>
      <c r="O76" s="228"/>
      <c r="P76" s="228"/>
      <c r="Q76" s="228"/>
      <c r="R76" s="228"/>
      <c r="S76" s="228"/>
      <c r="T76" s="228"/>
      <c r="U76" s="228"/>
      <c r="V76" s="228"/>
      <c r="W76" s="228"/>
      <c r="X76" s="228"/>
      <c r="Y76" s="228"/>
      <c r="Z76" s="228"/>
      <c r="AA76" s="228"/>
      <c r="AB76" s="228"/>
      <c r="AC76" s="228"/>
      <c r="AD76" s="228"/>
      <c r="AE76" s="228"/>
      <c r="AF76" s="228"/>
      <c r="AG76" s="228"/>
      <c r="AH76" s="228"/>
      <c r="AI76" s="228"/>
      <c r="AJ76" s="228"/>
      <c r="AK76" s="228"/>
      <c r="AL76" s="228"/>
      <c r="AM76" s="228"/>
      <c r="AN76" s="228"/>
      <c r="AO76" s="228"/>
      <c r="AP76" s="228"/>
      <c r="AQ76" s="228"/>
      <c r="AR76" s="228"/>
      <c r="AS76" s="228"/>
      <c r="AT76" s="228"/>
      <c r="AU76" s="228"/>
    </row>
    <row r="77" spans="1:47" x14ac:dyDescent="0.2">
      <c r="A77" s="228"/>
      <c r="B77" s="228"/>
      <c r="C77" s="228"/>
      <c r="D77" s="228"/>
      <c r="E77" s="228"/>
      <c r="F77" s="228"/>
      <c r="G77" s="228"/>
      <c r="H77" s="228"/>
      <c r="I77" s="228"/>
      <c r="J77" s="228"/>
      <c r="K77" s="228"/>
      <c r="L77" s="228"/>
      <c r="M77" s="228"/>
      <c r="N77" s="228"/>
      <c r="O77" s="228"/>
      <c r="P77" s="228"/>
      <c r="Q77" s="228"/>
      <c r="R77" s="228"/>
      <c r="S77" s="228"/>
      <c r="T77" s="228"/>
      <c r="U77" s="228"/>
      <c r="V77" s="228"/>
      <c r="W77" s="228"/>
      <c r="X77" s="228"/>
      <c r="Y77" s="228"/>
      <c r="Z77" s="228"/>
      <c r="AA77" s="228"/>
      <c r="AB77" s="228"/>
      <c r="AC77" s="228"/>
      <c r="AD77" s="228"/>
      <c r="AE77" s="228"/>
      <c r="AF77" s="228"/>
      <c r="AG77" s="228"/>
      <c r="AH77" s="228"/>
      <c r="AI77" s="228"/>
      <c r="AJ77" s="228"/>
      <c r="AK77" s="228"/>
      <c r="AL77" s="228"/>
      <c r="AM77" s="228"/>
      <c r="AN77" s="228"/>
      <c r="AO77" s="228"/>
      <c r="AP77" s="228"/>
      <c r="AQ77" s="228"/>
      <c r="AR77" s="228"/>
      <c r="AS77" s="228"/>
      <c r="AT77" s="228"/>
      <c r="AU77" s="228"/>
    </row>
    <row r="78" spans="1:47" x14ac:dyDescent="0.2">
      <c r="A78" s="228"/>
      <c r="B78" s="228"/>
      <c r="C78" s="228"/>
      <c r="D78" s="228"/>
      <c r="E78" s="228"/>
      <c r="F78" s="228"/>
      <c r="G78" s="228"/>
      <c r="H78" s="228"/>
      <c r="I78" s="228"/>
      <c r="J78" s="228"/>
      <c r="K78" s="228"/>
      <c r="L78" s="228"/>
      <c r="M78" s="228"/>
      <c r="N78" s="228"/>
      <c r="O78" s="228"/>
      <c r="P78" s="228"/>
      <c r="Q78" s="228"/>
      <c r="R78" s="228"/>
      <c r="S78" s="228"/>
      <c r="T78" s="228"/>
      <c r="U78" s="228"/>
      <c r="V78" s="228"/>
      <c r="W78" s="228"/>
      <c r="X78" s="228"/>
      <c r="Y78" s="228"/>
      <c r="Z78" s="228"/>
      <c r="AA78" s="228"/>
      <c r="AB78" s="228"/>
      <c r="AC78" s="228"/>
      <c r="AD78" s="228"/>
      <c r="AE78" s="228"/>
      <c r="AF78" s="228"/>
      <c r="AG78" s="228"/>
      <c r="AH78" s="228"/>
      <c r="AI78" s="228"/>
      <c r="AJ78" s="228"/>
      <c r="AK78" s="228"/>
      <c r="AL78" s="228"/>
      <c r="AM78" s="228"/>
      <c r="AN78" s="228"/>
      <c r="AO78" s="228"/>
      <c r="AP78" s="228"/>
      <c r="AQ78" s="228"/>
      <c r="AR78" s="228"/>
      <c r="AS78" s="228"/>
      <c r="AT78" s="228"/>
      <c r="AU78" s="228"/>
    </row>
    <row r="79" spans="1:47" x14ac:dyDescent="0.2">
      <c r="A79" s="228"/>
      <c r="B79" s="228"/>
      <c r="C79" s="228"/>
      <c r="D79" s="228"/>
      <c r="E79" s="228"/>
      <c r="F79" s="228"/>
      <c r="G79" s="228"/>
      <c r="H79" s="228"/>
      <c r="I79" s="228"/>
      <c r="J79" s="228"/>
      <c r="K79" s="228"/>
      <c r="L79" s="228"/>
      <c r="M79" s="228"/>
      <c r="N79" s="228"/>
      <c r="O79" s="228"/>
      <c r="P79" s="228"/>
      <c r="Q79" s="228"/>
      <c r="R79" s="228"/>
      <c r="S79" s="228"/>
      <c r="T79" s="228"/>
      <c r="U79" s="228"/>
      <c r="V79" s="228"/>
      <c r="W79" s="228"/>
      <c r="X79" s="228"/>
      <c r="Y79" s="228"/>
      <c r="Z79" s="228"/>
      <c r="AA79" s="228"/>
      <c r="AB79" s="228"/>
      <c r="AC79" s="228"/>
      <c r="AD79" s="228"/>
      <c r="AE79" s="228"/>
      <c r="AF79" s="228"/>
      <c r="AG79" s="228"/>
      <c r="AH79" s="228"/>
      <c r="AI79" s="228"/>
      <c r="AJ79" s="228"/>
      <c r="AK79" s="228"/>
      <c r="AL79" s="228"/>
      <c r="AM79" s="228"/>
      <c r="AN79" s="228"/>
      <c r="AO79" s="228"/>
      <c r="AP79" s="228"/>
      <c r="AQ79" s="228"/>
      <c r="AR79" s="228"/>
      <c r="AS79" s="228"/>
      <c r="AT79" s="228"/>
      <c r="AU79" s="228"/>
    </row>
    <row r="80" spans="1:47" x14ac:dyDescent="0.2">
      <c r="A80" s="228"/>
      <c r="B80" s="228"/>
      <c r="C80" s="228"/>
      <c r="D80" s="228"/>
      <c r="E80" s="228"/>
      <c r="F80" s="228"/>
      <c r="G80" s="228"/>
      <c r="H80" s="228"/>
      <c r="I80" s="228"/>
      <c r="J80" s="228"/>
      <c r="K80" s="228"/>
      <c r="L80" s="228"/>
      <c r="M80" s="228"/>
      <c r="N80" s="228"/>
      <c r="O80" s="228"/>
      <c r="P80" s="228"/>
      <c r="Q80" s="228"/>
      <c r="R80" s="228"/>
      <c r="S80" s="228"/>
      <c r="T80" s="228"/>
      <c r="U80" s="228"/>
      <c r="V80" s="228"/>
      <c r="W80" s="228"/>
      <c r="X80" s="228"/>
      <c r="Y80" s="228"/>
      <c r="Z80" s="228"/>
      <c r="AA80" s="228"/>
      <c r="AB80" s="228"/>
      <c r="AC80" s="228"/>
      <c r="AD80" s="228"/>
      <c r="AE80" s="228"/>
      <c r="AF80" s="228"/>
      <c r="AG80" s="228"/>
      <c r="AH80" s="228"/>
      <c r="AI80" s="228"/>
      <c r="AJ80" s="228"/>
      <c r="AK80" s="228"/>
      <c r="AL80" s="228"/>
      <c r="AM80" s="228"/>
      <c r="AN80" s="228"/>
      <c r="AO80" s="228"/>
      <c r="AP80" s="228"/>
      <c r="AQ80" s="228"/>
      <c r="AR80" s="228"/>
      <c r="AS80" s="228"/>
      <c r="AT80" s="228"/>
      <c r="AU80" s="228"/>
    </row>
    <row r="81" spans="1:47" x14ac:dyDescent="0.2">
      <c r="A81" s="228"/>
      <c r="B81" s="228"/>
      <c r="C81" s="228"/>
      <c r="D81" s="228"/>
      <c r="E81" s="228"/>
      <c r="F81" s="228"/>
      <c r="G81" s="228"/>
      <c r="H81" s="228"/>
      <c r="I81" s="228"/>
      <c r="J81" s="228"/>
      <c r="K81" s="228"/>
      <c r="L81" s="228"/>
      <c r="M81" s="228"/>
      <c r="N81" s="228"/>
      <c r="O81" s="228"/>
      <c r="P81" s="228"/>
      <c r="Q81" s="228"/>
      <c r="R81" s="228"/>
      <c r="S81" s="228"/>
      <c r="T81" s="228"/>
      <c r="U81" s="228"/>
      <c r="V81" s="228"/>
      <c r="W81" s="228"/>
      <c r="X81" s="228"/>
      <c r="Y81" s="228"/>
      <c r="Z81" s="228"/>
      <c r="AA81" s="228"/>
      <c r="AB81" s="228"/>
      <c r="AC81" s="228"/>
      <c r="AD81" s="228"/>
      <c r="AE81" s="228"/>
      <c r="AF81" s="228"/>
      <c r="AG81" s="228"/>
      <c r="AH81" s="228"/>
      <c r="AI81" s="228"/>
      <c r="AJ81" s="228"/>
      <c r="AK81" s="228"/>
      <c r="AL81" s="228"/>
      <c r="AM81" s="228"/>
      <c r="AN81" s="228"/>
      <c r="AO81" s="228"/>
      <c r="AP81" s="228"/>
      <c r="AQ81" s="228"/>
      <c r="AR81" s="228"/>
      <c r="AS81" s="228"/>
      <c r="AT81" s="228"/>
      <c r="AU81" s="228"/>
    </row>
    <row r="82" spans="1:47" x14ac:dyDescent="0.2">
      <c r="A82" s="228"/>
      <c r="B82" s="228"/>
      <c r="C82" s="228"/>
      <c r="D82" s="228"/>
      <c r="E82" s="228"/>
      <c r="F82" s="228"/>
      <c r="G82" s="228"/>
      <c r="H82" s="228"/>
      <c r="I82" s="228"/>
      <c r="J82" s="228"/>
      <c r="K82" s="228"/>
      <c r="L82" s="228"/>
      <c r="M82" s="228"/>
      <c r="N82" s="228"/>
      <c r="O82" s="228"/>
      <c r="P82" s="228"/>
      <c r="Q82" s="228"/>
      <c r="R82" s="228"/>
      <c r="S82" s="228"/>
      <c r="T82" s="228"/>
      <c r="U82" s="228"/>
      <c r="V82" s="228"/>
      <c r="W82" s="228"/>
      <c r="X82" s="228"/>
      <c r="Y82" s="228"/>
      <c r="Z82" s="228"/>
      <c r="AA82" s="228"/>
      <c r="AB82" s="228"/>
      <c r="AC82" s="228"/>
      <c r="AD82" s="228"/>
      <c r="AE82" s="228"/>
      <c r="AF82" s="228"/>
      <c r="AG82" s="228"/>
      <c r="AH82" s="228"/>
      <c r="AI82" s="228"/>
      <c r="AJ82" s="228"/>
      <c r="AK82" s="228"/>
      <c r="AL82" s="228"/>
      <c r="AM82" s="228"/>
      <c r="AN82" s="228"/>
      <c r="AO82" s="228"/>
      <c r="AP82" s="228"/>
      <c r="AQ82" s="228"/>
      <c r="AR82" s="228"/>
      <c r="AS82" s="228"/>
      <c r="AT82" s="228"/>
      <c r="AU82" s="228"/>
    </row>
    <row r="83" spans="1:47" x14ac:dyDescent="0.2">
      <c r="A83" s="228"/>
      <c r="B83" s="228"/>
      <c r="C83" s="228"/>
      <c r="D83" s="228"/>
      <c r="E83" s="228"/>
      <c r="F83" s="228"/>
      <c r="G83" s="228"/>
      <c r="H83" s="228"/>
      <c r="I83" s="228"/>
      <c r="J83" s="228"/>
      <c r="K83" s="228"/>
      <c r="L83" s="228"/>
      <c r="M83" s="228"/>
      <c r="N83" s="228"/>
      <c r="O83" s="228"/>
      <c r="P83" s="228"/>
      <c r="Q83" s="228"/>
      <c r="R83" s="228"/>
      <c r="S83" s="228"/>
      <c r="T83" s="228"/>
      <c r="U83" s="228"/>
      <c r="V83" s="228"/>
      <c r="W83" s="228"/>
      <c r="X83" s="228"/>
      <c r="Y83" s="228"/>
      <c r="Z83" s="228"/>
      <c r="AA83" s="228"/>
      <c r="AB83" s="228"/>
      <c r="AC83" s="228"/>
      <c r="AD83" s="228"/>
      <c r="AE83" s="228"/>
      <c r="AF83" s="228"/>
      <c r="AG83" s="228"/>
      <c r="AH83" s="228"/>
      <c r="AI83" s="228"/>
      <c r="AJ83" s="228"/>
      <c r="AK83" s="228"/>
      <c r="AL83" s="228"/>
      <c r="AM83" s="228"/>
      <c r="AN83" s="228"/>
      <c r="AO83" s="228"/>
      <c r="AP83" s="228"/>
      <c r="AQ83" s="228"/>
      <c r="AR83" s="228"/>
      <c r="AS83" s="228"/>
      <c r="AT83" s="228"/>
      <c r="AU83" s="228"/>
    </row>
    <row r="84" spans="1:47" x14ac:dyDescent="0.2">
      <c r="A84" s="228"/>
      <c r="B84" s="228"/>
      <c r="C84" s="228"/>
      <c r="D84" s="228"/>
      <c r="E84" s="228"/>
      <c r="F84" s="228"/>
      <c r="G84" s="228"/>
      <c r="H84" s="228"/>
      <c r="I84" s="228"/>
      <c r="J84" s="228"/>
      <c r="K84" s="228"/>
      <c r="L84" s="228"/>
      <c r="M84" s="228"/>
      <c r="N84" s="228"/>
      <c r="O84" s="228"/>
      <c r="P84" s="228"/>
      <c r="Q84" s="228"/>
      <c r="R84" s="228"/>
      <c r="S84" s="228"/>
      <c r="T84" s="228"/>
      <c r="U84" s="228"/>
      <c r="V84" s="228"/>
      <c r="W84" s="228"/>
      <c r="X84" s="228"/>
      <c r="Y84" s="228"/>
      <c r="Z84" s="228"/>
      <c r="AA84" s="228"/>
      <c r="AB84" s="228"/>
      <c r="AC84" s="228"/>
      <c r="AD84" s="228"/>
      <c r="AE84" s="228"/>
      <c r="AF84" s="228"/>
      <c r="AG84" s="228"/>
      <c r="AH84" s="228"/>
      <c r="AI84" s="228"/>
      <c r="AJ84" s="228"/>
      <c r="AK84" s="228"/>
      <c r="AL84" s="228"/>
      <c r="AM84" s="228"/>
      <c r="AN84" s="228"/>
      <c r="AO84" s="228"/>
      <c r="AP84" s="228"/>
      <c r="AQ84" s="228"/>
      <c r="AR84" s="228"/>
      <c r="AS84" s="228"/>
      <c r="AT84" s="228"/>
      <c r="AU84" s="228"/>
    </row>
    <row r="85" spans="1:47" x14ac:dyDescent="0.2">
      <c r="A85" s="228"/>
      <c r="B85" s="228"/>
      <c r="C85" s="228"/>
      <c r="D85" s="228"/>
      <c r="E85" s="228"/>
      <c r="F85" s="228"/>
      <c r="G85" s="228"/>
      <c r="H85" s="228"/>
      <c r="I85" s="228"/>
      <c r="J85" s="228"/>
      <c r="K85" s="228"/>
      <c r="L85" s="228"/>
      <c r="M85" s="228"/>
      <c r="N85" s="228"/>
      <c r="O85" s="228"/>
      <c r="P85" s="228"/>
      <c r="Q85" s="228"/>
      <c r="R85" s="228"/>
      <c r="S85" s="228"/>
      <c r="T85" s="228"/>
      <c r="U85" s="228"/>
      <c r="V85" s="228"/>
      <c r="W85" s="228"/>
      <c r="X85" s="228"/>
      <c r="Y85" s="228"/>
      <c r="Z85" s="228"/>
      <c r="AA85" s="228"/>
      <c r="AB85" s="228"/>
      <c r="AC85" s="228"/>
      <c r="AD85" s="228"/>
      <c r="AE85" s="228"/>
      <c r="AF85" s="228"/>
      <c r="AG85" s="228"/>
      <c r="AH85" s="228"/>
      <c r="AI85" s="228"/>
      <c r="AJ85" s="228"/>
      <c r="AK85" s="228"/>
      <c r="AL85" s="228"/>
      <c r="AM85" s="228"/>
      <c r="AN85" s="228"/>
      <c r="AO85" s="228"/>
      <c r="AP85" s="228"/>
      <c r="AQ85" s="228"/>
      <c r="AR85" s="228"/>
      <c r="AS85" s="228"/>
      <c r="AT85" s="228"/>
      <c r="AU85" s="228"/>
    </row>
    <row r="86" spans="1:47" x14ac:dyDescent="0.2">
      <c r="A86" s="228"/>
      <c r="B86" s="228"/>
      <c r="C86" s="228"/>
      <c r="D86" s="228"/>
      <c r="E86" s="228"/>
      <c r="F86" s="228"/>
      <c r="G86" s="228"/>
      <c r="H86" s="228"/>
      <c r="I86" s="228"/>
      <c r="J86" s="228"/>
      <c r="K86" s="228"/>
      <c r="L86" s="228"/>
      <c r="M86" s="228"/>
      <c r="N86" s="228"/>
      <c r="O86" s="228"/>
      <c r="P86" s="228"/>
      <c r="Q86" s="228"/>
      <c r="R86" s="228"/>
      <c r="S86" s="228"/>
      <c r="T86" s="228"/>
      <c r="U86" s="228"/>
      <c r="V86" s="228"/>
      <c r="W86" s="228"/>
      <c r="X86" s="228"/>
      <c r="Y86" s="228"/>
      <c r="Z86" s="228"/>
      <c r="AA86" s="228"/>
      <c r="AB86" s="228"/>
      <c r="AC86" s="228"/>
      <c r="AD86" s="228"/>
      <c r="AE86" s="228"/>
      <c r="AF86" s="228"/>
      <c r="AG86" s="228"/>
      <c r="AH86" s="228"/>
      <c r="AI86" s="228"/>
      <c r="AJ86" s="228"/>
      <c r="AK86" s="228"/>
      <c r="AL86" s="228"/>
      <c r="AM86" s="228"/>
      <c r="AN86" s="228"/>
      <c r="AO86" s="228"/>
      <c r="AP86" s="228"/>
      <c r="AQ86" s="228"/>
      <c r="AR86" s="228"/>
      <c r="AS86" s="228"/>
      <c r="AT86" s="228"/>
      <c r="AU86" s="228"/>
    </row>
    <row r="87" spans="1:47" x14ac:dyDescent="0.2">
      <c r="A87" s="228"/>
      <c r="B87" s="228"/>
      <c r="C87" s="228"/>
      <c r="D87" s="228"/>
      <c r="E87" s="228"/>
      <c r="F87" s="228"/>
      <c r="G87" s="228"/>
      <c r="H87" s="228"/>
      <c r="I87" s="228"/>
      <c r="J87" s="228"/>
      <c r="K87" s="228"/>
      <c r="L87" s="228"/>
      <c r="M87" s="228"/>
      <c r="N87" s="228"/>
      <c r="O87" s="228"/>
      <c r="P87" s="228"/>
      <c r="Q87" s="228"/>
      <c r="R87" s="228"/>
      <c r="S87" s="228"/>
      <c r="T87" s="228"/>
      <c r="U87" s="228"/>
      <c r="V87" s="228"/>
      <c r="W87" s="228"/>
      <c r="X87" s="228"/>
      <c r="Y87" s="228"/>
      <c r="Z87" s="228"/>
      <c r="AA87" s="228"/>
      <c r="AB87" s="228"/>
      <c r="AC87" s="228"/>
      <c r="AD87" s="228"/>
      <c r="AE87" s="228"/>
      <c r="AF87" s="228"/>
      <c r="AG87" s="228"/>
      <c r="AH87" s="228"/>
      <c r="AI87" s="228"/>
      <c r="AJ87" s="228"/>
      <c r="AK87" s="228"/>
      <c r="AL87" s="228"/>
      <c r="AM87" s="228"/>
      <c r="AN87" s="228"/>
      <c r="AO87" s="228"/>
      <c r="AP87" s="228"/>
      <c r="AQ87" s="228"/>
      <c r="AR87" s="228"/>
      <c r="AS87" s="228"/>
      <c r="AT87" s="228"/>
      <c r="AU87" s="228"/>
    </row>
    <row r="88" spans="1:47" x14ac:dyDescent="0.2">
      <c r="A88" s="228"/>
      <c r="B88" s="228"/>
      <c r="C88" s="228"/>
      <c r="D88" s="228"/>
      <c r="E88" s="228"/>
      <c r="F88" s="228"/>
      <c r="G88" s="228"/>
      <c r="H88" s="228"/>
      <c r="I88" s="228"/>
      <c r="J88" s="228"/>
      <c r="K88" s="228"/>
      <c r="L88" s="228"/>
      <c r="M88" s="228"/>
      <c r="N88" s="228"/>
      <c r="O88" s="228"/>
      <c r="P88" s="228"/>
      <c r="Q88" s="228"/>
      <c r="R88" s="228"/>
      <c r="S88" s="228"/>
      <c r="T88" s="228"/>
      <c r="U88" s="228"/>
      <c r="V88" s="228"/>
      <c r="W88" s="228"/>
      <c r="X88" s="228"/>
      <c r="Y88" s="228"/>
      <c r="Z88" s="228"/>
      <c r="AA88" s="228"/>
      <c r="AB88" s="228"/>
      <c r="AC88" s="228"/>
      <c r="AD88" s="228"/>
      <c r="AE88" s="228"/>
      <c r="AF88" s="228"/>
      <c r="AG88" s="228"/>
      <c r="AH88" s="228"/>
      <c r="AI88" s="228"/>
      <c r="AJ88" s="228"/>
      <c r="AK88" s="228"/>
      <c r="AL88" s="228"/>
      <c r="AM88" s="228"/>
      <c r="AN88" s="228"/>
      <c r="AO88" s="228"/>
      <c r="AP88" s="228"/>
      <c r="AQ88" s="228"/>
      <c r="AR88" s="228"/>
      <c r="AS88" s="228"/>
      <c r="AT88" s="228"/>
      <c r="AU88" s="228"/>
    </row>
    <row r="89" spans="1:47" x14ac:dyDescent="0.2">
      <c r="A89" s="228"/>
      <c r="B89" s="228"/>
      <c r="C89" s="228"/>
      <c r="D89" s="228"/>
      <c r="E89" s="228"/>
      <c r="F89" s="228"/>
      <c r="G89" s="228"/>
      <c r="H89" s="228"/>
      <c r="I89" s="228"/>
      <c r="J89" s="228"/>
      <c r="K89" s="228"/>
      <c r="L89" s="228"/>
      <c r="M89" s="228"/>
      <c r="N89" s="228"/>
      <c r="O89" s="228"/>
      <c r="P89" s="228"/>
      <c r="Q89" s="228"/>
      <c r="R89" s="228"/>
      <c r="S89" s="228"/>
      <c r="T89" s="228"/>
      <c r="U89" s="228"/>
      <c r="V89" s="228"/>
      <c r="W89" s="228"/>
      <c r="X89" s="228"/>
      <c r="Y89" s="228"/>
      <c r="Z89" s="228"/>
      <c r="AA89" s="228"/>
      <c r="AB89" s="228"/>
      <c r="AC89" s="228"/>
      <c r="AD89" s="228"/>
      <c r="AE89" s="228"/>
      <c r="AF89" s="228"/>
      <c r="AG89" s="228"/>
      <c r="AH89" s="228"/>
      <c r="AI89" s="228"/>
      <c r="AJ89" s="228"/>
      <c r="AK89" s="228"/>
      <c r="AL89" s="228"/>
      <c r="AM89" s="228"/>
      <c r="AN89" s="228"/>
      <c r="AO89" s="228"/>
      <c r="AP89" s="228"/>
      <c r="AQ89" s="228"/>
      <c r="AR89" s="228"/>
      <c r="AS89" s="228"/>
      <c r="AT89" s="228"/>
      <c r="AU89" s="228"/>
    </row>
    <row r="90" spans="1:47" x14ac:dyDescent="0.2">
      <c r="A90" s="228"/>
      <c r="B90" s="228"/>
      <c r="C90" s="228"/>
      <c r="D90" s="228"/>
      <c r="E90" s="228"/>
      <c r="F90" s="228"/>
      <c r="G90" s="228"/>
      <c r="H90" s="228"/>
      <c r="I90" s="228"/>
      <c r="J90" s="228"/>
      <c r="K90" s="228"/>
      <c r="L90" s="228"/>
      <c r="M90" s="228"/>
      <c r="N90" s="228"/>
      <c r="O90" s="228"/>
      <c r="P90" s="228"/>
      <c r="Q90" s="228"/>
      <c r="R90" s="228"/>
      <c r="S90" s="228"/>
      <c r="T90" s="228"/>
      <c r="U90" s="228"/>
      <c r="V90" s="228"/>
      <c r="W90" s="228"/>
      <c r="X90" s="228"/>
      <c r="Y90" s="228"/>
      <c r="Z90" s="228"/>
      <c r="AA90" s="228"/>
      <c r="AB90" s="228"/>
      <c r="AC90" s="228"/>
      <c r="AD90" s="228"/>
      <c r="AE90" s="228"/>
      <c r="AF90" s="228"/>
      <c r="AG90" s="228"/>
      <c r="AH90" s="228"/>
      <c r="AI90" s="228"/>
      <c r="AJ90" s="228"/>
      <c r="AK90" s="228"/>
      <c r="AL90" s="228"/>
      <c r="AM90" s="228"/>
      <c r="AN90" s="228"/>
      <c r="AO90" s="228"/>
      <c r="AP90" s="228"/>
      <c r="AQ90" s="228"/>
      <c r="AR90" s="228"/>
      <c r="AS90" s="228"/>
      <c r="AT90" s="228"/>
      <c r="AU90" s="228"/>
    </row>
    <row r="91" spans="1:47" x14ac:dyDescent="0.2">
      <c r="A91" s="228"/>
      <c r="B91" s="228"/>
      <c r="C91" s="228"/>
      <c r="D91" s="228"/>
      <c r="E91" s="228"/>
      <c r="F91" s="228"/>
      <c r="G91" s="228"/>
      <c r="H91" s="228"/>
      <c r="I91" s="228"/>
      <c r="J91" s="228"/>
      <c r="K91" s="228"/>
      <c r="L91" s="228"/>
      <c r="M91" s="228"/>
      <c r="N91" s="228"/>
      <c r="O91" s="228"/>
      <c r="P91" s="228"/>
      <c r="Q91" s="228"/>
      <c r="R91" s="228"/>
      <c r="S91" s="228"/>
      <c r="T91" s="228"/>
      <c r="U91" s="228"/>
      <c r="V91" s="228"/>
      <c r="W91" s="228"/>
      <c r="X91" s="228"/>
      <c r="Y91" s="228"/>
      <c r="Z91" s="228"/>
      <c r="AA91" s="228"/>
      <c r="AB91" s="228"/>
      <c r="AC91" s="228"/>
      <c r="AD91" s="228"/>
      <c r="AE91" s="228"/>
      <c r="AF91" s="228"/>
      <c r="AG91" s="228"/>
      <c r="AH91" s="228"/>
      <c r="AI91" s="228"/>
      <c r="AJ91" s="228"/>
      <c r="AK91" s="228"/>
      <c r="AL91" s="228"/>
      <c r="AM91" s="228"/>
      <c r="AN91" s="228"/>
      <c r="AO91" s="228"/>
      <c r="AP91" s="228"/>
      <c r="AQ91" s="228"/>
      <c r="AR91" s="228"/>
      <c r="AS91" s="228"/>
      <c r="AT91" s="228"/>
      <c r="AU91" s="228"/>
    </row>
    <row r="92" spans="1:47" x14ac:dyDescent="0.2">
      <c r="A92" s="228"/>
      <c r="B92" s="228"/>
      <c r="C92" s="228"/>
      <c r="D92" s="228"/>
      <c r="E92" s="228"/>
      <c r="F92" s="228"/>
      <c r="G92" s="228"/>
      <c r="H92" s="228"/>
      <c r="I92" s="228"/>
      <c r="J92" s="228"/>
      <c r="K92" s="228"/>
      <c r="L92" s="228"/>
      <c r="M92" s="228"/>
      <c r="N92" s="228"/>
      <c r="O92" s="228"/>
      <c r="P92" s="228"/>
      <c r="Q92" s="228"/>
      <c r="R92" s="228"/>
      <c r="S92" s="228"/>
      <c r="T92" s="228"/>
      <c r="U92" s="228"/>
      <c r="V92" s="228"/>
      <c r="W92" s="228"/>
      <c r="X92" s="228"/>
      <c r="Y92" s="228"/>
      <c r="Z92" s="228"/>
      <c r="AA92" s="228"/>
      <c r="AB92" s="228"/>
      <c r="AC92" s="228"/>
      <c r="AD92" s="228"/>
      <c r="AE92" s="228"/>
      <c r="AF92" s="228"/>
      <c r="AG92" s="228"/>
      <c r="AH92" s="228"/>
      <c r="AI92" s="228"/>
      <c r="AJ92" s="228"/>
      <c r="AK92" s="228"/>
      <c r="AL92" s="228"/>
      <c r="AM92" s="228"/>
      <c r="AN92" s="228"/>
      <c r="AO92" s="228"/>
      <c r="AP92" s="228"/>
      <c r="AQ92" s="228"/>
      <c r="AR92" s="228"/>
      <c r="AS92" s="228"/>
      <c r="AT92" s="228"/>
      <c r="AU92" s="228"/>
    </row>
    <row r="93" spans="1:47" x14ac:dyDescent="0.2">
      <c r="A93" s="228"/>
      <c r="B93" s="228"/>
      <c r="C93" s="228"/>
      <c r="D93" s="228"/>
      <c r="E93" s="228"/>
      <c r="F93" s="228"/>
      <c r="G93" s="228"/>
      <c r="H93" s="228"/>
      <c r="I93" s="228"/>
      <c r="J93" s="228"/>
      <c r="K93" s="228"/>
      <c r="L93" s="228"/>
      <c r="M93" s="228"/>
      <c r="N93" s="228"/>
      <c r="O93" s="228"/>
      <c r="P93" s="228"/>
      <c r="Q93" s="228"/>
      <c r="R93" s="228"/>
      <c r="S93" s="228"/>
      <c r="T93" s="228"/>
      <c r="U93" s="228"/>
      <c r="V93" s="228"/>
      <c r="W93" s="228"/>
      <c r="X93" s="228"/>
      <c r="Y93" s="228"/>
      <c r="Z93" s="228"/>
      <c r="AA93" s="228"/>
      <c r="AB93" s="228"/>
      <c r="AC93" s="228"/>
      <c r="AD93" s="228"/>
      <c r="AE93" s="228"/>
      <c r="AF93" s="228"/>
      <c r="AG93" s="228"/>
      <c r="AH93" s="228"/>
      <c r="AI93" s="228"/>
      <c r="AJ93" s="228"/>
      <c r="AK93" s="228"/>
      <c r="AL93" s="228"/>
      <c r="AM93" s="228"/>
      <c r="AN93" s="228"/>
      <c r="AO93" s="228"/>
      <c r="AP93" s="228"/>
      <c r="AQ93" s="228"/>
      <c r="AR93" s="228"/>
      <c r="AS93" s="228"/>
      <c r="AT93" s="228"/>
      <c r="AU93" s="228"/>
    </row>
    <row r="94" spans="1:47" x14ac:dyDescent="0.2">
      <c r="A94" s="228"/>
      <c r="B94" s="228"/>
      <c r="C94" s="228"/>
      <c r="D94" s="228"/>
      <c r="E94" s="228"/>
      <c r="F94" s="228"/>
      <c r="G94" s="228"/>
      <c r="H94" s="228"/>
      <c r="I94" s="228"/>
      <c r="J94" s="228"/>
      <c r="K94" s="228"/>
      <c r="L94" s="228"/>
      <c r="M94" s="228"/>
      <c r="N94" s="228"/>
      <c r="O94" s="228"/>
      <c r="P94" s="228"/>
      <c r="Q94" s="228"/>
      <c r="R94" s="228"/>
      <c r="S94" s="228"/>
      <c r="T94" s="228"/>
      <c r="U94" s="228"/>
      <c r="V94" s="228"/>
      <c r="W94" s="228"/>
      <c r="X94" s="228"/>
      <c r="Y94" s="228"/>
      <c r="Z94" s="228"/>
      <c r="AA94" s="228"/>
      <c r="AB94" s="228"/>
      <c r="AC94" s="228"/>
      <c r="AD94" s="228"/>
      <c r="AE94" s="228"/>
      <c r="AF94" s="228"/>
      <c r="AG94" s="228"/>
      <c r="AH94" s="228"/>
      <c r="AI94" s="228"/>
      <c r="AJ94" s="228"/>
      <c r="AK94" s="228"/>
      <c r="AL94" s="228"/>
      <c r="AM94" s="228"/>
      <c r="AN94" s="228"/>
      <c r="AO94" s="228"/>
      <c r="AP94" s="228"/>
      <c r="AQ94" s="228"/>
      <c r="AR94" s="228"/>
      <c r="AS94" s="228"/>
      <c r="AT94" s="228"/>
      <c r="AU94" s="228"/>
    </row>
    <row r="95" spans="1:47" x14ac:dyDescent="0.2">
      <c r="A95" s="228"/>
      <c r="B95" s="228"/>
      <c r="C95" s="228"/>
      <c r="D95" s="228"/>
      <c r="E95" s="228"/>
      <c r="F95" s="228"/>
      <c r="G95" s="228"/>
      <c r="H95" s="228"/>
      <c r="I95" s="228"/>
      <c r="J95" s="228"/>
      <c r="K95" s="228"/>
      <c r="L95" s="228"/>
      <c r="M95" s="228"/>
      <c r="N95" s="228"/>
      <c r="O95" s="228"/>
      <c r="P95" s="228"/>
      <c r="Q95" s="228"/>
      <c r="R95" s="228"/>
      <c r="S95" s="228"/>
      <c r="T95" s="228"/>
      <c r="U95" s="228"/>
      <c r="V95" s="228"/>
      <c r="W95" s="228"/>
      <c r="X95" s="228"/>
      <c r="Y95" s="228"/>
      <c r="Z95" s="228"/>
      <c r="AA95" s="228"/>
      <c r="AB95" s="228"/>
      <c r="AC95" s="228"/>
      <c r="AD95" s="228"/>
      <c r="AE95" s="228"/>
      <c r="AF95" s="228"/>
      <c r="AG95" s="228"/>
      <c r="AH95" s="228"/>
      <c r="AI95" s="228"/>
      <c r="AJ95" s="228"/>
      <c r="AK95" s="228"/>
      <c r="AL95" s="228"/>
      <c r="AM95" s="228"/>
      <c r="AN95" s="228"/>
      <c r="AO95" s="228"/>
      <c r="AP95" s="228"/>
      <c r="AQ95" s="228"/>
      <c r="AR95" s="228"/>
      <c r="AS95" s="228"/>
      <c r="AT95" s="228"/>
      <c r="AU95" s="228"/>
    </row>
    <row r="96" spans="1:47" x14ac:dyDescent="0.2">
      <c r="A96" s="228"/>
      <c r="B96" s="228"/>
      <c r="C96" s="228"/>
      <c r="D96" s="228"/>
      <c r="E96" s="228"/>
      <c r="F96" s="228"/>
      <c r="G96" s="228"/>
      <c r="H96" s="228"/>
      <c r="I96" s="228"/>
      <c r="J96" s="228"/>
      <c r="K96" s="228"/>
      <c r="L96" s="228"/>
      <c r="M96" s="228"/>
      <c r="N96" s="228"/>
      <c r="O96" s="228"/>
      <c r="P96" s="228"/>
      <c r="Q96" s="228"/>
      <c r="R96" s="228"/>
      <c r="S96" s="228"/>
      <c r="T96" s="228"/>
      <c r="U96" s="228"/>
      <c r="V96" s="228"/>
      <c r="W96" s="228"/>
      <c r="X96" s="228"/>
      <c r="Y96" s="228"/>
      <c r="Z96" s="228"/>
      <c r="AA96" s="228"/>
      <c r="AB96" s="228"/>
      <c r="AC96" s="228"/>
      <c r="AD96" s="228"/>
      <c r="AE96" s="228"/>
      <c r="AF96" s="228"/>
      <c r="AG96" s="228"/>
      <c r="AH96" s="228"/>
      <c r="AI96" s="228"/>
      <c r="AJ96" s="228"/>
      <c r="AK96" s="228"/>
      <c r="AL96" s="228"/>
      <c r="AM96" s="228"/>
      <c r="AN96" s="228"/>
      <c r="AO96" s="228"/>
      <c r="AP96" s="228"/>
      <c r="AQ96" s="228"/>
      <c r="AR96" s="228"/>
      <c r="AS96" s="228"/>
      <c r="AT96" s="228"/>
      <c r="AU96" s="228"/>
    </row>
    <row r="97" spans="1:47" x14ac:dyDescent="0.2">
      <c r="A97" s="228"/>
      <c r="B97" s="228"/>
      <c r="C97" s="228"/>
      <c r="D97" s="228"/>
      <c r="E97" s="228"/>
      <c r="F97" s="228"/>
      <c r="G97" s="228"/>
      <c r="H97" s="228"/>
      <c r="I97" s="228"/>
      <c r="J97" s="228"/>
      <c r="K97" s="228"/>
      <c r="L97" s="228"/>
      <c r="M97" s="228"/>
      <c r="N97" s="228"/>
      <c r="O97" s="228"/>
      <c r="P97" s="228"/>
      <c r="Q97" s="228"/>
      <c r="R97" s="228"/>
      <c r="S97" s="228"/>
      <c r="T97" s="228"/>
      <c r="U97" s="228"/>
      <c r="V97" s="228"/>
      <c r="W97" s="228"/>
      <c r="X97" s="228"/>
      <c r="Y97" s="228"/>
      <c r="Z97" s="228"/>
      <c r="AA97" s="228"/>
      <c r="AB97" s="228"/>
      <c r="AC97" s="228"/>
      <c r="AD97" s="228"/>
      <c r="AE97" s="228"/>
      <c r="AF97" s="228"/>
      <c r="AG97" s="228"/>
      <c r="AH97" s="228"/>
      <c r="AI97" s="228"/>
      <c r="AJ97" s="228"/>
      <c r="AK97" s="228"/>
      <c r="AL97" s="228"/>
      <c r="AM97" s="228"/>
      <c r="AN97" s="228"/>
      <c r="AO97" s="228"/>
      <c r="AP97" s="228"/>
      <c r="AQ97" s="228"/>
      <c r="AR97" s="228"/>
      <c r="AS97" s="228"/>
      <c r="AT97" s="228"/>
      <c r="AU97" s="228"/>
    </row>
    <row r="98" spans="1:47" x14ac:dyDescent="0.2">
      <c r="A98" s="228"/>
      <c r="B98" s="228"/>
      <c r="C98" s="228"/>
      <c r="D98" s="228"/>
      <c r="E98" s="228"/>
      <c r="F98" s="228"/>
      <c r="G98" s="228"/>
      <c r="H98" s="228"/>
      <c r="I98" s="228"/>
      <c r="J98" s="228"/>
      <c r="K98" s="228"/>
      <c r="L98" s="228"/>
      <c r="M98" s="228"/>
      <c r="N98" s="228"/>
      <c r="O98" s="228"/>
      <c r="P98" s="228"/>
      <c r="Q98" s="228"/>
      <c r="R98" s="228"/>
      <c r="S98" s="228"/>
      <c r="T98" s="228"/>
      <c r="U98" s="228"/>
      <c r="V98" s="228"/>
      <c r="W98" s="228"/>
      <c r="X98" s="228"/>
      <c r="Y98" s="228"/>
      <c r="Z98" s="228"/>
      <c r="AA98" s="228"/>
      <c r="AB98" s="228"/>
      <c r="AC98" s="228"/>
      <c r="AD98" s="228"/>
      <c r="AE98" s="228"/>
      <c r="AF98" s="228"/>
      <c r="AG98" s="228"/>
      <c r="AH98" s="228"/>
      <c r="AI98" s="228"/>
      <c r="AJ98" s="228"/>
      <c r="AK98" s="228"/>
      <c r="AL98" s="228"/>
      <c r="AM98" s="228"/>
      <c r="AN98" s="228"/>
      <c r="AO98" s="228"/>
      <c r="AP98" s="228"/>
      <c r="AQ98" s="228"/>
      <c r="AR98" s="228"/>
      <c r="AS98" s="228"/>
      <c r="AT98" s="228"/>
      <c r="AU98" s="228"/>
    </row>
    <row r="99" spans="1:47" x14ac:dyDescent="0.2">
      <c r="A99" s="228"/>
      <c r="B99" s="228"/>
      <c r="C99" s="228"/>
      <c r="D99" s="228"/>
      <c r="E99" s="228"/>
      <c r="F99" s="228"/>
      <c r="G99" s="228"/>
      <c r="H99" s="228"/>
      <c r="I99" s="228"/>
      <c r="J99" s="228"/>
      <c r="K99" s="228"/>
      <c r="L99" s="228"/>
      <c r="M99" s="228"/>
      <c r="N99" s="228"/>
      <c r="O99" s="228"/>
      <c r="P99" s="228"/>
      <c r="Q99" s="228"/>
      <c r="R99" s="228"/>
      <c r="S99" s="228"/>
      <c r="T99" s="228"/>
      <c r="U99" s="228"/>
      <c r="V99" s="228"/>
      <c r="W99" s="228"/>
      <c r="X99" s="228"/>
      <c r="Y99" s="228"/>
      <c r="Z99" s="228"/>
      <c r="AA99" s="228"/>
      <c r="AB99" s="228"/>
      <c r="AC99" s="228"/>
      <c r="AD99" s="228"/>
      <c r="AE99" s="228"/>
      <c r="AF99" s="228"/>
      <c r="AG99" s="228"/>
      <c r="AH99" s="228"/>
      <c r="AI99" s="228"/>
      <c r="AJ99" s="228"/>
      <c r="AK99" s="228"/>
      <c r="AL99" s="228"/>
      <c r="AM99" s="228"/>
      <c r="AN99" s="228"/>
      <c r="AO99" s="228"/>
      <c r="AP99" s="228"/>
      <c r="AQ99" s="228"/>
      <c r="AR99" s="228"/>
      <c r="AS99" s="228"/>
      <c r="AT99" s="228"/>
      <c r="AU99" s="228"/>
    </row>
    <row r="100" spans="1:47" x14ac:dyDescent="0.2">
      <c r="A100" s="228"/>
      <c r="B100" s="228"/>
      <c r="C100" s="228"/>
      <c r="D100" s="228"/>
      <c r="E100" s="228"/>
      <c r="F100" s="228"/>
      <c r="G100" s="228"/>
      <c r="H100" s="228"/>
      <c r="I100" s="228"/>
      <c r="J100" s="228"/>
      <c r="K100" s="228"/>
      <c r="L100" s="228"/>
      <c r="M100" s="228"/>
      <c r="N100" s="228"/>
      <c r="O100" s="228"/>
      <c r="P100" s="228"/>
      <c r="Q100" s="228"/>
      <c r="R100" s="228"/>
      <c r="S100" s="228"/>
      <c r="T100" s="228"/>
      <c r="U100" s="228"/>
      <c r="V100" s="228"/>
      <c r="W100" s="228"/>
      <c r="X100" s="228"/>
      <c r="Y100" s="228"/>
      <c r="Z100" s="228"/>
      <c r="AA100" s="228"/>
      <c r="AB100" s="228"/>
      <c r="AC100" s="228"/>
      <c r="AD100" s="228"/>
      <c r="AE100" s="228"/>
      <c r="AF100" s="228"/>
      <c r="AG100" s="228"/>
      <c r="AH100" s="228"/>
      <c r="AI100" s="228"/>
      <c r="AJ100" s="228"/>
      <c r="AK100" s="228"/>
      <c r="AL100" s="228"/>
      <c r="AM100" s="228"/>
      <c r="AN100" s="228"/>
      <c r="AO100" s="228"/>
      <c r="AP100" s="228"/>
      <c r="AQ100" s="228"/>
      <c r="AR100" s="228"/>
      <c r="AS100" s="228"/>
      <c r="AT100" s="228"/>
      <c r="AU100" s="228"/>
    </row>
    <row r="101" spans="1:47" x14ac:dyDescent="0.2">
      <c r="A101" s="228"/>
      <c r="B101" s="228"/>
      <c r="C101" s="228"/>
      <c r="D101" s="228"/>
      <c r="E101" s="228"/>
      <c r="F101" s="228"/>
      <c r="G101" s="228"/>
      <c r="H101" s="228"/>
      <c r="I101" s="228"/>
      <c r="J101" s="228"/>
      <c r="K101" s="228"/>
      <c r="L101" s="228"/>
      <c r="M101" s="228"/>
      <c r="N101" s="228"/>
      <c r="O101" s="228"/>
      <c r="P101" s="228"/>
      <c r="Q101" s="228"/>
      <c r="R101" s="228"/>
      <c r="S101" s="228"/>
      <c r="T101" s="228"/>
      <c r="U101" s="228"/>
      <c r="V101" s="228"/>
      <c r="W101" s="228"/>
      <c r="X101" s="228"/>
      <c r="Y101" s="228"/>
      <c r="Z101" s="228"/>
      <c r="AA101" s="228"/>
      <c r="AB101" s="228"/>
      <c r="AC101" s="228"/>
      <c r="AD101" s="228"/>
      <c r="AE101" s="228"/>
      <c r="AF101" s="228"/>
      <c r="AG101" s="228"/>
      <c r="AH101" s="228"/>
      <c r="AI101" s="228"/>
      <c r="AJ101" s="228"/>
      <c r="AK101" s="228"/>
      <c r="AL101" s="228"/>
      <c r="AM101" s="228"/>
      <c r="AN101" s="228"/>
      <c r="AO101" s="228"/>
      <c r="AP101" s="228"/>
      <c r="AQ101" s="228"/>
      <c r="AR101" s="228"/>
      <c r="AS101" s="228"/>
      <c r="AT101" s="228"/>
      <c r="AU101" s="228"/>
    </row>
    <row r="102" spans="1:47" x14ac:dyDescent="0.2">
      <c r="A102" s="228"/>
      <c r="B102" s="228"/>
      <c r="C102" s="228"/>
      <c r="D102" s="228"/>
      <c r="E102" s="228"/>
      <c r="F102" s="228"/>
      <c r="G102" s="228"/>
      <c r="H102" s="228"/>
      <c r="I102" s="228"/>
      <c r="J102" s="228"/>
      <c r="K102" s="228"/>
      <c r="L102" s="228"/>
      <c r="M102" s="228"/>
      <c r="N102" s="228"/>
      <c r="O102" s="228"/>
      <c r="P102" s="228"/>
      <c r="Q102" s="228"/>
      <c r="R102" s="228"/>
      <c r="S102" s="228"/>
      <c r="T102" s="228"/>
      <c r="U102" s="228"/>
      <c r="V102" s="228"/>
      <c r="W102" s="228"/>
      <c r="X102" s="228"/>
      <c r="Y102" s="228"/>
      <c r="Z102" s="228"/>
      <c r="AA102" s="228"/>
      <c r="AB102" s="228"/>
      <c r="AC102" s="228"/>
      <c r="AD102" s="228"/>
      <c r="AE102" s="228"/>
      <c r="AF102" s="228"/>
      <c r="AG102" s="228"/>
      <c r="AH102" s="228"/>
      <c r="AI102" s="228"/>
      <c r="AJ102" s="228"/>
      <c r="AK102" s="228"/>
      <c r="AL102" s="228"/>
      <c r="AM102" s="228"/>
      <c r="AN102" s="228"/>
      <c r="AO102" s="228"/>
      <c r="AP102" s="228"/>
      <c r="AQ102" s="228"/>
      <c r="AR102" s="228"/>
      <c r="AS102" s="228"/>
      <c r="AT102" s="228"/>
      <c r="AU102" s="228"/>
    </row>
    <row r="103" spans="1:47" x14ac:dyDescent="0.2">
      <c r="A103" s="228"/>
      <c r="B103" s="228"/>
      <c r="C103" s="228"/>
      <c r="D103" s="228"/>
      <c r="E103" s="228"/>
      <c r="F103" s="228"/>
      <c r="G103" s="228"/>
      <c r="H103" s="228"/>
      <c r="I103" s="228"/>
      <c r="J103" s="228"/>
      <c r="K103" s="228"/>
      <c r="L103" s="228"/>
      <c r="M103" s="228"/>
      <c r="N103" s="228"/>
      <c r="O103" s="228"/>
      <c r="P103" s="228"/>
      <c r="Q103" s="228"/>
      <c r="R103" s="228"/>
      <c r="S103" s="228"/>
      <c r="T103" s="228"/>
      <c r="U103" s="228"/>
      <c r="V103" s="228"/>
      <c r="W103" s="228"/>
      <c r="X103" s="228"/>
      <c r="Y103" s="228"/>
      <c r="Z103" s="228"/>
      <c r="AA103" s="228"/>
      <c r="AB103" s="228"/>
      <c r="AC103" s="228"/>
      <c r="AD103" s="228"/>
      <c r="AE103" s="228"/>
      <c r="AF103" s="228"/>
      <c r="AG103" s="228"/>
      <c r="AH103" s="228"/>
      <c r="AI103" s="228"/>
      <c r="AJ103" s="228"/>
      <c r="AK103" s="228"/>
      <c r="AL103" s="228"/>
      <c r="AM103" s="228"/>
      <c r="AN103" s="228"/>
      <c r="AO103" s="228"/>
      <c r="AP103" s="228"/>
      <c r="AQ103" s="228"/>
      <c r="AR103" s="228"/>
      <c r="AS103" s="228"/>
      <c r="AT103" s="228"/>
      <c r="AU103" s="228"/>
    </row>
    <row r="104" spans="1:47" x14ac:dyDescent="0.2">
      <c r="A104" s="228"/>
      <c r="B104" s="228"/>
      <c r="C104" s="228"/>
      <c r="D104" s="228"/>
      <c r="E104" s="228"/>
      <c r="F104" s="228"/>
      <c r="G104" s="228"/>
      <c r="H104" s="228"/>
      <c r="I104" s="228"/>
      <c r="J104" s="228"/>
      <c r="K104" s="228"/>
      <c r="L104" s="228"/>
      <c r="M104" s="228"/>
      <c r="N104" s="228"/>
      <c r="O104" s="228"/>
      <c r="P104" s="228"/>
      <c r="Q104" s="228"/>
      <c r="R104" s="228"/>
      <c r="S104" s="228"/>
      <c r="T104" s="228"/>
      <c r="U104" s="228"/>
      <c r="V104" s="228"/>
      <c r="W104" s="228"/>
      <c r="X104" s="228"/>
      <c r="Y104" s="228"/>
      <c r="Z104" s="228"/>
      <c r="AA104" s="228"/>
      <c r="AB104" s="228"/>
      <c r="AC104" s="228"/>
      <c r="AD104" s="228"/>
      <c r="AE104" s="228"/>
      <c r="AF104" s="228"/>
      <c r="AG104" s="228"/>
      <c r="AH104" s="228"/>
      <c r="AI104" s="228"/>
      <c r="AJ104" s="228"/>
      <c r="AK104" s="228"/>
      <c r="AL104" s="228"/>
      <c r="AM104" s="228"/>
      <c r="AN104" s="228"/>
      <c r="AO104" s="228"/>
      <c r="AP104" s="228"/>
      <c r="AQ104" s="228"/>
      <c r="AR104" s="228"/>
      <c r="AS104" s="228"/>
      <c r="AT104" s="228"/>
      <c r="AU104" s="228"/>
    </row>
    <row r="105" spans="1:47" x14ac:dyDescent="0.2">
      <c r="A105" s="228"/>
      <c r="B105" s="228"/>
      <c r="C105" s="228"/>
      <c r="D105" s="228"/>
      <c r="E105" s="228"/>
      <c r="F105" s="228"/>
      <c r="G105" s="228"/>
      <c r="H105" s="228"/>
      <c r="I105" s="228"/>
      <c r="J105" s="228"/>
      <c r="K105" s="228"/>
      <c r="L105" s="228"/>
      <c r="M105" s="228"/>
      <c r="N105" s="228"/>
      <c r="O105" s="228"/>
      <c r="P105" s="228"/>
      <c r="Q105" s="228"/>
      <c r="R105" s="228"/>
      <c r="S105" s="228"/>
      <c r="T105" s="228"/>
      <c r="U105" s="228"/>
      <c r="V105" s="228"/>
      <c r="W105" s="228"/>
      <c r="X105" s="228"/>
      <c r="Y105" s="228"/>
      <c r="Z105" s="228"/>
      <c r="AA105" s="228"/>
      <c r="AB105" s="228"/>
      <c r="AC105" s="228"/>
      <c r="AD105" s="228"/>
      <c r="AE105" s="228"/>
      <c r="AF105" s="228"/>
      <c r="AG105" s="228"/>
      <c r="AH105" s="228"/>
      <c r="AI105" s="228"/>
      <c r="AJ105" s="228"/>
      <c r="AK105" s="228"/>
      <c r="AL105" s="228"/>
      <c r="AM105" s="228"/>
      <c r="AN105" s="228"/>
      <c r="AO105" s="228"/>
      <c r="AP105" s="228"/>
      <c r="AQ105" s="228"/>
      <c r="AR105" s="228"/>
      <c r="AS105" s="228"/>
      <c r="AT105" s="228"/>
      <c r="AU105" s="228"/>
    </row>
    <row r="106" spans="1:47" x14ac:dyDescent="0.2">
      <c r="A106" s="228"/>
      <c r="B106" s="228"/>
      <c r="C106" s="228"/>
      <c r="D106" s="228"/>
      <c r="E106" s="228"/>
      <c r="F106" s="228"/>
      <c r="G106" s="228"/>
      <c r="H106" s="228"/>
      <c r="I106" s="228"/>
      <c r="J106" s="228"/>
      <c r="K106" s="228"/>
      <c r="L106" s="228"/>
      <c r="M106" s="228"/>
      <c r="N106" s="228"/>
      <c r="O106" s="228"/>
      <c r="P106" s="228"/>
      <c r="Q106" s="228"/>
      <c r="R106" s="228"/>
      <c r="S106" s="228"/>
      <c r="T106" s="228"/>
      <c r="U106" s="228"/>
      <c r="V106" s="228"/>
      <c r="W106" s="228"/>
      <c r="X106" s="228"/>
      <c r="Y106" s="228"/>
      <c r="Z106" s="228"/>
      <c r="AA106" s="228"/>
      <c r="AB106" s="228"/>
      <c r="AC106" s="228"/>
      <c r="AD106" s="228"/>
      <c r="AE106" s="228"/>
      <c r="AF106" s="228"/>
      <c r="AG106" s="228"/>
      <c r="AH106" s="228"/>
      <c r="AI106" s="228"/>
      <c r="AJ106" s="228"/>
      <c r="AK106" s="228"/>
      <c r="AL106" s="228"/>
      <c r="AM106" s="228"/>
      <c r="AN106" s="228"/>
      <c r="AO106" s="228"/>
      <c r="AP106" s="228"/>
      <c r="AQ106" s="228"/>
      <c r="AR106" s="228"/>
      <c r="AS106" s="228"/>
      <c r="AT106" s="228"/>
      <c r="AU106" s="228"/>
    </row>
    <row r="107" spans="1:47" x14ac:dyDescent="0.2">
      <c r="A107" s="228"/>
      <c r="B107" s="228"/>
      <c r="C107" s="228"/>
      <c r="D107" s="228"/>
      <c r="E107" s="228"/>
      <c r="F107" s="228"/>
      <c r="G107" s="228"/>
      <c r="H107" s="228"/>
      <c r="I107" s="228"/>
      <c r="J107" s="228"/>
      <c r="K107" s="228"/>
      <c r="L107" s="228"/>
      <c r="M107" s="228"/>
      <c r="N107" s="228"/>
      <c r="O107" s="228"/>
      <c r="P107" s="228"/>
      <c r="Q107" s="228"/>
      <c r="R107" s="228"/>
      <c r="S107" s="228"/>
      <c r="T107" s="228"/>
      <c r="U107" s="228"/>
      <c r="V107" s="228"/>
      <c r="W107" s="228"/>
      <c r="X107" s="228"/>
      <c r="Y107" s="228"/>
      <c r="Z107" s="228"/>
      <c r="AA107" s="228"/>
      <c r="AB107" s="228"/>
      <c r="AC107" s="228"/>
      <c r="AD107" s="228"/>
      <c r="AE107" s="228"/>
      <c r="AF107" s="228"/>
      <c r="AG107" s="228"/>
      <c r="AH107" s="228"/>
      <c r="AI107" s="228"/>
      <c r="AJ107" s="228"/>
      <c r="AK107" s="228"/>
      <c r="AL107" s="228"/>
      <c r="AM107" s="228"/>
      <c r="AN107" s="228"/>
      <c r="AO107" s="228"/>
      <c r="AP107" s="228"/>
      <c r="AQ107" s="228"/>
      <c r="AR107" s="228"/>
      <c r="AS107" s="228"/>
      <c r="AT107" s="228"/>
      <c r="AU107" s="228"/>
    </row>
    <row r="108" spans="1:47" x14ac:dyDescent="0.2">
      <c r="A108" s="228"/>
      <c r="B108" s="228"/>
      <c r="C108" s="228"/>
      <c r="D108" s="228"/>
      <c r="E108" s="228"/>
      <c r="F108" s="228"/>
      <c r="G108" s="228"/>
      <c r="H108" s="228"/>
      <c r="I108" s="228"/>
      <c r="J108" s="228"/>
      <c r="K108" s="228"/>
      <c r="L108" s="228"/>
      <c r="M108" s="228"/>
      <c r="N108" s="228"/>
      <c r="O108" s="228"/>
      <c r="P108" s="228"/>
      <c r="Q108" s="228"/>
      <c r="R108" s="228"/>
      <c r="S108" s="228"/>
      <c r="T108" s="228"/>
      <c r="U108" s="228"/>
      <c r="V108" s="228"/>
      <c r="W108" s="228"/>
      <c r="X108" s="228"/>
      <c r="Y108" s="228"/>
      <c r="Z108" s="228"/>
      <c r="AA108" s="228"/>
      <c r="AB108" s="228"/>
      <c r="AC108" s="228"/>
      <c r="AD108" s="228"/>
      <c r="AE108" s="228"/>
      <c r="AF108" s="228"/>
      <c r="AG108" s="228"/>
      <c r="AH108" s="228"/>
      <c r="AI108" s="228"/>
      <c r="AJ108" s="228"/>
      <c r="AK108" s="228"/>
      <c r="AL108" s="228"/>
      <c r="AM108" s="228"/>
      <c r="AN108" s="228"/>
      <c r="AO108" s="228"/>
      <c r="AP108" s="228"/>
      <c r="AQ108" s="228"/>
      <c r="AR108" s="228"/>
      <c r="AS108" s="228"/>
      <c r="AT108" s="228"/>
      <c r="AU108" s="228"/>
    </row>
    <row r="109" spans="1:47" x14ac:dyDescent="0.2">
      <c r="A109" s="228"/>
      <c r="B109" s="228"/>
      <c r="C109" s="228"/>
      <c r="D109" s="228"/>
      <c r="E109" s="228"/>
      <c r="F109" s="228"/>
      <c r="G109" s="228"/>
      <c r="H109" s="228"/>
      <c r="I109" s="228"/>
      <c r="J109" s="228"/>
      <c r="K109" s="228"/>
      <c r="L109" s="228"/>
      <c r="M109" s="228"/>
      <c r="N109" s="228"/>
      <c r="O109" s="228"/>
      <c r="P109" s="228"/>
      <c r="Q109" s="228"/>
      <c r="R109" s="228"/>
      <c r="S109" s="228"/>
      <c r="T109" s="228"/>
      <c r="U109" s="228"/>
      <c r="V109" s="228"/>
      <c r="W109" s="228"/>
      <c r="X109" s="228"/>
      <c r="Y109" s="228"/>
      <c r="Z109" s="228"/>
      <c r="AA109" s="228"/>
      <c r="AB109" s="228"/>
      <c r="AC109" s="228"/>
      <c r="AD109" s="228"/>
      <c r="AE109" s="228"/>
      <c r="AF109" s="228"/>
      <c r="AG109" s="228"/>
      <c r="AH109" s="228"/>
      <c r="AI109" s="228"/>
      <c r="AJ109" s="228"/>
      <c r="AK109" s="228"/>
      <c r="AL109" s="228"/>
      <c r="AM109" s="228"/>
      <c r="AN109" s="228"/>
      <c r="AO109" s="228"/>
      <c r="AP109" s="228"/>
      <c r="AQ109" s="228"/>
      <c r="AR109" s="228"/>
      <c r="AS109" s="228"/>
      <c r="AT109" s="228"/>
      <c r="AU109" s="228"/>
    </row>
    <row r="110" spans="1:47" x14ac:dyDescent="0.2">
      <c r="A110" s="228"/>
      <c r="B110" s="228"/>
      <c r="C110" s="228"/>
      <c r="D110" s="228"/>
      <c r="E110" s="228"/>
      <c r="F110" s="228"/>
      <c r="G110" s="228"/>
      <c r="H110" s="228"/>
      <c r="I110" s="228"/>
      <c r="J110" s="228"/>
      <c r="K110" s="228"/>
      <c r="L110" s="228"/>
      <c r="M110" s="228"/>
      <c r="N110" s="228"/>
      <c r="O110" s="228"/>
      <c r="P110" s="228"/>
      <c r="Q110" s="228"/>
      <c r="R110" s="228"/>
      <c r="S110" s="228"/>
      <c r="T110" s="228"/>
      <c r="U110" s="228"/>
      <c r="V110" s="228"/>
      <c r="W110" s="228"/>
      <c r="X110" s="228"/>
      <c r="Y110" s="228"/>
      <c r="Z110" s="228"/>
      <c r="AA110" s="228"/>
      <c r="AB110" s="228"/>
      <c r="AC110" s="228"/>
      <c r="AD110" s="228"/>
      <c r="AE110" s="228"/>
      <c r="AF110" s="228"/>
      <c r="AG110" s="228"/>
      <c r="AH110" s="228"/>
      <c r="AI110" s="228"/>
      <c r="AJ110" s="228"/>
      <c r="AK110" s="228"/>
      <c r="AL110" s="228"/>
      <c r="AM110" s="228"/>
      <c r="AN110" s="228"/>
      <c r="AO110" s="228"/>
      <c r="AP110" s="228"/>
      <c r="AQ110" s="228"/>
      <c r="AR110" s="228"/>
      <c r="AS110" s="228"/>
      <c r="AT110" s="228"/>
      <c r="AU110" s="228"/>
    </row>
    <row r="111" spans="1:47" x14ac:dyDescent="0.2">
      <c r="A111" s="228"/>
      <c r="B111" s="228"/>
      <c r="C111" s="228"/>
      <c r="D111" s="228"/>
      <c r="E111" s="228"/>
      <c r="F111" s="228"/>
      <c r="G111" s="228"/>
      <c r="H111" s="228"/>
      <c r="I111" s="228"/>
      <c r="J111" s="228"/>
      <c r="K111" s="228"/>
      <c r="L111" s="228"/>
      <c r="M111" s="228"/>
      <c r="N111" s="228"/>
      <c r="O111" s="228"/>
      <c r="P111" s="228"/>
      <c r="Q111" s="228"/>
      <c r="R111" s="228"/>
      <c r="S111" s="228"/>
      <c r="T111" s="228"/>
      <c r="U111" s="228"/>
      <c r="V111" s="228"/>
      <c r="W111" s="228"/>
      <c r="X111" s="228"/>
      <c r="Y111" s="228"/>
      <c r="Z111" s="228"/>
      <c r="AA111" s="228"/>
      <c r="AB111" s="228"/>
      <c r="AC111" s="228"/>
      <c r="AD111" s="228"/>
      <c r="AE111" s="228"/>
      <c r="AF111" s="228"/>
      <c r="AG111" s="228"/>
      <c r="AH111" s="228"/>
      <c r="AI111" s="228"/>
      <c r="AJ111" s="228"/>
      <c r="AK111" s="228"/>
      <c r="AL111" s="228"/>
      <c r="AM111" s="228"/>
      <c r="AN111" s="228"/>
      <c r="AO111" s="228"/>
      <c r="AP111" s="228"/>
      <c r="AQ111" s="228"/>
      <c r="AR111" s="228"/>
      <c r="AS111" s="228"/>
      <c r="AT111" s="228"/>
      <c r="AU111" s="228"/>
    </row>
    <row r="112" spans="1:47" x14ac:dyDescent="0.2">
      <c r="A112" s="228"/>
      <c r="B112" s="228"/>
      <c r="C112" s="228"/>
      <c r="D112" s="228"/>
      <c r="E112" s="228"/>
      <c r="F112" s="228"/>
      <c r="G112" s="228"/>
      <c r="H112" s="228"/>
      <c r="I112" s="228"/>
      <c r="J112" s="228"/>
      <c r="K112" s="228"/>
      <c r="L112" s="228"/>
      <c r="M112" s="228"/>
      <c r="N112" s="228"/>
      <c r="O112" s="228"/>
      <c r="P112" s="228"/>
      <c r="Q112" s="228"/>
      <c r="R112" s="228"/>
      <c r="S112" s="228"/>
      <c r="T112" s="228"/>
      <c r="U112" s="228"/>
      <c r="V112" s="228"/>
      <c r="W112" s="228"/>
      <c r="X112" s="228"/>
      <c r="Y112" s="228"/>
      <c r="Z112" s="228"/>
      <c r="AA112" s="228"/>
      <c r="AB112" s="228"/>
      <c r="AC112" s="228"/>
      <c r="AD112" s="228"/>
      <c r="AE112" s="228"/>
      <c r="AF112" s="228"/>
      <c r="AG112" s="228"/>
      <c r="AH112" s="228"/>
      <c r="AI112" s="228"/>
      <c r="AJ112" s="228"/>
      <c r="AK112" s="228"/>
      <c r="AL112" s="228"/>
      <c r="AM112" s="228"/>
      <c r="AN112" s="228"/>
      <c r="AO112" s="228"/>
      <c r="AP112" s="228"/>
      <c r="AQ112" s="228"/>
      <c r="AR112" s="228"/>
      <c r="AS112" s="228"/>
      <c r="AT112" s="228"/>
      <c r="AU112" s="228"/>
    </row>
    <row r="113" spans="1:47" x14ac:dyDescent="0.2">
      <c r="A113" s="228"/>
      <c r="B113" s="228"/>
      <c r="C113" s="228"/>
      <c r="D113" s="228"/>
      <c r="E113" s="228"/>
      <c r="F113" s="228"/>
      <c r="G113" s="228"/>
      <c r="H113" s="228"/>
      <c r="I113" s="228"/>
      <c r="J113" s="228"/>
      <c r="K113" s="228"/>
      <c r="L113" s="228"/>
      <c r="M113" s="228"/>
      <c r="N113" s="228"/>
      <c r="O113" s="228"/>
      <c r="P113" s="228"/>
      <c r="Q113" s="228"/>
      <c r="R113" s="228"/>
      <c r="S113" s="228"/>
      <c r="T113" s="228"/>
      <c r="U113" s="228"/>
      <c r="V113" s="228"/>
      <c r="W113" s="228"/>
      <c r="X113" s="228"/>
      <c r="Y113" s="228"/>
      <c r="Z113" s="228"/>
      <c r="AA113" s="228"/>
      <c r="AB113" s="228"/>
      <c r="AC113" s="228"/>
      <c r="AD113" s="228"/>
      <c r="AE113" s="228"/>
      <c r="AF113" s="228"/>
      <c r="AG113" s="228"/>
      <c r="AH113" s="228"/>
      <c r="AI113" s="228"/>
      <c r="AJ113" s="228"/>
      <c r="AK113" s="228"/>
      <c r="AL113" s="228"/>
      <c r="AM113" s="228"/>
      <c r="AN113" s="228"/>
      <c r="AO113" s="228"/>
      <c r="AP113" s="228"/>
      <c r="AQ113" s="228"/>
      <c r="AR113" s="228"/>
      <c r="AS113" s="228"/>
      <c r="AT113" s="228"/>
      <c r="AU113" s="228"/>
    </row>
    <row r="114" spans="1:47" x14ac:dyDescent="0.2">
      <c r="A114" s="228"/>
      <c r="B114" s="228"/>
      <c r="C114" s="228"/>
      <c r="D114" s="228"/>
      <c r="E114" s="228"/>
      <c r="F114" s="228"/>
      <c r="G114" s="228"/>
      <c r="H114" s="228"/>
      <c r="I114" s="228"/>
      <c r="J114" s="228"/>
      <c r="K114" s="228"/>
      <c r="L114" s="228"/>
      <c r="M114" s="228"/>
      <c r="N114" s="228"/>
      <c r="O114" s="228"/>
      <c r="P114" s="228"/>
      <c r="Q114" s="228"/>
      <c r="R114" s="228"/>
      <c r="S114" s="228"/>
      <c r="T114" s="228"/>
      <c r="U114" s="228"/>
      <c r="V114" s="228"/>
      <c r="W114" s="228"/>
      <c r="X114" s="228"/>
      <c r="Y114" s="228"/>
      <c r="Z114" s="228"/>
      <c r="AA114" s="228"/>
      <c r="AB114" s="228"/>
      <c r="AC114" s="228"/>
      <c r="AD114" s="228"/>
      <c r="AE114" s="228"/>
      <c r="AF114" s="228"/>
      <c r="AG114" s="228"/>
      <c r="AH114" s="228"/>
      <c r="AI114" s="228"/>
      <c r="AJ114" s="228"/>
      <c r="AK114" s="228"/>
      <c r="AL114" s="228"/>
      <c r="AM114" s="228"/>
      <c r="AN114" s="228"/>
      <c r="AO114" s="228"/>
      <c r="AP114" s="228"/>
      <c r="AQ114" s="228"/>
      <c r="AR114" s="228"/>
      <c r="AS114" s="228"/>
      <c r="AT114" s="228"/>
      <c r="AU114" s="228"/>
    </row>
    <row r="115" spans="1:47" x14ac:dyDescent="0.2">
      <c r="A115" s="228"/>
      <c r="B115" s="228"/>
      <c r="C115" s="228"/>
      <c r="D115" s="228"/>
      <c r="E115" s="228"/>
      <c r="F115" s="228"/>
      <c r="G115" s="228"/>
      <c r="H115" s="228"/>
      <c r="I115" s="228"/>
      <c r="J115" s="228"/>
      <c r="K115" s="228"/>
      <c r="L115" s="228"/>
      <c r="M115" s="228"/>
      <c r="N115" s="228"/>
      <c r="O115" s="228"/>
      <c r="P115" s="228"/>
      <c r="Q115" s="228"/>
      <c r="R115" s="228"/>
      <c r="S115" s="228"/>
      <c r="T115" s="228"/>
      <c r="U115" s="228"/>
      <c r="V115" s="228"/>
      <c r="W115" s="228"/>
      <c r="X115" s="228"/>
      <c r="Y115" s="228"/>
      <c r="Z115" s="228"/>
      <c r="AA115" s="228"/>
      <c r="AB115" s="228"/>
      <c r="AC115" s="228"/>
      <c r="AD115" s="228"/>
      <c r="AE115" s="228"/>
      <c r="AF115" s="228"/>
      <c r="AG115" s="228"/>
      <c r="AH115" s="228"/>
      <c r="AI115" s="228"/>
      <c r="AJ115" s="228"/>
      <c r="AK115" s="228"/>
      <c r="AL115" s="228"/>
      <c r="AM115" s="228"/>
      <c r="AN115" s="228"/>
      <c r="AO115" s="228"/>
      <c r="AP115" s="228"/>
      <c r="AQ115" s="228"/>
      <c r="AR115" s="228"/>
      <c r="AS115" s="228"/>
      <c r="AT115" s="228"/>
      <c r="AU115" s="228"/>
    </row>
    <row r="116" spans="1:47" x14ac:dyDescent="0.2">
      <c r="A116" s="228"/>
      <c r="B116" s="228"/>
      <c r="C116" s="228"/>
      <c r="D116" s="228"/>
      <c r="E116" s="228"/>
      <c r="F116" s="228"/>
      <c r="G116" s="228"/>
      <c r="H116" s="228"/>
      <c r="I116" s="228"/>
      <c r="J116" s="228"/>
      <c r="K116" s="228"/>
      <c r="L116" s="228"/>
      <c r="M116" s="228"/>
      <c r="N116" s="228"/>
      <c r="O116" s="228"/>
      <c r="P116" s="228"/>
      <c r="Q116" s="228"/>
      <c r="R116" s="228"/>
      <c r="S116" s="228"/>
      <c r="T116" s="228"/>
      <c r="U116" s="228"/>
      <c r="V116" s="228"/>
      <c r="W116" s="228"/>
      <c r="X116" s="228"/>
      <c r="Y116" s="228"/>
      <c r="Z116" s="228"/>
      <c r="AA116" s="228"/>
      <c r="AB116" s="228"/>
      <c r="AC116" s="228"/>
      <c r="AD116" s="228"/>
      <c r="AE116" s="228"/>
      <c r="AF116" s="228"/>
      <c r="AG116" s="228"/>
      <c r="AH116" s="228"/>
      <c r="AI116" s="228"/>
      <c r="AJ116" s="228"/>
      <c r="AK116" s="228"/>
      <c r="AL116" s="228"/>
      <c r="AM116" s="228"/>
      <c r="AN116" s="228"/>
      <c r="AO116" s="228"/>
      <c r="AP116" s="228"/>
      <c r="AQ116" s="228"/>
      <c r="AR116" s="228"/>
      <c r="AS116" s="228"/>
      <c r="AT116" s="228"/>
      <c r="AU116" s="228"/>
    </row>
    <row r="117" spans="1:47" x14ac:dyDescent="0.2">
      <c r="A117" s="228"/>
      <c r="B117" s="228"/>
      <c r="C117" s="228"/>
      <c r="D117" s="228"/>
      <c r="E117" s="228"/>
      <c r="F117" s="228"/>
      <c r="G117" s="228"/>
      <c r="H117" s="228"/>
      <c r="I117" s="228"/>
      <c r="J117" s="228"/>
      <c r="K117" s="228"/>
      <c r="L117" s="228"/>
      <c r="M117" s="228"/>
      <c r="N117" s="228"/>
      <c r="O117" s="228"/>
      <c r="P117" s="228"/>
      <c r="Q117" s="228"/>
      <c r="R117" s="228"/>
      <c r="S117" s="228"/>
      <c r="T117" s="228"/>
      <c r="U117" s="228"/>
      <c r="V117" s="228"/>
      <c r="W117" s="228"/>
      <c r="X117" s="228"/>
      <c r="Y117" s="228"/>
      <c r="Z117" s="228"/>
      <c r="AA117" s="228"/>
      <c r="AB117" s="228"/>
      <c r="AC117" s="228"/>
      <c r="AD117" s="228"/>
      <c r="AE117" s="228"/>
      <c r="AF117" s="228"/>
      <c r="AG117" s="228"/>
      <c r="AH117" s="228"/>
      <c r="AI117" s="228"/>
      <c r="AJ117" s="228"/>
      <c r="AK117" s="228"/>
      <c r="AL117" s="228"/>
      <c r="AM117" s="228"/>
      <c r="AN117" s="228"/>
      <c r="AO117" s="228"/>
      <c r="AP117" s="228"/>
      <c r="AQ117" s="228"/>
      <c r="AR117" s="228"/>
      <c r="AS117" s="228"/>
      <c r="AT117" s="228"/>
      <c r="AU117" s="228"/>
    </row>
    <row r="118" spans="1:47" x14ac:dyDescent="0.2">
      <c r="A118" s="228"/>
      <c r="B118" s="228"/>
      <c r="C118" s="228"/>
      <c r="D118" s="228"/>
      <c r="E118" s="228"/>
      <c r="F118" s="228"/>
      <c r="G118" s="228"/>
      <c r="H118" s="228"/>
      <c r="I118" s="228"/>
      <c r="J118" s="228"/>
      <c r="K118" s="228"/>
      <c r="L118" s="228"/>
      <c r="M118" s="228"/>
      <c r="N118" s="228"/>
      <c r="O118" s="228"/>
      <c r="P118" s="228"/>
      <c r="Q118" s="228"/>
      <c r="R118" s="228"/>
      <c r="S118" s="228"/>
      <c r="T118" s="228"/>
      <c r="U118" s="228"/>
      <c r="V118" s="228"/>
      <c r="W118" s="228"/>
      <c r="X118" s="228"/>
      <c r="Y118" s="228"/>
      <c r="Z118" s="228"/>
      <c r="AA118" s="228"/>
      <c r="AB118" s="228"/>
      <c r="AC118" s="228"/>
      <c r="AD118" s="228"/>
      <c r="AE118" s="228"/>
      <c r="AF118" s="228"/>
      <c r="AG118" s="228"/>
      <c r="AH118" s="228"/>
      <c r="AI118" s="228"/>
      <c r="AJ118" s="228"/>
      <c r="AK118" s="228"/>
      <c r="AL118" s="228"/>
      <c r="AM118" s="228"/>
      <c r="AN118" s="228"/>
      <c r="AO118" s="228"/>
      <c r="AP118" s="228"/>
      <c r="AQ118" s="228"/>
      <c r="AR118" s="228"/>
      <c r="AS118" s="228"/>
      <c r="AT118" s="228"/>
      <c r="AU118" s="228"/>
    </row>
    <row r="119" spans="1:47" x14ac:dyDescent="0.2">
      <c r="A119" s="228"/>
      <c r="B119" s="228"/>
      <c r="C119" s="228"/>
      <c r="D119" s="228"/>
      <c r="E119" s="228"/>
      <c r="F119" s="228"/>
      <c r="G119" s="228"/>
      <c r="H119" s="228"/>
      <c r="I119" s="228"/>
      <c r="J119" s="228"/>
      <c r="K119" s="228"/>
      <c r="L119" s="228"/>
      <c r="M119" s="228"/>
      <c r="N119" s="228"/>
      <c r="O119" s="228"/>
      <c r="P119" s="228"/>
      <c r="Q119" s="228"/>
      <c r="R119" s="228"/>
      <c r="S119" s="228"/>
      <c r="T119" s="228"/>
      <c r="U119" s="228"/>
      <c r="V119" s="228"/>
      <c r="W119" s="228"/>
      <c r="X119" s="228"/>
      <c r="Y119" s="228"/>
      <c r="Z119" s="228"/>
      <c r="AA119" s="228"/>
      <c r="AB119" s="228"/>
      <c r="AC119" s="228"/>
      <c r="AD119" s="228"/>
      <c r="AE119" s="228"/>
      <c r="AF119" s="228"/>
      <c r="AG119" s="228"/>
      <c r="AH119" s="228"/>
      <c r="AI119" s="228"/>
      <c r="AJ119" s="228"/>
      <c r="AK119" s="228"/>
      <c r="AL119" s="228"/>
      <c r="AM119" s="228"/>
      <c r="AN119" s="228"/>
      <c r="AO119" s="228"/>
      <c r="AP119" s="228"/>
      <c r="AQ119" s="228"/>
      <c r="AR119" s="228"/>
      <c r="AS119" s="228"/>
      <c r="AT119" s="228"/>
      <c r="AU119" s="228"/>
    </row>
    <row r="120" spans="1:47" x14ac:dyDescent="0.2">
      <c r="A120" s="228"/>
      <c r="B120" s="228"/>
      <c r="C120" s="228"/>
      <c r="D120" s="228"/>
      <c r="E120" s="228"/>
      <c r="F120" s="228"/>
      <c r="G120" s="228"/>
      <c r="H120" s="228"/>
      <c r="I120" s="228"/>
      <c r="J120" s="228"/>
      <c r="K120" s="228"/>
      <c r="L120" s="228"/>
      <c r="M120" s="228"/>
      <c r="N120" s="228"/>
      <c r="O120" s="228"/>
      <c r="P120" s="228"/>
      <c r="Q120" s="228"/>
      <c r="R120" s="228"/>
      <c r="S120" s="228"/>
      <c r="T120" s="228"/>
      <c r="U120" s="228"/>
      <c r="V120" s="228"/>
      <c r="W120" s="228"/>
      <c r="X120" s="228"/>
      <c r="Y120" s="228"/>
      <c r="Z120" s="228"/>
      <c r="AA120" s="228"/>
      <c r="AB120" s="228"/>
      <c r="AC120" s="228"/>
      <c r="AD120" s="228"/>
      <c r="AE120" s="228"/>
      <c r="AF120" s="228"/>
      <c r="AG120" s="228"/>
      <c r="AH120" s="228"/>
      <c r="AI120" s="228"/>
      <c r="AJ120" s="228"/>
      <c r="AK120" s="228"/>
      <c r="AL120" s="228"/>
      <c r="AM120" s="228"/>
      <c r="AN120" s="228"/>
      <c r="AO120" s="228"/>
      <c r="AP120" s="228"/>
      <c r="AQ120" s="228"/>
      <c r="AR120" s="228"/>
      <c r="AS120" s="228"/>
      <c r="AT120" s="228"/>
      <c r="AU120" s="228"/>
    </row>
    <row r="121" spans="1:47" x14ac:dyDescent="0.2">
      <c r="A121" s="228"/>
      <c r="B121" s="228"/>
      <c r="C121" s="228"/>
      <c r="D121" s="228"/>
      <c r="E121" s="228"/>
      <c r="F121" s="228"/>
      <c r="G121" s="228"/>
      <c r="H121" s="228"/>
      <c r="I121" s="228"/>
      <c r="J121" s="228"/>
      <c r="K121" s="228"/>
      <c r="L121" s="228"/>
      <c r="M121" s="228"/>
      <c r="N121" s="228"/>
      <c r="O121" s="228"/>
      <c r="P121" s="228"/>
      <c r="Q121" s="228"/>
      <c r="R121" s="228"/>
      <c r="S121" s="228"/>
      <c r="T121" s="228"/>
      <c r="U121" s="228"/>
      <c r="V121" s="228"/>
      <c r="W121" s="228"/>
      <c r="X121" s="228"/>
      <c r="Y121" s="228"/>
      <c r="Z121" s="228"/>
      <c r="AA121" s="228"/>
      <c r="AB121" s="228"/>
      <c r="AC121" s="228"/>
      <c r="AD121" s="228"/>
      <c r="AE121" s="228"/>
      <c r="AF121" s="228"/>
      <c r="AG121" s="228"/>
      <c r="AH121" s="228"/>
      <c r="AI121" s="228"/>
      <c r="AJ121" s="228"/>
      <c r="AK121" s="228"/>
      <c r="AL121" s="228"/>
      <c r="AM121" s="228"/>
      <c r="AN121" s="228"/>
      <c r="AO121" s="228"/>
      <c r="AP121" s="228"/>
      <c r="AQ121" s="228"/>
      <c r="AR121" s="228"/>
      <c r="AS121" s="228"/>
      <c r="AT121" s="228"/>
      <c r="AU121" s="228"/>
    </row>
    <row r="122" spans="1:47" x14ac:dyDescent="0.2">
      <c r="A122" s="228"/>
      <c r="B122" s="228"/>
      <c r="C122" s="228"/>
      <c r="D122" s="228"/>
      <c r="E122" s="228"/>
      <c r="F122" s="228"/>
      <c r="G122" s="228"/>
      <c r="H122" s="228"/>
      <c r="I122" s="228"/>
      <c r="J122" s="228"/>
      <c r="K122" s="228"/>
      <c r="L122" s="228"/>
      <c r="M122" s="228"/>
      <c r="N122" s="228"/>
      <c r="O122" s="228"/>
      <c r="P122" s="228"/>
      <c r="Q122" s="228"/>
      <c r="R122" s="228"/>
      <c r="S122" s="228"/>
      <c r="T122" s="228"/>
      <c r="U122" s="228"/>
      <c r="V122" s="228"/>
      <c r="W122" s="228"/>
      <c r="X122" s="228"/>
      <c r="Y122" s="228"/>
      <c r="Z122" s="228"/>
      <c r="AA122" s="228"/>
      <c r="AB122" s="228"/>
      <c r="AC122" s="228"/>
      <c r="AD122" s="228"/>
      <c r="AE122" s="228"/>
      <c r="AF122" s="228"/>
      <c r="AG122" s="228"/>
      <c r="AH122" s="228"/>
      <c r="AI122" s="228"/>
      <c r="AJ122" s="228"/>
      <c r="AK122" s="228"/>
      <c r="AL122" s="228"/>
      <c r="AM122" s="228"/>
      <c r="AN122" s="228"/>
      <c r="AO122" s="228"/>
      <c r="AP122" s="228"/>
      <c r="AQ122" s="228"/>
      <c r="AR122" s="228"/>
      <c r="AS122" s="228"/>
      <c r="AT122" s="228"/>
      <c r="AU122" s="228"/>
    </row>
    <row r="123" spans="1:47" x14ac:dyDescent="0.2">
      <c r="A123" s="228"/>
      <c r="B123" s="228"/>
      <c r="C123" s="228"/>
      <c r="D123" s="228"/>
      <c r="E123" s="228"/>
      <c r="F123" s="228"/>
      <c r="G123" s="228"/>
      <c r="H123" s="228"/>
      <c r="I123" s="228"/>
      <c r="J123" s="228"/>
      <c r="K123" s="228"/>
      <c r="L123" s="228"/>
      <c r="M123" s="228"/>
      <c r="N123" s="228"/>
      <c r="O123" s="228"/>
      <c r="P123" s="228"/>
      <c r="Q123" s="228"/>
      <c r="R123" s="228"/>
      <c r="S123" s="228"/>
      <c r="T123" s="228"/>
      <c r="U123" s="228"/>
      <c r="V123" s="228"/>
      <c r="W123" s="228"/>
      <c r="X123" s="228"/>
      <c r="Y123" s="228"/>
      <c r="Z123" s="228"/>
      <c r="AA123" s="228"/>
      <c r="AB123" s="228"/>
      <c r="AC123" s="228"/>
      <c r="AD123" s="228"/>
      <c r="AE123" s="228"/>
      <c r="AF123" s="228"/>
      <c r="AG123" s="228"/>
      <c r="AH123" s="228"/>
      <c r="AI123" s="228"/>
      <c r="AJ123" s="228"/>
      <c r="AK123" s="228"/>
      <c r="AL123" s="228"/>
      <c r="AM123" s="228"/>
      <c r="AN123" s="228"/>
      <c r="AO123" s="228"/>
      <c r="AP123" s="228"/>
      <c r="AQ123" s="228"/>
      <c r="AR123" s="228"/>
      <c r="AS123" s="228"/>
      <c r="AT123" s="228"/>
      <c r="AU123" s="228"/>
    </row>
    <row r="124" spans="1:47" x14ac:dyDescent="0.2">
      <c r="A124" s="228"/>
      <c r="B124" s="228"/>
      <c r="C124" s="228"/>
      <c r="D124" s="228"/>
      <c r="E124" s="228"/>
      <c r="F124" s="228"/>
      <c r="G124" s="228"/>
      <c r="H124" s="228"/>
      <c r="I124" s="228"/>
      <c r="J124" s="228"/>
      <c r="K124" s="228"/>
      <c r="L124" s="228"/>
      <c r="M124" s="228"/>
      <c r="N124" s="228"/>
      <c r="O124" s="228"/>
      <c r="P124" s="228"/>
      <c r="Q124" s="228"/>
      <c r="R124" s="228"/>
      <c r="S124" s="228"/>
      <c r="T124" s="228"/>
      <c r="U124" s="228"/>
      <c r="V124" s="228"/>
      <c r="W124" s="228"/>
      <c r="X124" s="228"/>
      <c r="Y124" s="228"/>
      <c r="Z124" s="228"/>
      <c r="AA124" s="228"/>
      <c r="AB124" s="228"/>
      <c r="AC124" s="228"/>
      <c r="AD124" s="228"/>
      <c r="AE124" s="228"/>
      <c r="AF124" s="228"/>
      <c r="AG124" s="228"/>
      <c r="AH124" s="228"/>
      <c r="AI124" s="228"/>
      <c r="AJ124" s="228"/>
      <c r="AK124" s="228"/>
      <c r="AL124" s="228"/>
      <c r="AM124" s="228"/>
      <c r="AN124" s="228"/>
      <c r="AO124" s="228"/>
      <c r="AP124" s="228"/>
      <c r="AQ124" s="228"/>
      <c r="AR124" s="228"/>
      <c r="AS124" s="228"/>
      <c r="AT124" s="228"/>
      <c r="AU124" s="228"/>
    </row>
    <row r="125" spans="1:47" x14ac:dyDescent="0.2">
      <c r="A125" s="228"/>
      <c r="B125" s="228"/>
      <c r="C125" s="228"/>
      <c r="D125" s="228"/>
      <c r="E125" s="228"/>
      <c r="F125" s="228"/>
      <c r="G125" s="228"/>
      <c r="H125" s="228"/>
      <c r="I125" s="228"/>
      <c r="J125" s="228"/>
      <c r="K125" s="228"/>
      <c r="L125" s="228"/>
      <c r="M125" s="228"/>
      <c r="N125" s="228"/>
      <c r="O125" s="228"/>
      <c r="P125" s="228"/>
      <c r="Q125" s="228"/>
      <c r="R125" s="228"/>
      <c r="S125" s="228"/>
      <c r="T125" s="228"/>
      <c r="U125" s="228"/>
      <c r="V125" s="228"/>
      <c r="W125" s="228"/>
      <c r="X125" s="228"/>
      <c r="Y125" s="228"/>
      <c r="Z125" s="228"/>
      <c r="AA125" s="228"/>
      <c r="AB125" s="228"/>
      <c r="AC125" s="228"/>
      <c r="AD125" s="228"/>
      <c r="AE125" s="228"/>
      <c r="AF125" s="228"/>
      <c r="AG125" s="228"/>
      <c r="AH125" s="228"/>
      <c r="AI125" s="228"/>
      <c r="AJ125" s="228"/>
      <c r="AK125" s="228"/>
      <c r="AL125" s="228"/>
      <c r="AM125" s="228"/>
      <c r="AN125" s="228"/>
      <c r="AO125" s="228"/>
      <c r="AP125" s="228"/>
      <c r="AQ125" s="228"/>
      <c r="AR125" s="228"/>
      <c r="AS125" s="228"/>
      <c r="AT125" s="228"/>
      <c r="AU125" s="228"/>
    </row>
    <row r="126" spans="1:47" x14ac:dyDescent="0.2">
      <c r="A126" s="228"/>
      <c r="B126" s="228"/>
      <c r="C126" s="228"/>
      <c r="D126" s="228"/>
      <c r="E126" s="228"/>
      <c r="F126" s="228"/>
      <c r="G126" s="228"/>
      <c r="H126" s="228"/>
      <c r="I126" s="228"/>
      <c r="J126" s="228"/>
      <c r="K126" s="228"/>
      <c r="L126" s="228"/>
      <c r="M126" s="228"/>
      <c r="N126" s="228"/>
      <c r="O126" s="228"/>
      <c r="P126" s="228"/>
      <c r="Q126" s="228"/>
      <c r="R126" s="228"/>
      <c r="S126" s="228"/>
      <c r="T126" s="228"/>
      <c r="U126" s="228"/>
      <c r="V126" s="228"/>
      <c r="W126" s="228"/>
      <c r="X126" s="228"/>
      <c r="Y126" s="228"/>
      <c r="Z126" s="228"/>
      <c r="AA126" s="228"/>
      <c r="AB126" s="228"/>
      <c r="AC126" s="228"/>
      <c r="AD126" s="228"/>
      <c r="AE126" s="228"/>
      <c r="AF126" s="228"/>
      <c r="AG126" s="228"/>
      <c r="AH126" s="228"/>
      <c r="AI126" s="228"/>
      <c r="AJ126" s="228"/>
      <c r="AK126" s="228"/>
      <c r="AL126" s="228"/>
      <c r="AM126" s="228"/>
      <c r="AN126" s="228"/>
      <c r="AO126" s="228"/>
      <c r="AP126" s="228"/>
      <c r="AQ126" s="228"/>
      <c r="AR126" s="228"/>
      <c r="AS126" s="228"/>
      <c r="AT126" s="228"/>
      <c r="AU126" s="228"/>
    </row>
    <row r="127" spans="1:47" x14ac:dyDescent="0.2">
      <c r="A127" s="228"/>
      <c r="B127" s="228"/>
      <c r="C127" s="228"/>
      <c r="D127" s="228"/>
      <c r="E127" s="228"/>
      <c r="F127" s="228"/>
      <c r="G127" s="228"/>
      <c r="H127" s="228"/>
      <c r="I127" s="228"/>
      <c r="J127" s="228"/>
      <c r="K127" s="228"/>
      <c r="L127" s="228"/>
      <c r="M127" s="228"/>
      <c r="N127" s="228"/>
      <c r="O127" s="228"/>
      <c r="P127" s="228"/>
      <c r="Q127" s="228"/>
      <c r="R127" s="228"/>
      <c r="S127" s="228"/>
      <c r="T127" s="228"/>
      <c r="U127" s="228"/>
      <c r="V127" s="228"/>
      <c r="W127" s="228"/>
      <c r="X127" s="228"/>
      <c r="Y127" s="228"/>
      <c r="Z127" s="228"/>
      <c r="AA127" s="228"/>
      <c r="AB127" s="228"/>
      <c r="AC127" s="228"/>
      <c r="AD127" s="228"/>
      <c r="AE127" s="228"/>
      <c r="AF127" s="228"/>
      <c r="AG127" s="228"/>
      <c r="AH127" s="228"/>
      <c r="AI127" s="228"/>
      <c r="AJ127" s="228"/>
      <c r="AK127" s="228"/>
      <c r="AL127" s="228"/>
      <c r="AM127" s="228"/>
      <c r="AN127" s="228"/>
      <c r="AO127" s="228"/>
      <c r="AP127" s="228"/>
      <c r="AQ127" s="228"/>
      <c r="AR127" s="228"/>
      <c r="AS127" s="228"/>
      <c r="AT127" s="228"/>
      <c r="AU127" s="228"/>
    </row>
    <row r="128" spans="1:47" x14ac:dyDescent="0.2">
      <c r="A128" s="228"/>
      <c r="B128" s="228"/>
      <c r="C128" s="228"/>
      <c r="D128" s="228"/>
      <c r="E128" s="228"/>
      <c r="F128" s="228"/>
      <c r="G128" s="228"/>
      <c r="H128" s="228"/>
      <c r="I128" s="228"/>
      <c r="J128" s="228"/>
      <c r="K128" s="228"/>
      <c r="L128" s="228"/>
      <c r="M128" s="228"/>
      <c r="N128" s="228"/>
      <c r="O128" s="228"/>
      <c r="P128" s="228"/>
      <c r="Q128" s="228"/>
      <c r="R128" s="228"/>
      <c r="S128" s="228"/>
      <c r="T128" s="228"/>
      <c r="U128" s="228"/>
      <c r="V128" s="228"/>
      <c r="W128" s="228"/>
      <c r="X128" s="228"/>
      <c r="Y128" s="228"/>
      <c r="Z128" s="228"/>
      <c r="AA128" s="228"/>
      <c r="AB128" s="228"/>
      <c r="AC128" s="228"/>
      <c r="AD128" s="228"/>
      <c r="AE128" s="228"/>
      <c r="AF128" s="228"/>
      <c r="AG128" s="228"/>
      <c r="AH128" s="228"/>
      <c r="AI128" s="228"/>
      <c r="AJ128" s="228"/>
      <c r="AK128" s="228"/>
      <c r="AL128" s="228"/>
      <c r="AM128" s="228"/>
      <c r="AN128" s="228"/>
      <c r="AO128" s="228"/>
      <c r="AP128" s="228"/>
      <c r="AQ128" s="228"/>
      <c r="AR128" s="228"/>
      <c r="AS128" s="228"/>
      <c r="AT128" s="228"/>
      <c r="AU128" s="228"/>
    </row>
    <row r="129" spans="1:47" x14ac:dyDescent="0.2">
      <c r="A129" s="228"/>
      <c r="B129" s="228"/>
      <c r="C129" s="228"/>
      <c r="D129" s="228"/>
      <c r="E129" s="228"/>
      <c r="F129" s="228"/>
      <c r="G129" s="228"/>
      <c r="H129" s="228"/>
      <c r="I129" s="228"/>
      <c r="J129" s="228"/>
      <c r="K129" s="228"/>
      <c r="L129" s="228"/>
      <c r="M129" s="228"/>
      <c r="N129" s="228"/>
      <c r="O129" s="228"/>
      <c r="P129" s="228"/>
      <c r="Q129" s="228"/>
      <c r="R129" s="228"/>
      <c r="S129" s="228"/>
      <c r="T129" s="228"/>
      <c r="U129" s="228"/>
      <c r="V129" s="228"/>
      <c r="W129" s="228"/>
      <c r="X129" s="228"/>
      <c r="Y129" s="228"/>
      <c r="Z129" s="228"/>
      <c r="AA129" s="228"/>
      <c r="AB129" s="228"/>
      <c r="AC129" s="228"/>
      <c r="AD129" s="228"/>
      <c r="AE129" s="228"/>
      <c r="AF129" s="228"/>
      <c r="AG129" s="228"/>
      <c r="AH129" s="228"/>
      <c r="AI129" s="228"/>
      <c r="AJ129" s="228"/>
      <c r="AK129" s="228"/>
      <c r="AL129" s="228"/>
      <c r="AM129" s="228"/>
      <c r="AN129" s="228"/>
      <c r="AO129" s="228"/>
      <c r="AP129" s="228"/>
      <c r="AQ129" s="228"/>
      <c r="AR129" s="228"/>
      <c r="AS129" s="228"/>
      <c r="AT129" s="228"/>
      <c r="AU129" s="228"/>
    </row>
    <row r="130" spans="1:47" x14ac:dyDescent="0.2">
      <c r="A130" s="228"/>
      <c r="B130" s="228"/>
      <c r="C130" s="228"/>
      <c r="D130" s="228"/>
      <c r="E130" s="228"/>
      <c r="F130" s="228"/>
      <c r="G130" s="228"/>
      <c r="H130" s="228"/>
      <c r="I130" s="228"/>
      <c r="J130" s="228"/>
      <c r="K130" s="228"/>
      <c r="L130" s="228"/>
      <c r="M130" s="228"/>
      <c r="N130" s="228"/>
      <c r="O130" s="228"/>
      <c r="P130" s="228"/>
      <c r="Q130" s="228"/>
      <c r="R130" s="228"/>
      <c r="S130" s="228"/>
      <c r="T130" s="228"/>
      <c r="U130" s="228"/>
      <c r="V130" s="228"/>
      <c r="W130" s="228"/>
      <c r="X130" s="228"/>
      <c r="Y130" s="228"/>
      <c r="Z130" s="228"/>
      <c r="AA130" s="228"/>
      <c r="AB130" s="228"/>
      <c r="AC130" s="228"/>
      <c r="AD130" s="228"/>
      <c r="AE130" s="228"/>
      <c r="AF130" s="228"/>
      <c r="AG130" s="228"/>
      <c r="AH130" s="228"/>
      <c r="AI130" s="228"/>
      <c r="AJ130" s="228"/>
      <c r="AK130" s="228"/>
      <c r="AL130" s="228"/>
      <c r="AM130" s="228"/>
      <c r="AN130" s="228"/>
      <c r="AO130" s="228"/>
      <c r="AP130" s="228"/>
      <c r="AQ130" s="228"/>
      <c r="AR130" s="228"/>
      <c r="AS130" s="228"/>
      <c r="AT130" s="228"/>
      <c r="AU130" s="228"/>
    </row>
    <row r="131" spans="1:47" x14ac:dyDescent="0.2">
      <c r="A131" s="228"/>
      <c r="B131" s="228"/>
      <c r="C131" s="228"/>
      <c r="D131" s="228"/>
      <c r="E131" s="228"/>
      <c r="F131" s="228"/>
      <c r="G131" s="228"/>
      <c r="H131" s="228"/>
      <c r="I131" s="228"/>
      <c r="J131" s="228"/>
      <c r="K131" s="228"/>
      <c r="L131" s="228"/>
      <c r="M131" s="228"/>
      <c r="N131" s="228"/>
      <c r="O131" s="228"/>
      <c r="P131" s="228"/>
      <c r="Q131" s="228"/>
      <c r="R131" s="228"/>
      <c r="S131" s="228"/>
      <c r="T131" s="228"/>
      <c r="U131" s="228"/>
      <c r="V131" s="228"/>
      <c r="W131" s="228"/>
      <c r="X131" s="228"/>
      <c r="Y131" s="228"/>
      <c r="Z131" s="228"/>
      <c r="AA131" s="228"/>
      <c r="AB131" s="228"/>
      <c r="AC131" s="228"/>
      <c r="AD131" s="228"/>
      <c r="AE131" s="228"/>
      <c r="AF131" s="228"/>
      <c r="AG131" s="228"/>
      <c r="AH131" s="228"/>
      <c r="AI131" s="228"/>
      <c r="AJ131" s="228"/>
      <c r="AK131" s="228"/>
      <c r="AL131" s="228"/>
      <c r="AM131" s="228"/>
      <c r="AN131" s="228"/>
      <c r="AO131" s="228"/>
      <c r="AP131" s="228"/>
      <c r="AQ131" s="228"/>
      <c r="AR131" s="228"/>
      <c r="AS131" s="228"/>
      <c r="AT131" s="228"/>
      <c r="AU131" s="228"/>
    </row>
    <row r="132" spans="1:47" x14ac:dyDescent="0.2">
      <c r="A132" s="228"/>
      <c r="B132" s="228"/>
      <c r="C132" s="228"/>
      <c r="D132" s="228"/>
      <c r="E132" s="228"/>
      <c r="F132" s="228"/>
      <c r="G132" s="228"/>
      <c r="H132" s="228"/>
      <c r="I132" s="228"/>
      <c r="J132" s="228"/>
      <c r="K132" s="228"/>
      <c r="L132" s="228"/>
      <c r="M132" s="228"/>
      <c r="N132" s="228"/>
      <c r="O132" s="228"/>
      <c r="P132" s="228"/>
      <c r="Q132" s="228"/>
      <c r="R132" s="228"/>
      <c r="S132" s="228"/>
      <c r="T132" s="228"/>
      <c r="U132" s="228"/>
      <c r="V132" s="228"/>
      <c r="W132" s="228"/>
      <c r="X132" s="228"/>
      <c r="Y132" s="228"/>
      <c r="Z132" s="228"/>
      <c r="AA132" s="228"/>
      <c r="AB132" s="228"/>
      <c r="AC132" s="228"/>
      <c r="AD132" s="228"/>
      <c r="AE132" s="228"/>
      <c r="AF132" s="228"/>
      <c r="AG132" s="228"/>
      <c r="AH132" s="228"/>
      <c r="AI132" s="228"/>
      <c r="AJ132" s="228"/>
      <c r="AK132" s="228"/>
      <c r="AL132" s="228"/>
      <c r="AM132" s="228"/>
      <c r="AN132" s="228"/>
      <c r="AO132" s="228"/>
      <c r="AP132" s="228"/>
      <c r="AQ132" s="228"/>
      <c r="AR132" s="228"/>
      <c r="AS132" s="228"/>
      <c r="AT132" s="228"/>
      <c r="AU132" s="228"/>
    </row>
    <row r="133" spans="1:47" x14ac:dyDescent="0.2">
      <c r="A133" s="228"/>
      <c r="B133" s="228"/>
      <c r="C133" s="228"/>
      <c r="D133" s="228"/>
      <c r="E133" s="228"/>
      <c r="F133" s="228"/>
      <c r="G133" s="228"/>
      <c r="H133" s="228"/>
      <c r="I133" s="228"/>
      <c r="J133" s="228"/>
      <c r="K133" s="228"/>
      <c r="L133" s="228"/>
      <c r="M133" s="228"/>
      <c r="N133" s="228"/>
      <c r="O133" s="228"/>
      <c r="P133" s="228"/>
      <c r="Q133" s="228"/>
      <c r="R133" s="228"/>
      <c r="S133" s="228"/>
      <c r="T133" s="228"/>
      <c r="U133" s="228"/>
      <c r="V133" s="228"/>
      <c r="W133" s="228"/>
      <c r="X133" s="228"/>
      <c r="Y133" s="228"/>
      <c r="Z133" s="228"/>
      <c r="AA133" s="228"/>
      <c r="AB133" s="228"/>
      <c r="AC133" s="228"/>
      <c r="AD133" s="228"/>
      <c r="AE133" s="228"/>
      <c r="AF133" s="228"/>
      <c r="AG133" s="228"/>
      <c r="AH133" s="228"/>
      <c r="AI133" s="228"/>
      <c r="AJ133" s="228"/>
      <c r="AK133" s="228"/>
      <c r="AL133" s="228"/>
      <c r="AM133" s="228"/>
      <c r="AN133" s="228"/>
      <c r="AO133" s="228"/>
      <c r="AP133" s="228"/>
      <c r="AQ133" s="228"/>
      <c r="AR133" s="228"/>
      <c r="AS133" s="228"/>
      <c r="AT133" s="228"/>
      <c r="AU133" s="228"/>
    </row>
    <row r="134" spans="1:47" x14ac:dyDescent="0.2">
      <c r="A134" s="228"/>
      <c r="B134" s="228"/>
      <c r="C134" s="228"/>
      <c r="D134" s="228"/>
      <c r="E134" s="228"/>
      <c r="F134" s="228"/>
      <c r="G134" s="228"/>
      <c r="H134" s="228"/>
      <c r="I134" s="228"/>
      <c r="J134" s="228"/>
      <c r="K134" s="228"/>
      <c r="L134" s="228"/>
      <c r="M134" s="228"/>
      <c r="N134" s="228"/>
      <c r="O134" s="228"/>
      <c r="P134" s="228"/>
      <c r="Q134" s="228"/>
      <c r="R134" s="228"/>
      <c r="S134" s="228"/>
      <c r="T134" s="228"/>
      <c r="U134" s="228"/>
      <c r="V134" s="228"/>
      <c r="W134" s="228"/>
      <c r="X134" s="228"/>
      <c r="Y134" s="228"/>
      <c r="Z134" s="228"/>
      <c r="AA134" s="228"/>
      <c r="AB134" s="228"/>
      <c r="AC134" s="228"/>
      <c r="AD134" s="228"/>
      <c r="AE134" s="228"/>
      <c r="AF134" s="228"/>
      <c r="AG134" s="228"/>
      <c r="AH134" s="228"/>
      <c r="AI134" s="228"/>
      <c r="AJ134" s="228"/>
      <c r="AK134" s="228"/>
      <c r="AL134" s="228"/>
      <c r="AM134" s="228"/>
      <c r="AN134" s="228"/>
      <c r="AO134" s="228"/>
      <c r="AP134" s="228"/>
      <c r="AQ134" s="228"/>
      <c r="AR134" s="228"/>
      <c r="AS134" s="228"/>
      <c r="AT134" s="228"/>
      <c r="AU134" s="228"/>
    </row>
    <row r="135" spans="1:47" x14ac:dyDescent="0.2">
      <c r="A135" s="228"/>
      <c r="B135" s="228"/>
      <c r="C135" s="228"/>
      <c r="D135" s="228"/>
      <c r="E135" s="228"/>
      <c r="F135" s="228"/>
      <c r="G135" s="228"/>
      <c r="H135" s="228"/>
      <c r="I135" s="228"/>
      <c r="J135" s="228"/>
      <c r="K135" s="228"/>
      <c r="L135" s="228"/>
      <c r="M135" s="228"/>
      <c r="N135" s="228"/>
      <c r="O135" s="228"/>
      <c r="P135" s="228"/>
      <c r="Q135" s="228"/>
      <c r="R135" s="228"/>
      <c r="S135" s="228"/>
      <c r="T135" s="228"/>
      <c r="U135" s="228"/>
      <c r="V135" s="228"/>
      <c r="W135" s="228"/>
      <c r="X135" s="228"/>
      <c r="Y135" s="228"/>
      <c r="Z135" s="228"/>
      <c r="AA135" s="228"/>
      <c r="AB135" s="228"/>
      <c r="AC135" s="228"/>
      <c r="AD135" s="228"/>
      <c r="AE135" s="228"/>
      <c r="AF135" s="228"/>
      <c r="AG135" s="228"/>
      <c r="AH135" s="228"/>
      <c r="AI135" s="228"/>
      <c r="AJ135" s="228"/>
      <c r="AK135" s="228"/>
      <c r="AL135" s="228"/>
      <c r="AM135" s="228"/>
      <c r="AN135" s="228"/>
      <c r="AO135" s="228"/>
      <c r="AP135" s="228"/>
      <c r="AQ135" s="228"/>
      <c r="AR135" s="228"/>
      <c r="AS135" s="228"/>
      <c r="AT135" s="228"/>
      <c r="AU135" s="228"/>
    </row>
    <row r="136" spans="1:47" x14ac:dyDescent="0.2">
      <c r="A136" s="228"/>
      <c r="B136" s="228"/>
      <c r="C136" s="228"/>
      <c r="D136" s="228"/>
      <c r="E136" s="228"/>
      <c r="F136" s="228"/>
      <c r="G136" s="228"/>
      <c r="H136" s="228"/>
      <c r="I136" s="228"/>
      <c r="J136" s="228"/>
      <c r="K136" s="228"/>
      <c r="L136" s="228"/>
      <c r="M136" s="228"/>
      <c r="N136" s="228"/>
      <c r="O136" s="228"/>
      <c r="P136" s="228"/>
      <c r="Q136" s="228"/>
      <c r="R136" s="228"/>
      <c r="S136" s="228"/>
      <c r="T136" s="228"/>
      <c r="U136" s="228"/>
      <c r="V136" s="228"/>
      <c r="W136" s="228"/>
      <c r="X136" s="228"/>
      <c r="Y136" s="228"/>
      <c r="Z136" s="228"/>
      <c r="AA136" s="228"/>
      <c r="AB136" s="228"/>
      <c r="AC136" s="228"/>
      <c r="AD136" s="228"/>
      <c r="AE136" s="228"/>
      <c r="AF136" s="228"/>
      <c r="AG136" s="228"/>
      <c r="AH136" s="228"/>
      <c r="AI136" s="228"/>
      <c r="AJ136" s="228"/>
      <c r="AK136" s="228"/>
      <c r="AL136" s="228"/>
      <c r="AM136" s="228"/>
      <c r="AN136" s="228"/>
      <c r="AO136" s="228"/>
      <c r="AP136" s="228"/>
      <c r="AQ136" s="228"/>
      <c r="AR136" s="228"/>
      <c r="AS136" s="228"/>
      <c r="AT136" s="228"/>
      <c r="AU136" s="228"/>
    </row>
    <row r="137" spans="1:47" x14ac:dyDescent="0.2">
      <c r="A137" s="228"/>
      <c r="B137" s="228"/>
      <c r="C137" s="228"/>
      <c r="D137" s="228"/>
      <c r="E137" s="228"/>
      <c r="F137" s="228"/>
      <c r="G137" s="228"/>
      <c r="H137" s="228"/>
      <c r="I137" s="228"/>
      <c r="J137" s="228"/>
      <c r="K137" s="228"/>
      <c r="L137" s="228"/>
      <c r="M137" s="228"/>
      <c r="N137" s="228"/>
      <c r="O137" s="228"/>
      <c r="P137" s="228"/>
      <c r="Q137" s="228"/>
      <c r="R137" s="228"/>
      <c r="S137" s="228"/>
      <c r="T137" s="228"/>
      <c r="U137" s="228"/>
      <c r="V137" s="228"/>
      <c r="W137" s="228"/>
      <c r="X137" s="228"/>
      <c r="Y137" s="228"/>
      <c r="Z137" s="228"/>
      <c r="AA137" s="228"/>
      <c r="AB137" s="228"/>
      <c r="AC137" s="228"/>
      <c r="AD137" s="228"/>
      <c r="AE137" s="228"/>
      <c r="AF137" s="228"/>
      <c r="AG137" s="228"/>
      <c r="AH137" s="228"/>
      <c r="AI137" s="228"/>
      <c r="AJ137" s="228"/>
      <c r="AK137" s="228"/>
      <c r="AL137" s="228"/>
      <c r="AM137" s="228"/>
      <c r="AN137" s="228"/>
      <c r="AO137" s="228"/>
      <c r="AP137" s="228"/>
      <c r="AQ137" s="228"/>
      <c r="AR137" s="228"/>
      <c r="AS137" s="228"/>
      <c r="AT137" s="228"/>
      <c r="AU137" s="228"/>
    </row>
    <row r="138" spans="1:47" x14ac:dyDescent="0.2">
      <c r="A138" s="228"/>
      <c r="B138" s="228"/>
      <c r="C138" s="228"/>
      <c r="D138" s="228"/>
      <c r="E138" s="228"/>
      <c r="F138" s="228"/>
      <c r="G138" s="228"/>
      <c r="H138" s="228"/>
      <c r="I138" s="228"/>
      <c r="J138" s="228"/>
      <c r="K138" s="228"/>
      <c r="L138" s="228"/>
      <c r="M138" s="228"/>
      <c r="N138" s="228"/>
      <c r="O138" s="228"/>
      <c r="P138" s="228"/>
      <c r="Q138" s="228"/>
      <c r="R138" s="228"/>
      <c r="S138" s="228"/>
      <c r="T138" s="228"/>
      <c r="U138" s="228"/>
      <c r="V138" s="228"/>
      <c r="W138" s="228"/>
      <c r="X138" s="228"/>
      <c r="Y138" s="228"/>
      <c r="Z138" s="228"/>
      <c r="AA138" s="228"/>
      <c r="AB138" s="228"/>
      <c r="AC138" s="228"/>
      <c r="AD138" s="228"/>
      <c r="AE138" s="228"/>
      <c r="AF138" s="228"/>
      <c r="AG138" s="228"/>
      <c r="AH138" s="228"/>
      <c r="AI138" s="228"/>
      <c r="AJ138" s="228"/>
      <c r="AK138" s="228"/>
      <c r="AL138" s="228"/>
      <c r="AM138" s="228"/>
      <c r="AN138" s="228"/>
      <c r="AO138" s="228"/>
      <c r="AP138" s="228"/>
      <c r="AQ138" s="228"/>
      <c r="AR138" s="228"/>
      <c r="AS138" s="228"/>
      <c r="AT138" s="228"/>
      <c r="AU138" s="228"/>
    </row>
    <row r="139" spans="1:47" x14ac:dyDescent="0.2">
      <c r="A139" s="228"/>
      <c r="B139" s="228"/>
      <c r="C139" s="228"/>
      <c r="D139" s="228"/>
      <c r="E139" s="228"/>
      <c r="F139" s="228"/>
      <c r="G139" s="228"/>
      <c r="H139" s="228"/>
      <c r="I139" s="228"/>
      <c r="J139" s="228"/>
      <c r="K139" s="228"/>
      <c r="L139" s="228"/>
      <c r="M139" s="228"/>
      <c r="N139" s="228"/>
      <c r="O139" s="228"/>
      <c r="P139" s="228"/>
      <c r="Q139" s="228"/>
      <c r="R139" s="228"/>
      <c r="S139" s="228"/>
      <c r="T139" s="228"/>
      <c r="U139" s="228"/>
      <c r="V139" s="228"/>
      <c r="W139" s="228"/>
      <c r="X139" s="228"/>
      <c r="Y139" s="228"/>
      <c r="Z139" s="228"/>
      <c r="AA139" s="228"/>
      <c r="AB139" s="228"/>
      <c r="AC139" s="228"/>
      <c r="AD139" s="228"/>
      <c r="AE139" s="228"/>
      <c r="AF139" s="228"/>
      <c r="AG139" s="228"/>
      <c r="AH139" s="228"/>
      <c r="AI139" s="228"/>
      <c r="AJ139" s="228"/>
      <c r="AK139" s="228"/>
      <c r="AL139" s="228"/>
      <c r="AM139" s="228"/>
      <c r="AN139" s="228"/>
      <c r="AO139" s="228"/>
      <c r="AP139" s="228"/>
      <c r="AQ139" s="228"/>
      <c r="AR139" s="228"/>
      <c r="AS139" s="228"/>
      <c r="AT139" s="228"/>
      <c r="AU139" s="228"/>
    </row>
  </sheetData>
  <mergeCells count="23">
    <mergeCell ref="B47:E47"/>
    <mergeCell ref="B49:E49"/>
    <mergeCell ref="B43:D43"/>
    <mergeCell ref="B44:D44"/>
    <mergeCell ref="B38:D38"/>
    <mergeCell ref="B42:E42"/>
    <mergeCell ref="B37:D37"/>
    <mergeCell ref="H17:J17"/>
    <mergeCell ref="H19:J19"/>
    <mergeCell ref="H21:J21"/>
    <mergeCell ref="H23:J23"/>
    <mergeCell ref="B25:J25"/>
    <mergeCell ref="H31:J31"/>
    <mergeCell ref="B32:D34"/>
    <mergeCell ref="H32:J32"/>
    <mergeCell ref="H34:J34"/>
    <mergeCell ref="B36:D36"/>
    <mergeCell ref="B27:J29"/>
    <mergeCell ref="B9:J9"/>
    <mergeCell ref="H11:J11"/>
    <mergeCell ref="H13:J13"/>
    <mergeCell ref="H15:J15"/>
    <mergeCell ref="B5:I5"/>
  </mergeCells>
  <conditionalFormatting sqref="D11 D13 D15 D17 D19 D21 D23 H11:J11 H13:J13 H15:J15 H17:J17 H19:J19 H21:J21 H23:J23">
    <cfRule type="cellIs" dxfId="20" priority="1" operator="equal">
      <formula>0</formula>
    </cfRule>
  </conditionalFormatting>
  <dataValidations count="1">
    <dataValidation type="list" allowBlank="1" showInputMessage="1" showErrorMessage="1" sqref="D31 H31" xr:uid="{BA13963A-C840-43E8-88FD-BE6BA4F8CFB4}">
      <formula1>$D$55:$D$65</formula1>
    </dataValidation>
  </dataValidations>
  <hyperlinks>
    <hyperlink ref="F51" location="Summary!K109" display="Remittance Advice" xr:uid="{798FEC6E-DB8C-4994-824E-D85C10F5308F}"/>
  </hyperlinks>
  <pageMargins left="0.9055118110236221" right="0.70866141732283472" top="0.59055118110236227" bottom="0.27559055118110237" header="0.31496062992125984" footer="0.11811023622047245"/>
  <pageSetup paperSize="9" scale="43" orientation="portrait" r:id="rId1"/>
  <headerFooter>
    <oddFooter>&amp;R&amp;A</oddFooter>
  </headerFooter>
  <colBreaks count="1" manualBreakCount="1">
    <brk id="11" min="4" max="41" man="1"/>
  </col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3C9059-1BE5-4C4A-B480-7F7D3B5E1D37}">
  <sheetPr codeName="Sheet9">
    <tabColor rgb="FF92D050"/>
  </sheetPr>
  <dimension ref="A1:AT246"/>
  <sheetViews>
    <sheetView showGridLines="0" view="pageBreakPreview" zoomScale="75" zoomScaleNormal="55" zoomScaleSheetLayoutView="75" zoomScalePageLayoutView="70" workbookViewId="0"/>
  </sheetViews>
  <sheetFormatPr baseColWidth="10" defaultColWidth="8.83203125" defaultRowHeight="15" x14ac:dyDescent="0.2"/>
  <cols>
    <col min="1" max="1" width="1.33203125" style="136" customWidth="1"/>
    <col min="2" max="2" width="10.5" style="136" customWidth="1"/>
    <col min="3" max="3" width="37.5" style="136" bestFit="1" customWidth="1"/>
    <col min="4" max="4" width="1.33203125" style="136" customWidth="1"/>
    <col min="5" max="5" width="56.6640625" style="136" customWidth="1"/>
    <col min="6" max="6" width="17.5" style="136" customWidth="1"/>
    <col min="7" max="7" width="1.33203125" style="136" customWidth="1"/>
    <col min="8" max="8" width="20.5" style="136" customWidth="1"/>
    <col min="9" max="9" width="1.33203125" style="136" customWidth="1"/>
    <col min="10" max="10" width="21.6640625" style="136" customWidth="1"/>
    <col min="11" max="11" width="1.33203125" style="136" customWidth="1"/>
    <col min="12" max="12" width="25.5" style="136" customWidth="1"/>
    <col min="13" max="13" width="1.33203125" style="136" customWidth="1"/>
    <col min="14" max="14" width="13.33203125" style="136" bestFit="1" customWidth="1"/>
    <col min="15" max="15" width="17.33203125" style="136" customWidth="1"/>
    <col min="16" max="16384" width="8.83203125" style="136"/>
  </cols>
  <sheetData>
    <row r="1" spans="1:40" ht="7.25" customHeight="1" x14ac:dyDescent="0.2">
      <c r="A1" s="229"/>
      <c r="B1" s="230"/>
      <c r="C1" s="230"/>
      <c r="D1" s="230"/>
      <c r="E1" s="230"/>
      <c r="F1" s="230"/>
      <c r="G1" s="230"/>
      <c r="H1" s="230"/>
      <c r="I1" s="230"/>
      <c r="J1" s="230"/>
      <c r="K1" s="230"/>
      <c r="L1" s="230"/>
      <c r="M1" s="256"/>
      <c r="N1" s="276"/>
      <c r="O1" s="276"/>
      <c r="P1" s="276"/>
      <c r="Q1" s="276"/>
      <c r="R1" s="276"/>
      <c r="S1" s="276"/>
      <c r="T1" s="276"/>
      <c r="U1" s="276"/>
      <c r="V1" s="276"/>
      <c r="W1" s="276"/>
      <c r="X1" s="276"/>
      <c r="Y1" s="276"/>
      <c r="Z1" s="276"/>
      <c r="AA1" s="276"/>
      <c r="AB1" s="276"/>
      <c r="AC1" s="276"/>
      <c r="AD1" s="276"/>
      <c r="AE1" s="276"/>
      <c r="AF1" s="276"/>
      <c r="AG1" s="276"/>
      <c r="AH1" s="276"/>
      <c r="AI1" s="276"/>
      <c r="AJ1" s="276"/>
      <c r="AK1" s="276"/>
      <c r="AL1" s="276"/>
      <c r="AM1" s="276"/>
      <c r="AN1" s="276"/>
    </row>
    <row r="2" spans="1:40" ht="142.25" customHeight="1" x14ac:dyDescent="0.2">
      <c r="A2" s="231"/>
      <c r="D2" s="190"/>
      <c r="E2" s="190"/>
      <c r="F2" s="190"/>
      <c r="G2" s="190"/>
      <c r="H2" s="190"/>
      <c r="I2" s="190"/>
      <c r="J2" s="658" t="e" vm="2">
        <v>#VALUE!</v>
      </c>
      <c r="K2" s="658"/>
      <c r="L2" s="658"/>
      <c r="M2" s="240"/>
      <c r="N2" s="276"/>
      <c r="O2" s="276"/>
      <c r="P2" s="276"/>
      <c r="Q2" s="276"/>
      <c r="R2" s="276"/>
      <c r="S2" s="276"/>
      <c r="T2" s="276"/>
      <c r="U2" s="276"/>
      <c r="V2" s="276"/>
      <c r="W2" s="276"/>
      <c r="X2" s="276"/>
      <c r="Y2" s="276"/>
      <c r="Z2" s="276"/>
      <c r="AA2" s="276"/>
      <c r="AB2" s="276"/>
      <c r="AC2" s="276"/>
      <c r="AD2" s="276"/>
      <c r="AE2" s="276"/>
      <c r="AF2" s="276"/>
      <c r="AG2" s="276"/>
      <c r="AH2" s="276"/>
      <c r="AI2" s="276"/>
      <c r="AJ2" s="276"/>
      <c r="AK2" s="276"/>
      <c r="AL2" s="276"/>
      <c r="AM2" s="276"/>
      <c r="AN2" s="276"/>
    </row>
    <row r="3" spans="1:40" ht="7.25" customHeight="1" x14ac:dyDescent="0.2">
      <c r="A3" s="231"/>
      <c r="M3" s="240"/>
      <c r="N3" s="276"/>
      <c r="O3" s="276"/>
      <c r="P3" s="276"/>
      <c r="Q3" s="276"/>
      <c r="R3" s="276"/>
      <c r="S3" s="276"/>
      <c r="T3" s="276"/>
      <c r="U3" s="276"/>
      <c r="V3" s="276"/>
      <c r="W3" s="276"/>
      <c r="X3" s="276"/>
      <c r="Y3" s="276"/>
      <c r="Z3" s="276"/>
      <c r="AA3" s="276"/>
      <c r="AB3" s="276"/>
      <c r="AC3" s="276"/>
      <c r="AD3" s="276"/>
      <c r="AE3" s="276"/>
      <c r="AF3" s="276"/>
      <c r="AG3" s="276"/>
      <c r="AH3" s="276"/>
      <c r="AI3" s="276"/>
      <c r="AJ3" s="276"/>
      <c r="AK3" s="276"/>
      <c r="AL3" s="276"/>
      <c r="AM3" s="276"/>
      <c r="AN3" s="276"/>
    </row>
    <row r="4" spans="1:40" ht="56" customHeight="1" x14ac:dyDescent="0.2">
      <c r="A4" s="231"/>
      <c r="B4" s="659" t="s">
        <v>329</v>
      </c>
      <c r="C4" s="659"/>
      <c r="D4" s="659"/>
      <c r="E4" s="659"/>
      <c r="F4" s="659"/>
      <c r="G4" s="659"/>
      <c r="H4" s="659"/>
      <c r="I4" s="659"/>
      <c r="J4" s="659"/>
      <c r="K4" s="659"/>
      <c r="L4" s="191" t="s">
        <v>328</v>
      </c>
      <c r="M4" s="240"/>
      <c r="N4" s="276"/>
      <c r="O4" s="276"/>
      <c r="P4" s="276"/>
      <c r="Q4" s="276"/>
      <c r="R4" s="276"/>
      <c r="S4" s="276"/>
      <c r="T4" s="276"/>
      <c r="U4" s="276"/>
      <c r="V4" s="276"/>
      <c r="W4" s="276"/>
      <c r="X4" s="276"/>
      <c r="Y4" s="276"/>
      <c r="Z4" s="276"/>
      <c r="AA4" s="276"/>
      <c r="AB4" s="276"/>
      <c r="AC4" s="276"/>
      <c r="AD4" s="276"/>
      <c r="AE4" s="276"/>
      <c r="AF4" s="276"/>
      <c r="AG4" s="276"/>
      <c r="AH4" s="276"/>
      <c r="AI4" s="276"/>
      <c r="AJ4" s="276"/>
      <c r="AK4" s="276"/>
      <c r="AL4" s="276"/>
      <c r="AM4" s="276"/>
      <c r="AN4" s="276"/>
    </row>
    <row r="5" spans="1:40" ht="18" customHeight="1" x14ac:dyDescent="0.2">
      <c r="A5" s="231"/>
      <c r="B5" s="175"/>
      <c r="C5" s="175"/>
      <c r="D5" s="175"/>
      <c r="E5" s="175"/>
      <c r="F5" s="175"/>
      <c r="G5" s="175"/>
      <c r="H5" s="175"/>
      <c r="I5" s="175"/>
      <c r="J5" s="175"/>
      <c r="K5" s="175"/>
      <c r="L5" s="175"/>
      <c r="M5" s="240"/>
      <c r="N5" s="276"/>
      <c r="O5" s="276"/>
      <c r="P5" s="276"/>
      <c r="Q5" s="276"/>
      <c r="R5" s="276"/>
      <c r="S5" s="276"/>
      <c r="T5" s="276"/>
      <c r="U5" s="276"/>
      <c r="V5" s="276"/>
      <c r="W5" s="276"/>
      <c r="X5" s="276"/>
      <c r="Y5" s="276"/>
      <c r="Z5" s="276"/>
      <c r="AA5" s="276"/>
      <c r="AB5" s="276"/>
      <c r="AC5" s="276"/>
      <c r="AD5" s="276"/>
      <c r="AE5" s="276"/>
      <c r="AF5" s="276"/>
      <c r="AG5" s="276"/>
      <c r="AH5" s="276"/>
      <c r="AI5" s="276"/>
      <c r="AJ5" s="276"/>
      <c r="AK5" s="276"/>
      <c r="AL5" s="276"/>
      <c r="AM5" s="276"/>
      <c r="AN5" s="276"/>
    </row>
    <row r="6" spans="1:40" ht="30.5" customHeight="1" x14ac:dyDescent="0.2">
      <c r="A6" s="231"/>
      <c r="B6" s="175"/>
      <c r="C6" s="175"/>
      <c r="D6" s="175"/>
      <c r="E6" s="175"/>
      <c r="F6" s="175"/>
      <c r="G6" s="175"/>
      <c r="H6" s="175"/>
      <c r="I6" s="175"/>
      <c r="J6" s="176" t="s">
        <v>33</v>
      </c>
      <c r="K6" s="175"/>
      <c r="L6" s="332">
        <f ca="1">NOW()</f>
        <v>45495.579010416666</v>
      </c>
      <c r="M6" s="241"/>
      <c r="N6" s="276"/>
      <c r="O6" s="276"/>
      <c r="P6" s="276"/>
      <c r="Q6" s="276"/>
      <c r="R6" s="276"/>
      <c r="S6" s="276"/>
      <c r="T6" s="276"/>
      <c r="U6" s="276"/>
      <c r="V6" s="276"/>
      <c r="W6" s="276"/>
      <c r="X6" s="276"/>
      <c r="Y6" s="276"/>
      <c r="Z6" s="276"/>
      <c r="AA6" s="276"/>
      <c r="AB6" s="276"/>
      <c r="AC6" s="276"/>
      <c r="AD6" s="276"/>
      <c r="AE6" s="276"/>
      <c r="AF6" s="276"/>
      <c r="AG6" s="276"/>
      <c r="AH6" s="276"/>
      <c r="AI6" s="276"/>
      <c r="AJ6" s="276"/>
      <c r="AK6" s="276"/>
      <c r="AL6" s="276"/>
      <c r="AM6" s="276"/>
      <c r="AN6" s="276"/>
    </row>
    <row r="7" spans="1:40" ht="30.5" customHeight="1" x14ac:dyDescent="0.2">
      <c r="A7" s="231"/>
      <c r="B7" s="329"/>
      <c r="C7" s="330"/>
      <c r="D7" s="330"/>
      <c r="E7" s="330"/>
      <c r="F7" s="330"/>
      <c r="G7" s="330"/>
      <c r="H7" s="330"/>
      <c r="I7" s="330"/>
      <c r="J7" s="330"/>
      <c r="K7" s="330"/>
      <c r="L7" s="330"/>
      <c r="M7" s="241"/>
      <c r="N7" s="276"/>
      <c r="O7" s="276"/>
      <c r="P7" s="276"/>
      <c r="Q7" s="276"/>
      <c r="R7" s="276"/>
      <c r="S7" s="276"/>
      <c r="T7" s="276"/>
      <c r="U7" s="276"/>
      <c r="V7" s="276"/>
      <c r="W7" s="276"/>
      <c r="X7" s="276"/>
      <c r="Y7" s="276"/>
      <c r="Z7" s="276"/>
      <c r="AA7" s="276"/>
      <c r="AB7" s="276"/>
      <c r="AC7" s="276"/>
      <c r="AD7" s="276"/>
      <c r="AE7" s="276"/>
      <c r="AF7" s="276"/>
      <c r="AG7" s="276"/>
      <c r="AH7" s="276"/>
      <c r="AI7" s="276"/>
      <c r="AJ7" s="276"/>
      <c r="AK7" s="276"/>
      <c r="AL7" s="276"/>
      <c r="AM7" s="276"/>
      <c r="AN7" s="276"/>
    </row>
    <row r="8" spans="1:40" ht="35" customHeight="1" x14ac:dyDescent="0.2">
      <c r="A8" s="231"/>
      <c r="B8" s="620" t="s">
        <v>573</v>
      </c>
      <c r="C8" s="621"/>
      <c r="D8" s="621"/>
      <c r="E8" s="621"/>
      <c r="F8" s="621"/>
      <c r="G8" s="621"/>
      <c r="H8" s="621"/>
      <c r="I8" s="621"/>
      <c r="J8" s="621"/>
      <c r="K8" s="621"/>
      <c r="L8" s="621"/>
      <c r="M8" s="239"/>
      <c r="N8" s="276"/>
      <c r="O8" s="276"/>
      <c r="P8" s="276"/>
      <c r="Q8" s="276"/>
      <c r="R8" s="276"/>
      <c r="S8" s="276"/>
      <c r="T8" s="276"/>
      <c r="U8" s="276"/>
      <c r="V8" s="276"/>
      <c r="W8" s="276"/>
      <c r="X8" s="276"/>
      <c r="Y8" s="276"/>
      <c r="Z8" s="276"/>
      <c r="AA8" s="276"/>
      <c r="AB8" s="276"/>
      <c r="AC8" s="276"/>
      <c r="AD8" s="276"/>
      <c r="AE8" s="276"/>
      <c r="AF8" s="276"/>
      <c r="AG8" s="276"/>
      <c r="AH8" s="276"/>
      <c r="AI8" s="276"/>
      <c r="AJ8" s="276"/>
      <c r="AK8" s="276"/>
      <c r="AL8" s="276"/>
      <c r="AM8" s="276"/>
      <c r="AN8" s="276"/>
    </row>
    <row r="9" spans="1:40" ht="5.5" customHeight="1" x14ac:dyDescent="0.2">
      <c r="A9" s="231"/>
      <c r="B9" s="164"/>
      <c r="C9" s="164"/>
      <c r="D9" s="164"/>
      <c r="E9" s="232"/>
      <c r="F9" s="167"/>
      <c r="G9" s="167"/>
      <c r="H9" s="208"/>
      <c r="I9" s="164"/>
      <c r="J9" s="209"/>
      <c r="K9" s="209"/>
      <c r="L9" s="209"/>
      <c r="M9" s="200"/>
      <c r="N9" s="276"/>
      <c r="O9" s="276"/>
      <c r="P9" s="276"/>
      <c r="Q9" s="276"/>
      <c r="R9" s="276"/>
      <c r="S9" s="276"/>
      <c r="T9" s="276"/>
      <c r="U9" s="276"/>
      <c r="V9" s="276"/>
      <c r="W9" s="276"/>
      <c r="X9" s="276"/>
      <c r="Y9" s="276"/>
      <c r="Z9" s="276"/>
      <c r="AA9" s="276"/>
      <c r="AB9" s="276"/>
      <c r="AC9" s="276"/>
      <c r="AD9" s="276"/>
      <c r="AE9" s="276"/>
      <c r="AF9" s="276"/>
      <c r="AG9" s="276"/>
      <c r="AH9" s="276"/>
      <c r="AI9" s="276"/>
      <c r="AJ9" s="276"/>
      <c r="AK9" s="276"/>
      <c r="AL9" s="276"/>
      <c r="AM9" s="276"/>
      <c r="AN9" s="276"/>
    </row>
    <row r="10" spans="1:40" ht="30" customHeight="1" x14ac:dyDescent="0.2">
      <c r="A10" s="231"/>
      <c r="B10" s="704" t="s">
        <v>0</v>
      </c>
      <c r="C10" s="705"/>
      <c r="D10" s="195"/>
      <c r="E10" s="196">
        <f>Summary!$E$64</f>
        <v>0</v>
      </c>
      <c r="F10" s="178"/>
      <c r="G10" s="473"/>
      <c r="H10" s="194" t="s">
        <v>1</v>
      </c>
      <c r="I10" s="195"/>
      <c r="J10" s="675">
        <f>Summary!$I$64</f>
        <v>0</v>
      </c>
      <c r="K10" s="675"/>
      <c r="L10" s="675"/>
      <c r="M10" s="200"/>
      <c r="N10" s="276"/>
      <c r="O10" s="276"/>
      <c r="P10" s="276"/>
      <c r="Q10" s="276"/>
      <c r="R10" s="276"/>
      <c r="S10" s="276"/>
      <c r="T10" s="276"/>
      <c r="U10" s="276"/>
      <c r="V10" s="276"/>
      <c r="W10" s="276"/>
      <c r="X10" s="276"/>
      <c r="Y10" s="276"/>
      <c r="Z10" s="276"/>
      <c r="AA10" s="276"/>
      <c r="AB10" s="276"/>
      <c r="AC10" s="276"/>
      <c r="AD10" s="276"/>
      <c r="AE10" s="276"/>
      <c r="AF10" s="276"/>
      <c r="AG10" s="276"/>
      <c r="AH10" s="276"/>
      <c r="AI10" s="276"/>
      <c r="AJ10" s="276"/>
      <c r="AK10" s="276"/>
      <c r="AL10" s="276"/>
      <c r="AM10" s="276"/>
      <c r="AN10" s="276"/>
    </row>
    <row r="11" spans="1:40" ht="5.5" customHeight="1" x14ac:dyDescent="0.2">
      <c r="A11" s="231"/>
      <c r="B11" s="277"/>
      <c r="C11" s="278"/>
      <c r="D11" s="164"/>
      <c r="E11" s="193"/>
      <c r="F11" s="167"/>
      <c r="G11" s="167"/>
      <c r="H11" s="198"/>
      <c r="I11" s="164"/>
      <c r="J11" s="379"/>
      <c r="K11" s="379"/>
      <c r="L11" s="379"/>
      <c r="M11" s="200"/>
      <c r="N11" s="276"/>
      <c r="O11" s="276"/>
      <c r="P11" s="276"/>
      <c r="Q11" s="276"/>
      <c r="R11" s="276"/>
      <c r="S11" s="276"/>
      <c r="T11" s="276"/>
      <c r="U11" s="276"/>
      <c r="V11" s="276"/>
      <c r="W11" s="276"/>
      <c r="X11" s="276"/>
      <c r="Y11" s="276"/>
      <c r="Z11" s="276"/>
      <c r="AA11" s="276"/>
      <c r="AB11" s="276"/>
      <c r="AC11" s="276"/>
      <c r="AD11" s="276"/>
      <c r="AE11" s="276"/>
      <c r="AF11" s="276"/>
      <c r="AG11" s="276"/>
      <c r="AH11" s="276"/>
      <c r="AI11" s="276"/>
      <c r="AJ11" s="276"/>
      <c r="AK11" s="276"/>
      <c r="AL11" s="276"/>
      <c r="AM11" s="276"/>
      <c r="AN11" s="276"/>
    </row>
    <row r="12" spans="1:40" ht="30" customHeight="1" x14ac:dyDescent="0.2">
      <c r="A12" s="231"/>
      <c r="B12" s="704" t="s">
        <v>37</v>
      </c>
      <c r="C12" s="705"/>
      <c r="D12" s="195"/>
      <c r="E12" s="196">
        <f>Summary!$E$66</f>
        <v>0</v>
      </c>
      <c r="F12" s="178"/>
      <c r="G12" s="473"/>
      <c r="H12" s="194" t="s">
        <v>35</v>
      </c>
      <c r="I12" s="195"/>
      <c r="J12" s="675">
        <f>Summary!$I$66</f>
        <v>0</v>
      </c>
      <c r="K12" s="675"/>
      <c r="L12" s="675"/>
      <c r="M12" s="200"/>
      <c r="N12" s="276"/>
      <c r="O12" s="276"/>
      <c r="P12" s="276"/>
      <c r="Q12" s="276"/>
      <c r="R12" s="276"/>
      <c r="S12" s="276"/>
      <c r="T12" s="276"/>
      <c r="U12" s="276"/>
      <c r="V12" s="276"/>
      <c r="W12" s="276"/>
      <c r="X12" s="276"/>
      <c r="Y12" s="276"/>
      <c r="Z12" s="276"/>
      <c r="AA12" s="276"/>
      <c r="AB12" s="276"/>
      <c r="AC12" s="276"/>
      <c r="AD12" s="276"/>
      <c r="AE12" s="276"/>
      <c r="AF12" s="276"/>
      <c r="AG12" s="276"/>
      <c r="AH12" s="276"/>
      <c r="AI12" s="276"/>
      <c r="AJ12" s="276"/>
      <c r="AK12" s="276"/>
      <c r="AL12" s="276"/>
      <c r="AM12" s="276"/>
      <c r="AN12" s="276"/>
    </row>
    <row r="13" spans="1:40" ht="5.5" customHeight="1" x14ac:dyDescent="0.2">
      <c r="A13" s="231"/>
      <c r="B13" s="277"/>
      <c r="C13" s="278"/>
      <c r="D13" s="164"/>
      <c r="E13" s="193"/>
      <c r="F13" s="167"/>
      <c r="G13" s="167"/>
      <c r="H13" s="198"/>
      <c r="I13" s="164"/>
      <c r="J13" s="379"/>
      <c r="K13" s="379"/>
      <c r="L13" s="379"/>
      <c r="M13" s="200"/>
      <c r="N13" s="276"/>
      <c r="O13" s="276"/>
      <c r="P13" s="276"/>
      <c r="Q13" s="276"/>
      <c r="R13" s="276"/>
      <c r="S13" s="276"/>
      <c r="T13" s="276"/>
      <c r="U13" s="276"/>
      <c r="V13" s="276"/>
      <c r="W13" s="276"/>
      <c r="X13" s="276"/>
      <c r="Y13" s="276"/>
      <c r="Z13" s="276"/>
      <c r="AA13" s="276"/>
      <c r="AB13" s="276"/>
      <c r="AC13" s="276"/>
      <c r="AD13" s="276"/>
      <c r="AE13" s="276"/>
      <c r="AF13" s="276"/>
      <c r="AG13" s="276"/>
      <c r="AH13" s="276"/>
      <c r="AI13" s="276"/>
      <c r="AJ13" s="276"/>
      <c r="AK13" s="276"/>
      <c r="AL13" s="276"/>
      <c r="AM13" s="276"/>
      <c r="AN13" s="276"/>
    </row>
    <row r="14" spans="1:40" ht="30" customHeight="1" x14ac:dyDescent="0.2">
      <c r="A14" s="231"/>
      <c r="B14" s="704" t="s">
        <v>38</v>
      </c>
      <c r="C14" s="705"/>
      <c r="D14" s="195"/>
      <c r="E14" s="196">
        <f>Summary!$E$68</f>
        <v>0</v>
      </c>
      <c r="F14" s="178"/>
      <c r="G14" s="473"/>
      <c r="H14" s="194" t="s">
        <v>2</v>
      </c>
      <c r="I14" s="195"/>
      <c r="J14" s="675">
        <f>Summary!$I$68</f>
        <v>0</v>
      </c>
      <c r="K14" s="675"/>
      <c r="L14" s="675"/>
      <c r="M14" s="200"/>
      <c r="N14" s="276"/>
      <c r="O14" s="276"/>
      <c r="P14" s="276"/>
      <c r="Q14" s="276"/>
      <c r="R14" s="276"/>
      <c r="S14" s="276"/>
      <c r="T14" s="276"/>
      <c r="U14" s="276"/>
      <c r="V14" s="276"/>
      <c r="W14" s="276"/>
      <c r="X14" s="276"/>
      <c r="Y14" s="276"/>
      <c r="Z14" s="276"/>
      <c r="AA14" s="276"/>
      <c r="AB14" s="276"/>
      <c r="AC14" s="276"/>
      <c r="AD14" s="276"/>
      <c r="AE14" s="276"/>
      <c r="AF14" s="276"/>
      <c r="AG14" s="276"/>
      <c r="AH14" s="276"/>
      <c r="AI14" s="276"/>
      <c r="AJ14" s="276"/>
      <c r="AK14" s="276"/>
      <c r="AL14" s="276"/>
      <c r="AM14" s="276"/>
      <c r="AN14" s="276"/>
    </row>
    <row r="15" spans="1:40" ht="5.5" customHeight="1" x14ac:dyDescent="0.2">
      <c r="A15" s="231"/>
      <c r="B15" s="277"/>
      <c r="C15" s="278"/>
      <c r="D15" s="164"/>
      <c r="E15" s="193"/>
      <c r="F15" s="167"/>
      <c r="G15" s="167"/>
      <c r="H15" s="198"/>
      <c r="I15" s="164"/>
      <c r="J15" s="379"/>
      <c r="K15" s="379"/>
      <c r="L15" s="379"/>
      <c r="M15" s="200"/>
      <c r="N15" s="276"/>
      <c r="O15" s="276"/>
      <c r="P15" s="276"/>
      <c r="Q15" s="276"/>
      <c r="R15" s="276"/>
      <c r="S15" s="276"/>
      <c r="T15" s="276"/>
      <c r="U15" s="276"/>
      <c r="V15" s="276"/>
      <c r="W15" s="276"/>
      <c r="X15" s="276"/>
      <c r="Y15" s="276"/>
      <c r="Z15" s="276"/>
      <c r="AA15" s="276"/>
      <c r="AB15" s="276"/>
      <c r="AC15" s="276"/>
      <c r="AD15" s="276"/>
      <c r="AE15" s="276"/>
      <c r="AF15" s="276"/>
      <c r="AG15" s="276"/>
      <c r="AH15" s="276"/>
      <c r="AI15" s="276"/>
      <c r="AJ15" s="276"/>
      <c r="AK15" s="276"/>
      <c r="AL15" s="276"/>
      <c r="AM15" s="276"/>
      <c r="AN15" s="276"/>
    </row>
    <row r="16" spans="1:40" ht="30" customHeight="1" x14ac:dyDescent="0.2">
      <c r="A16" s="231"/>
      <c r="B16" s="704" t="s">
        <v>39</v>
      </c>
      <c r="C16" s="705"/>
      <c r="D16" s="195"/>
      <c r="E16" s="196">
        <f>Summary!$E$70</f>
        <v>0</v>
      </c>
      <c r="F16" s="178"/>
      <c r="G16" s="473"/>
      <c r="H16" s="194" t="s">
        <v>3</v>
      </c>
      <c r="I16" s="195"/>
      <c r="J16" s="675">
        <f>Summary!$I$70</f>
        <v>0</v>
      </c>
      <c r="K16" s="675"/>
      <c r="L16" s="675"/>
      <c r="M16" s="200"/>
      <c r="N16" s="276"/>
      <c r="O16" s="276"/>
      <c r="P16" s="276"/>
      <c r="Q16" s="276"/>
      <c r="R16" s="276"/>
      <c r="S16" s="276"/>
      <c r="T16" s="276"/>
      <c r="U16" s="276"/>
      <c r="V16" s="276"/>
      <c r="W16" s="276"/>
      <c r="X16" s="276"/>
      <c r="Y16" s="276"/>
      <c r="Z16" s="276"/>
      <c r="AA16" s="276"/>
      <c r="AB16" s="276"/>
      <c r="AC16" s="276"/>
      <c r="AD16" s="276"/>
      <c r="AE16" s="276"/>
      <c r="AF16" s="276"/>
      <c r="AG16" s="276"/>
      <c r="AH16" s="276"/>
      <c r="AI16" s="276"/>
      <c r="AJ16" s="276"/>
      <c r="AK16" s="276"/>
      <c r="AL16" s="276"/>
      <c r="AM16" s="276"/>
      <c r="AN16" s="276"/>
    </row>
    <row r="17" spans="1:40" ht="5.5" customHeight="1" x14ac:dyDescent="0.2">
      <c r="A17" s="231"/>
      <c r="B17" s="277"/>
      <c r="C17" s="278"/>
      <c r="D17" s="164"/>
      <c r="E17" s="193"/>
      <c r="F17" s="167"/>
      <c r="G17" s="167"/>
      <c r="H17" s="198"/>
      <c r="I17" s="164"/>
      <c r="J17" s="131"/>
      <c r="K17" s="131"/>
      <c r="L17" s="131"/>
      <c r="M17" s="200"/>
      <c r="N17" s="276"/>
      <c r="O17" s="276"/>
      <c r="P17" s="276"/>
      <c r="Q17" s="276"/>
      <c r="R17" s="276"/>
      <c r="S17" s="276"/>
      <c r="T17" s="276"/>
      <c r="U17" s="276"/>
      <c r="V17" s="276"/>
      <c r="W17" s="276"/>
      <c r="X17" s="276"/>
      <c r="Y17" s="276"/>
      <c r="Z17" s="276"/>
      <c r="AA17" s="276"/>
      <c r="AB17" s="276"/>
      <c r="AC17" s="276"/>
      <c r="AD17" s="276"/>
      <c r="AE17" s="276"/>
      <c r="AF17" s="276"/>
      <c r="AG17" s="276"/>
      <c r="AH17" s="276"/>
      <c r="AI17" s="276"/>
      <c r="AJ17" s="276"/>
      <c r="AK17" s="276"/>
      <c r="AL17" s="276"/>
      <c r="AM17" s="276"/>
      <c r="AN17" s="276"/>
    </row>
    <row r="18" spans="1:40" ht="30" customHeight="1" x14ac:dyDescent="0.2">
      <c r="A18" s="231"/>
      <c r="B18" s="704" t="s">
        <v>40</v>
      </c>
      <c r="C18" s="705"/>
      <c r="D18" s="195"/>
      <c r="E18" s="196">
        <f>Summary!$E$72</f>
        <v>0</v>
      </c>
      <c r="F18" s="178"/>
      <c r="G18" s="473"/>
      <c r="H18" s="194" t="s">
        <v>4</v>
      </c>
      <c r="I18" s="195"/>
      <c r="J18" s="655">
        <f>Summary!$I$72</f>
        <v>0</v>
      </c>
      <c r="K18" s="655"/>
      <c r="L18" s="655"/>
      <c r="M18" s="200"/>
      <c r="N18" s="276"/>
      <c r="O18" s="276"/>
      <c r="P18" s="276"/>
      <c r="Q18" s="276"/>
      <c r="R18" s="276"/>
      <c r="S18" s="276"/>
      <c r="T18" s="276"/>
      <c r="U18" s="276"/>
      <c r="V18" s="276"/>
      <c r="W18" s="276"/>
      <c r="X18" s="276"/>
      <c r="Y18" s="276"/>
      <c r="Z18" s="276"/>
      <c r="AA18" s="276"/>
      <c r="AB18" s="276"/>
      <c r="AC18" s="276"/>
      <c r="AD18" s="276"/>
      <c r="AE18" s="276"/>
      <c r="AF18" s="276"/>
      <c r="AG18" s="276"/>
      <c r="AH18" s="276"/>
      <c r="AI18" s="276"/>
      <c r="AJ18" s="276"/>
      <c r="AK18" s="276"/>
      <c r="AL18" s="276"/>
      <c r="AM18" s="276"/>
      <c r="AN18" s="276"/>
    </row>
    <row r="19" spans="1:40" ht="5.5" customHeight="1" x14ac:dyDescent="0.2">
      <c r="A19" s="231"/>
      <c r="B19" s="277"/>
      <c r="C19" s="278"/>
      <c r="D19" s="164"/>
      <c r="E19" s="193"/>
      <c r="F19" s="167"/>
      <c r="G19" s="167"/>
      <c r="H19" s="198"/>
      <c r="I19" s="164"/>
      <c r="J19" s="131"/>
      <c r="K19" s="131"/>
      <c r="L19" s="131"/>
      <c r="M19" s="200"/>
      <c r="N19" s="276"/>
      <c r="O19" s="276"/>
      <c r="P19" s="276"/>
      <c r="Q19" s="276"/>
      <c r="R19" s="276"/>
      <c r="S19" s="276"/>
      <c r="T19" s="276"/>
      <c r="U19" s="276"/>
      <c r="V19" s="276"/>
      <c r="W19" s="276"/>
      <c r="X19" s="276"/>
      <c r="Y19" s="276"/>
      <c r="Z19" s="276"/>
      <c r="AA19" s="276"/>
      <c r="AB19" s="276"/>
      <c r="AC19" s="276"/>
      <c r="AD19" s="276"/>
      <c r="AE19" s="276"/>
      <c r="AF19" s="276"/>
      <c r="AG19" s="276"/>
      <c r="AH19" s="276"/>
      <c r="AI19" s="276"/>
      <c r="AJ19" s="276"/>
      <c r="AK19" s="276"/>
      <c r="AL19" s="276"/>
      <c r="AM19" s="276"/>
      <c r="AN19" s="276"/>
    </row>
    <row r="20" spans="1:40" ht="30" customHeight="1" x14ac:dyDescent="0.2">
      <c r="A20" s="231"/>
      <c r="B20" s="704" t="s">
        <v>5</v>
      </c>
      <c r="C20" s="705"/>
      <c r="D20" s="195"/>
      <c r="E20" s="380">
        <f>Summary!$E$74</f>
        <v>0</v>
      </c>
      <c r="F20" s="474"/>
      <c r="G20" s="473"/>
      <c r="H20" s="194" t="s">
        <v>6</v>
      </c>
      <c r="I20" s="195"/>
      <c r="J20" s="655">
        <f>Summary!$I$74</f>
        <v>0</v>
      </c>
      <c r="K20" s="655"/>
      <c r="L20" s="655"/>
      <c r="M20" s="200"/>
      <c r="N20" s="276"/>
      <c r="O20" s="276"/>
      <c r="P20" s="276"/>
      <c r="Q20" s="276"/>
      <c r="R20" s="276"/>
      <c r="S20" s="276"/>
      <c r="T20" s="276"/>
      <c r="U20" s="276"/>
      <c r="V20" s="276"/>
      <c r="W20" s="276"/>
      <c r="X20" s="276"/>
      <c r="Y20" s="276"/>
      <c r="Z20" s="276"/>
      <c r="AA20" s="276"/>
      <c r="AB20" s="276"/>
      <c r="AC20" s="276"/>
      <c r="AD20" s="276"/>
      <c r="AE20" s="276"/>
      <c r="AF20" s="276"/>
      <c r="AG20" s="276"/>
      <c r="AH20" s="276"/>
      <c r="AI20" s="276"/>
      <c r="AJ20" s="276"/>
      <c r="AK20" s="276"/>
      <c r="AL20" s="276"/>
      <c r="AM20" s="276"/>
      <c r="AN20" s="276"/>
    </row>
    <row r="21" spans="1:40" ht="5.5" customHeight="1" x14ac:dyDescent="0.2">
      <c r="A21" s="231"/>
      <c r="B21" s="277"/>
      <c r="C21" s="278"/>
      <c r="D21" s="164"/>
      <c r="E21" s="193"/>
      <c r="F21" s="167"/>
      <c r="G21" s="167"/>
      <c r="H21" s="198"/>
      <c r="I21" s="164"/>
      <c r="J21" s="131"/>
      <c r="K21" s="131"/>
      <c r="L21" s="131"/>
      <c r="M21" s="200"/>
      <c r="N21" s="276"/>
      <c r="O21" s="276"/>
      <c r="P21" s="276"/>
      <c r="Q21" s="276"/>
      <c r="R21" s="276"/>
      <c r="S21" s="276"/>
      <c r="T21" s="276"/>
      <c r="U21" s="276"/>
      <c r="V21" s="276"/>
      <c r="W21" s="276"/>
      <c r="X21" s="276"/>
      <c r="Y21" s="276"/>
      <c r="Z21" s="276"/>
      <c r="AA21" s="276"/>
      <c r="AB21" s="276"/>
      <c r="AC21" s="276"/>
      <c r="AD21" s="276"/>
      <c r="AE21" s="276"/>
      <c r="AF21" s="276"/>
      <c r="AG21" s="276"/>
      <c r="AH21" s="276"/>
      <c r="AI21" s="276"/>
      <c r="AJ21" s="276"/>
      <c r="AK21" s="276"/>
      <c r="AL21" s="276"/>
      <c r="AM21" s="276"/>
      <c r="AN21" s="276"/>
    </row>
    <row r="22" spans="1:40" ht="30" customHeight="1" x14ac:dyDescent="0.2">
      <c r="A22" s="231"/>
      <c r="B22" s="704" t="s">
        <v>7</v>
      </c>
      <c r="C22" s="705"/>
      <c r="D22" s="195"/>
      <c r="E22" s="196">
        <f>Summary!$E$76</f>
        <v>0</v>
      </c>
      <c r="F22" s="178"/>
      <c r="G22" s="473"/>
      <c r="H22" s="194" t="s">
        <v>36</v>
      </c>
      <c r="I22" s="195"/>
      <c r="J22" s="675">
        <f>Summary!$I$76</f>
        <v>0</v>
      </c>
      <c r="K22" s="675"/>
      <c r="L22" s="675"/>
      <c r="M22" s="200"/>
      <c r="N22" s="276"/>
      <c r="O22" s="276"/>
      <c r="P22" s="276"/>
      <c r="Q22" s="276"/>
      <c r="R22" s="276"/>
      <c r="S22" s="276"/>
      <c r="T22" s="276"/>
      <c r="U22" s="276"/>
      <c r="V22" s="276"/>
      <c r="W22" s="276"/>
      <c r="X22" s="276"/>
      <c r="Y22" s="276"/>
      <c r="Z22" s="276"/>
      <c r="AA22" s="276"/>
      <c r="AB22" s="276"/>
      <c r="AC22" s="276"/>
      <c r="AD22" s="276"/>
      <c r="AE22" s="276"/>
      <c r="AF22" s="276"/>
      <c r="AG22" s="276"/>
      <c r="AH22" s="276"/>
      <c r="AI22" s="276"/>
      <c r="AJ22" s="276"/>
      <c r="AK22" s="276"/>
      <c r="AL22" s="276"/>
      <c r="AM22" s="276"/>
      <c r="AN22" s="276"/>
    </row>
    <row r="23" spans="1:40" x14ac:dyDescent="0.2">
      <c r="A23" s="231"/>
      <c r="B23" s="186"/>
      <c r="C23" s="186"/>
      <c r="D23" s="186"/>
      <c r="L23" s="279"/>
      <c r="M23" s="239"/>
      <c r="N23" s="276"/>
      <c r="O23" s="276"/>
      <c r="P23" s="276"/>
      <c r="Q23" s="276"/>
      <c r="R23" s="276"/>
      <c r="S23" s="276"/>
      <c r="T23" s="276"/>
      <c r="U23" s="276"/>
      <c r="V23" s="276"/>
      <c r="W23" s="276"/>
      <c r="X23" s="276"/>
      <c r="Y23" s="276"/>
      <c r="Z23" s="276"/>
      <c r="AA23" s="276"/>
      <c r="AB23" s="276"/>
      <c r="AC23" s="276"/>
      <c r="AD23" s="276"/>
      <c r="AE23" s="276"/>
      <c r="AF23" s="276"/>
      <c r="AG23" s="276"/>
      <c r="AH23" s="276"/>
      <c r="AI23" s="276"/>
      <c r="AJ23" s="276"/>
      <c r="AK23" s="276"/>
      <c r="AL23" s="276"/>
      <c r="AM23" s="276"/>
      <c r="AN23" s="276"/>
    </row>
    <row r="24" spans="1:40" ht="5.5" customHeight="1" x14ac:dyDescent="0.2">
      <c r="A24" s="231"/>
      <c r="B24" s="164"/>
      <c r="C24" s="164"/>
      <c r="D24" s="164"/>
      <c r="E24" s="167"/>
      <c r="F24" s="167"/>
      <c r="G24" s="167"/>
      <c r="H24" s="164"/>
      <c r="I24" s="164"/>
      <c r="J24" s="138"/>
      <c r="K24" s="138"/>
      <c r="L24" s="138"/>
      <c r="M24" s="200"/>
      <c r="N24" s="276"/>
      <c r="O24" s="276"/>
      <c r="P24" s="276"/>
      <c r="Q24" s="276"/>
      <c r="R24" s="276"/>
      <c r="S24" s="276"/>
      <c r="T24" s="276"/>
      <c r="U24" s="276"/>
      <c r="V24" s="276"/>
      <c r="W24" s="276"/>
      <c r="X24" s="276"/>
      <c r="Y24" s="276"/>
      <c r="Z24" s="276"/>
      <c r="AA24" s="276"/>
      <c r="AB24" s="276"/>
      <c r="AC24" s="276"/>
      <c r="AD24" s="276"/>
      <c r="AE24" s="276"/>
      <c r="AF24" s="276"/>
      <c r="AG24" s="276"/>
      <c r="AH24" s="276"/>
      <c r="AI24" s="276"/>
      <c r="AJ24" s="276"/>
      <c r="AK24" s="276"/>
      <c r="AL24" s="276"/>
      <c r="AM24" s="276"/>
      <c r="AN24" s="276"/>
    </row>
    <row r="25" spans="1:40" ht="73.25" customHeight="1" x14ac:dyDescent="0.2">
      <c r="A25" s="231"/>
      <c r="B25" s="164"/>
      <c r="C25" s="164"/>
      <c r="D25" s="164"/>
      <c r="E25" s="167"/>
      <c r="F25" s="167"/>
      <c r="G25" s="167"/>
      <c r="H25" s="208"/>
      <c r="I25" s="164"/>
      <c r="J25" s="209"/>
      <c r="K25" s="138"/>
      <c r="L25" s="209"/>
      <c r="M25" s="200"/>
      <c r="N25" s="276"/>
      <c r="O25" s="276"/>
      <c r="P25" s="276"/>
      <c r="Q25" s="276"/>
      <c r="R25" s="276"/>
      <c r="S25" s="276"/>
      <c r="T25" s="276"/>
      <c r="U25" s="276"/>
      <c r="V25" s="276"/>
      <c r="W25" s="276"/>
      <c r="X25" s="276"/>
      <c r="Y25" s="276"/>
      <c r="Z25" s="276"/>
      <c r="AA25" s="276"/>
      <c r="AB25" s="276"/>
      <c r="AC25" s="276"/>
      <c r="AD25" s="276"/>
      <c r="AE25" s="276"/>
      <c r="AF25" s="276"/>
      <c r="AG25" s="276"/>
      <c r="AH25" s="276"/>
      <c r="AI25" s="276"/>
      <c r="AJ25" s="276"/>
      <c r="AK25" s="276"/>
      <c r="AL25" s="276"/>
      <c r="AM25" s="276"/>
      <c r="AN25" s="276"/>
    </row>
    <row r="26" spans="1:40" ht="32.5" customHeight="1" x14ac:dyDescent="0.2">
      <c r="A26" s="231"/>
      <c r="B26" s="668"/>
      <c r="C26" s="668"/>
      <c r="D26" s="703"/>
      <c r="E26" s="668"/>
      <c r="F26" s="168"/>
      <c r="G26" s="169"/>
      <c r="H26" s="210" t="s">
        <v>49</v>
      </c>
      <c r="I26" s="168"/>
      <c r="J26" s="210" t="s">
        <v>50</v>
      </c>
      <c r="K26" s="211"/>
      <c r="L26" s="210" t="s">
        <v>51</v>
      </c>
      <c r="M26" s="212"/>
      <c r="N26" s="280"/>
      <c r="O26" s="276"/>
      <c r="P26" s="276"/>
      <c r="Q26" s="276"/>
      <c r="R26" s="276"/>
      <c r="S26" s="276"/>
      <c r="T26" s="276"/>
      <c r="U26" s="276"/>
      <c r="V26" s="276"/>
      <c r="W26" s="276"/>
      <c r="X26" s="276"/>
      <c r="Y26" s="276"/>
      <c r="Z26" s="276"/>
      <c r="AA26" s="276"/>
      <c r="AB26" s="276"/>
      <c r="AC26" s="276"/>
      <c r="AD26" s="276"/>
      <c r="AE26" s="276"/>
      <c r="AF26" s="276"/>
      <c r="AG26" s="276"/>
      <c r="AH26" s="276"/>
      <c r="AI26" s="276"/>
      <c r="AJ26" s="276"/>
      <c r="AK26" s="276"/>
      <c r="AL26" s="276"/>
      <c r="AM26" s="276"/>
      <c r="AN26" s="276"/>
    </row>
    <row r="27" spans="1:40" ht="27.5" customHeight="1" x14ac:dyDescent="0.2">
      <c r="A27" s="231"/>
      <c r="B27" s="381" t="s">
        <v>66</v>
      </c>
      <c r="C27" s="381" t="s">
        <v>67</v>
      </c>
      <c r="D27" s="382"/>
      <c r="E27" s="381" t="s">
        <v>68</v>
      </c>
      <c r="F27" s="381"/>
      <c r="G27" s="382"/>
      <c r="H27" s="383"/>
      <c r="I27" s="384"/>
      <c r="J27" s="383"/>
      <c r="K27" s="385"/>
      <c r="L27" s="386"/>
      <c r="M27" s="218"/>
      <c r="N27" s="282"/>
      <c r="O27" s="276"/>
      <c r="P27" s="276"/>
      <c r="Q27" s="276"/>
      <c r="R27" s="276"/>
      <c r="S27" s="276"/>
      <c r="T27" s="276"/>
      <c r="U27" s="276"/>
      <c r="V27" s="276"/>
      <c r="W27" s="276"/>
      <c r="X27" s="276"/>
      <c r="Y27" s="276"/>
      <c r="Z27" s="276"/>
      <c r="AA27" s="276"/>
      <c r="AB27" s="276"/>
      <c r="AC27" s="276"/>
      <c r="AD27" s="276"/>
      <c r="AE27" s="276"/>
      <c r="AF27" s="276"/>
      <c r="AG27" s="276"/>
      <c r="AH27" s="276"/>
      <c r="AI27" s="276"/>
      <c r="AJ27" s="276"/>
      <c r="AK27" s="276"/>
      <c r="AL27" s="276"/>
      <c r="AM27" s="276"/>
      <c r="AN27" s="276"/>
    </row>
    <row r="28" spans="1:40" ht="118.5" customHeight="1" x14ac:dyDescent="0.2">
      <c r="A28" s="231"/>
      <c r="B28" s="387" t="s">
        <v>69</v>
      </c>
      <c r="C28" s="387" t="s">
        <v>92</v>
      </c>
      <c r="D28" s="388"/>
      <c r="E28" s="387" t="s">
        <v>93</v>
      </c>
      <c r="F28" s="405" t="e" vm="6">
        <v>#VALUE!</v>
      </c>
      <c r="G28" s="388"/>
      <c r="H28" s="389"/>
      <c r="I28" s="390"/>
      <c r="J28" s="391">
        <v>159</v>
      </c>
      <c r="K28" s="388"/>
      <c r="L28" s="392">
        <f>J28*H28</f>
        <v>0</v>
      </c>
      <c r="M28" s="219"/>
      <c r="N28" s="282"/>
      <c r="O28" s="276"/>
      <c r="P28" s="276"/>
      <c r="Q28" s="276"/>
      <c r="R28" s="276"/>
      <c r="S28" s="276"/>
      <c r="T28" s="276"/>
      <c r="U28" s="276"/>
      <c r="V28" s="276"/>
      <c r="W28" s="276"/>
      <c r="X28" s="276"/>
      <c r="Y28" s="276"/>
      <c r="Z28" s="276"/>
      <c r="AA28" s="276"/>
      <c r="AB28" s="276"/>
      <c r="AC28" s="276"/>
      <c r="AD28" s="276"/>
      <c r="AE28" s="276"/>
      <c r="AF28" s="276"/>
      <c r="AG28" s="276"/>
      <c r="AH28" s="276"/>
      <c r="AI28" s="276"/>
      <c r="AJ28" s="276"/>
      <c r="AK28" s="276"/>
      <c r="AL28" s="276"/>
      <c r="AM28" s="276"/>
      <c r="AN28" s="276"/>
    </row>
    <row r="29" spans="1:40" ht="118.5" customHeight="1" x14ac:dyDescent="0.2">
      <c r="A29" s="231"/>
      <c r="B29" s="387" t="s">
        <v>70</v>
      </c>
      <c r="C29" s="387" t="s">
        <v>94</v>
      </c>
      <c r="D29" s="388"/>
      <c r="E29" s="387" t="s">
        <v>95</v>
      </c>
      <c r="F29" s="405" t="e" vm="7">
        <v>#VALUE!</v>
      </c>
      <c r="G29" s="388"/>
      <c r="H29" s="389"/>
      <c r="I29" s="390"/>
      <c r="J29" s="391">
        <v>513</v>
      </c>
      <c r="K29" s="388"/>
      <c r="L29" s="392">
        <f t="shared" ref="L29:L105" si="0">J29*H29</f>
        <v>0</v>
      </c>
      <c r="M29" s="219"/>
      <c r="N29" s="282"/>
      <c r="O29" s="276"/>
      <c r="P29" s="276"/>
      <c r="Q29" s="276"/>
      <c r="R29" s="276"/>
      <c r="S29" s="276"/>
      <c r="T29" s="276"/>
      <c r="U29" s="276"/>
      <c r="V29" s="276"/>
      <c r="W29" s="276"/>
      <c r="X29" s="276"/>
      <c r="Y29" s="276"/>
      <c r="Z29" s="276"/>
      <c r="AA29" s="276"/>
      <c r="AB29" s="276"/>
      <c r="AC29" s="276"/>
      <c r="AD29" s="276"/>
      <c r="AE29" s="276"/>
      <c r="AF29" s="276"/>
      <c r="AG29" s="276"/>
      <c r="AH29" s="276"/>
      <c r="AI29" s="276"/>
      <c r="AJ29" s="276"/>
      <c r="AK29" s="276"/>
      <c r="AL29" s="276"/>
      <c r="AM29" s="276"/>
      <c r="AN29" s="276"/>
    </row>
    <row r="30" spans="1:40" ht="118.5" customHeight="1" x14ac:dyDescent="0.2">
      <c r="A30" s="231"/>
      <c r="B30" s="387" t="s">
        <v>71</v>
      </c>
      <c r="C30" s="387" t="s">
        <v>94</v>
      </c>
      <c r="D30" s="388"/>
      <c r="E30" s="387" t="s">
        <v>96</v>
      </c>
      <c r="F30" s="405" t="e" vm="8">
        <v>#VALUE!</v>
      </c>
      <c r="G30" s="388"/>
      <c r="H30" s="389"/>
      <c r="I30" s="390"/>
      <c r="J30" s="391">
        <v>513</v>
      </c>
      <c r="K30" s="388"/>
      <c r="L30" s="392">
        <f t="shared" si="0"/>
        <v>0</v>
      </c>
      <c r="M30" s="219"/>
      <c r="N30" s="282"/>
      <c r="O30" s="276"/>
      <c r="P30" s="276"/>
      <c r="Q30" s="276"/>
      <c r="R30" s="276"/>
      <c r="S30" s="276"/>
      <c r="T30" s="276"/>
      <c r="U30" s="276"/>
      <c r="V30" s="276"/>
      <c r="W30" s="276"/>
      <c r="X30" s="276"/>
      <c r="Y30" s="276"/>
      <c r="Z30" s="276"/>
      <c r="AA30" s="276"/>
      <c r="AB30" s="276"/>
      <c r="AC30" s="276"/>
      <c r="AD30" s="276"/>
      <c r="AE30" s="276"/>
      <c r="AF30" s="276"/>
      <c r="AG30" s="276"/>
      <c r="AH30" s="276"/>
      <c r="AI30" s="276"/>
      <c r="AJ30" s="276"/>
      <c r="AK30" s="276"/>
      <c r="AL30" s="276"/>
      <c r="AM30" s="276"/>
      <c r="AN30" s="276"/>
    </row>
    <row r="31" spans="1:40" ht="118.5" customHeight="1" x14ac:dyDescent="0.2">
      <c r="A31" s="231"/>
      <c r="B31" s="387" t="s">
        <v>72</v>
      </c>
      <c r="C31" s="387" t="s">
        <v>97</v>
      </c>
      <c r="D31" s="388"/>
      <c r="E31" s="387" t="s">
        <v>98</v>
      </c>
      <c r="F31" s="405"/>
      <c r="G31" s="388"/>
      <c r="H31" s="389"/>
      <c r="I31" s="390"/>
      <c r="J31" s="391">
        <v>563</v>
      </c>
      <c r="K31" s="388"/>
      <c r="L31" s="392">
        <f t="shared" si="0"/>
        <v>0</v>
      </c>
      <c r="M31" s="219"/>
      <c r="N31" s="282"/>
      <c r="O31" s="276"/>
      <c r="P31" s="276"/>
      <c r="Q31" s="276"/>
      <c r="R31" s="276"/>
      <c r="S31" s="276"/>
      <c r="T31" s="276"/>
      <c r="U31" s="276"/>
      <c r="V31" s="276"/>
      <c r="W31" s="276"/>
      <c r="X31" s="276"/>
      <c r="Y31" s="276"/>
      <c r="Z31" s="276"/>
      <c r="AA31" s="276"/>
      <c r="AB31" s="276"/>
      <c r="AC31" s="276"/>
      <c r="AD31" s="276"/>
      <c r="AE31" s="276"/>
      <c r="AF31" s="276"/>
      <c r="AG31" s="276"/>
      <c r="AH31" s="276"/>
      <c r="AI31" s="276"/>
      <c r="AJ31" s="276"/>
      <c r="AK31" s="276"/>
      <c r="AL31" s="276"/>
      <c r="AM31" s="276"/>
      <c r="AN31" s="276"/>
    </row>
    <row r="32" spans="1:40" ht="118.5" hidden="1" customHeight="1" x14ac:dyDescent="0.2">
      <c r="A32" s="231"/>
      <c r="B32" s="387" t="s">
        <v>73</v>
      </c>
      <c r="C32" s="387" t="s">
        <v>260</v>
      </c>
      <c r="D32" s="388"/>
      <c r="E32" s="387" t="s">
        <v>99</v>
      </c>
      <c r="F32" s="405" t="e" vm="9">
        <v>#VALUE!</v>
      </c>
      <c r="G32" s="388"/>
      <c r="H32" s="389"/>
      <c r="I32" s="390"/>
      <c r="J32" s="391">
        <v>308</v>
      </c>
      <c r="K32" s="388"/>
      <c r="L32" s="392">
        <f t="shared" si="0"/>
        <v>0</v>
      </c>
      <c r="M32" s="219"/>
      <c r="N32" s="282"/>
      <c r="O32" s="276"/>
      <c r="P32" s="276"/>
      <c r="Q32" s="276"/>
      <c r="R32" s="276"/>
      <c r="S32" s="276"/>
      <c r="T32" s="276"/>
      <c r="U32" s="276"/>
      <c r="V32" s="276"/>
      <c r="W32" s="276"/>
      <c r="X32" s="276"/>
      <c r="Y32" s="276"/>
      <c r="Z32" s="276"/>
      <c r="AA32" s="276"/>
      <c r="AB32" s="276"/>
      <c r="AC32" s="276"/>
      <c r="AD32" s="276"/>
      <c r="AE32" s="276"/>
      <c r="AF32" s="276"/>
      <c r="AG32" s="276"/>
      <c r="AH32" s="276"/>
      <c r="AI32" s="276"/>
      <c r="AJ32" s="276"/>
      <c r="AK32" s="276"/>
      <c r="AL32" s="276"/>
      <c r="AM32" s="276"/>
      <c r="AN32" s="276"/>
    </row>
    <row r="33" spans="1:40" ht="118.5" customHeight="1" x14ac:dyDescent="0.2">
      <c r="A33" s="231"/>
      <c r="B33" s="387" t="s">
        <v>74</v>
      </c>
      <c r="C33" s="387" t="s">
        <v>100</v>
      </c>
      <c r="D33" s="388"/>
      <c r="E33" s="387" t="s">
        <v>99</v>
      </c>
      <c r="F33" s="405"/>
      <c r="G33" s="388"/>
      <c r="H33" s="389"/>
      <c r="I33" s="390"/>
      <c r="J33" s="391">
        <v>159</v>
      </c>
      <c r="K33" s="388"/>
      <c r="L33" s="392">
        <f t="shared" si="0"/>
        <v>0</v>
      </c>
      <c r="M33" s="219"/>
      <c r="N33" s="282"/>
      <c r="O33" s="276"/>
      <c r="P33" s="276"/>
      <c r="Q33" s="276"/>
      <c r="R33" s="276"/>
      <c r="S33" s="276"/>
      <c r="T33" s="276"/>
      <c r="U33" s="276"/>
      <c r="V33" s="276"/>
      <c r="W33" s="276"/>
      <c r="X33" s="276"/>
      <c r="Y33" s="276"/>
      <c r="Z33" s="276"/>
      <c r="AA33" s="276"/>
      <c r="AB33" s="276"/>
      <c r="AC33" s="276"/>
      <c r="AD33" s="276"/>
      <c r="AE33" s="276"/>
      <c r="AF33" s="276"/>
      <c r="AG33" s="276"/>
      <c r="AH33" s="276"/>
      <c r="AI33" s="276"/>
      <c r="AJ33" s="276"/>
      <c r="AK33" s="276"/>
      <c r="AL33" s="276"/>
      <c r="AM33" s="276"/>
      <c r="AN33" s="276"/>
    </row>
    <row r="34" spans="1:40" ht="118.5" customHeight="1" x14ac:dyDescent="0.2">
      <c r="A34" s="231"/>
      <c r="B34" s="387" t="s">
        <v>75</v>
      </c>
      <c r="C34" s="387" t="s">
        <v>101</v>
      </c>
      <c r="D34" s="388"/>
      <c r="E34" s="387"/>
      <c r="F34" s="405"/>
      <c r="G34" s="388"/>
      <c r="H34" s="389"/>
      <c r="I34" s="390"/>
      <c r="J34" s="391">
        <v>1500</v>
      </c>
      <c r="K34" s="388"/>
      <c r="L34" s="392">
        <f t="shared" si="0"/>
        <v>0</v>
      </c>
      <c r="M34" s="219"/>
      <c r="N34" s="282"/>
      <c r="O34" s="276"/>
      <c r="P34" s="276"/>
      <c r="Q34" s="276"/>
      <c r="R34" s="276"/>
      <c r="S34" s="276"/>
      <c r="T34" s="276"/>
      <c r="U34" s="276"/>
      <c r="V34" s="276"/>
      <c r="W34" s="276"/>
      <c r="X34" s="276"/>
      <c r="Y34" s="276"/>
      <c r="Z34" s="276"/>
      <c r="AA34" s="276"/>
      <c r="AB34" s="276"/>
      <c r="AC34" s="276"/>
      <c r="AD34" s="276"/>
      <c r="AE34" s="276"/>
      <c r="AF34" s="276"/>
      <c r="AG34" s="276"/>
      <c r="AH34" s="276"/>
      <c r="AI34" s="276"/>
      <c r="AJ34" s="276"/>
      <c r="AK34" s="276"/>
      <c r="AL34" s="276"/>
      <c r="AM34" s="276"/>
      <c r="AN34" s="276"/>
    </row>
    <row r="35" spans="1:40" ht="118.5" customHeight="1" x14ac:dyDescent="0.2">
      <c r="A35" s="231"/>
      <c r="B35" s="387" t="s">
        <v>76</v>
      </c>
      <c r="C35" s="387" t="s">
        <v>102</v>
      </c>
      <c r="D35" s="388"/>
      <c r="E35" s="387" t="s">
        <v>103</v>
      </c>
      <c r="F35" s="405" t="e" vm="10">
        <v>#VALUE!</v>
      </c>
      <c r="G35" s="388"/>
      <c r="H35" s="389"/>
      <c r="I35" s="390"/>
      <c r="J35" s="391">
        <v>373</v>
      </c>
      <c r="K35" s="388"/>
      <c r="L35" s="392">
        <f t="shared" si="0"/>
        <v>0</v>
      </c>
      <c r="M35" s="219"/>
      <c r="N35" s="282"/>
      <c r="O35" s="276"/>
      <c r="P35" s="276"/>
      <c r="Q35" s="276"/>
      <c r="R35" s="276"/>
      <c r="S35" s="276"/>
      <c r="T35" s="276"/>
      <c r="U35" s="276"/>
      <c r="V35" s="276"/>
      <c r="W35" s="276"/>
      <c r="X35" s="276"/>
      <c r="Y35" s="276"/>
      <c r="Z35" s="276"/>
      <c r="AA35" s="276"/>
      <c r="AB35" s="276"/>
      <c r="AC35" s="276"/>
      <c r="AD35" s="276"/>
      <c r="AE35" s="276"/>
      <c r="AF35" s="276"/>
      <c r="AG35" s="276"/>
      <c r="AH35" s="276"/>
      <c r="AI35" s="276"/>
      <c r="AJ35" s="276"/>
      <c r="AK35" s="276"/>
      <c r="AL35" s="276"/>
      <c r="AM35" s="276"/>
      <c r="AN35" s="276"/>
    </row>
    <row r="36" spans="1:40" ht="46.5" customHeight="1" thickBot="1" x14ac:dyDescent="0.25">
      <c r="A36" s="237"/>
      <c r="B36" s="393"/>
      <c r="C36" s="393"/>
      <c r="D36" s="394"/>
      <c r="E36" s="393"/>
      <c r="F36" s="396"/>
      <c r="G36" s="394"/>
      <c r="H36" s="395"/>
      <c r="I36" s="396"/>
      <c r="J36" s="397"/>
      <c r="K36" s="394"/>
      <c r="L36" s="398"/>
      <c r="M36" s="287"/>
      <c r="N36" s="282"/>
      <c r="O36" s="276"/>
      <c r="P36" s="276"/>
      <c r="Q36" s="276"/>
      <c r="R36" s="276"/>
      <c r="S36" s="276"/>
      <c r="T36" s="276"/>
      <c r="U36" s="276"/>
      <c r="V36" s="276"/>
      <c r="W36" s="276"/>
      <c r="X36" s="276"/>
      <c r="Y36" s="276"/>
      <c r="Z36" s="276"/>
      <c r="AA36" s="276"/>
      <c r="AB36" s="276"/>
      <c r="AC36" s="276"/>
      <c r="AD36" s="276"/>
      <c r="AE36" s="276"/>
      <c r="AF36" s="276"/>
      <c r="AG36" s="276"/>
      <c r="AH36" s="276"/>
      <c r="AI36" s="276"/>
      <c r="AJ36" s="276"/>
      <c r="AK36" s="276"/>
      <c r="AL36" s="276"/>
      <c r="AM36" s="276"/>
      <c r="AN36" s="276"/>
    </row>
    <row r="37" spans="1:40" ht="46.5" customHeight="1" x14ac:dyDescent="0.2">
      <c r="A37" s="229"/>
      <c r="B37" s="399"/>
      <c r="C37" s="399"/>
      <c r="D37" s="400"/>
      <c r="E37" s="399"/>
      <c r="F37" s="402"/>
      <c r="G37" s="400"/>
      <c r="H37" s="401"/>
      <c r="I37" s="402"/>
      <c r="J37" s="403"/>
      <c r="K37" s="400"/>
      <c r="L37" s="404"/>
      <c r="M37" s="288"/>
      <c r="N37" s="282"/>
      <c r="O37" s="276"/>
      <c r="P37" s="276"/>
      <c r="Q37" s="276"/>
      <c r="R37" s="276"/>
      <c r="S37" s="276"/>
      <c r="T37" s="276"/>
      <c r="U37" s="276"/>
      <c r="V37" s="276"/>
      <c r="W37" s="276"/>
      <c r="X37" s="276"/>
      <c r="Y37" s="276"/>
      <c r="Z37" s="276"/>
      <c r="AA37" s="276"/>
      <c r="AB37" s="276"/>
      <c r="AC37" s="276"/>
      <c r="AD37" s="276"/>
      <c r="AE37" s="276"/>
      <c r="AF37" s="276"/>
      <c r="AG37" s="276"/>
      <c r="AH37" s="276"/>
      <c r="AI37" s="276"/>
      <c r="AJ37" s="276"/>
      <c r="AK37" s="276"/>
      <c r="AL37" s="276"/>
      <c r="AM37" s="276"/>
      <c r="AN37" s="276"/>
    </row>
    <row r="38" spans="1:40" ht="118.5" customHeight="1" x14ac:dyDescent="0.2">
      <c r="A38" s="231"/>
      <c r="B38" s="387" t="s">
        <v>77</v>
      </c>
      <c r="C38" s="387" t="s">
        <v>104</v>
      </c>
      <c r="D38" s="388"/>
      <c r="E38" s="387" t="s">
        <v>105</v>
      </c>
      <c r="F38" s="405"/>
      <c r="G38" s="388"/>
      <c r="H38" s="389"/>
      <c r="I38" s="390"/>
      <c r="J38" s="391">
        <v>498</v>
      </c>
      <c r="K38" s="388"/>
      <c r="L38" s="392">
        <f t="shared" si="0"/>
        <v>0</v>
      </c>
      <c r="M38" s="219"/>
      <c r="N38" s="282"/>
      <c r="O38" s="276"/>
      <c r="P38" s="276"/>
      <c r="Q38" s="276"/>
      <c r="R38" s="276"/>
      <c r="S38" s="276"/>
      <c r="T38" s="276"/>
      <c r="U38" s="276"/>
      <c r="V38" s="276"/>
      <c r="W38" s="276"/>
      <c r="X38" s="276"/>
      <c r="Y38" s="276"/>
      <c r="Z38" s="276"/>
      <c r="AA38" s="276"/>
      <c r="AB38" s="276"/>
      <c r="AC38" s="276"/>
      <c r="AD38" s="276"/>
      <c r="AE38" s="276"/>
      <c r="AF38" s="276"/>
      <c r="AG38" s="276"/>
      <c r="AH38" s="276"/>
      <c r="AI38" s="276"/>
      <c r="AJ38" s="276"/>
      <c r="AK38" s="276"/>
      <c r="AL38" s="276"/>
      <c r="AM38" s="276"/>
      <c r="AN38" s="276"/>
    </row>
    <row r="39" spans="1:40" ht="118.5" customHeight="1" x14ac:dyDescent="0.2">
      <c r="A39" s="231"/>
      <c r="B39" s="387" t="s">
        <v>78</v>
      </c>
      <c r="C39" s="387" t="s">
        <v>106</v>
      </c>
      <c r="D39" s="388"/>
      <c r="E39" s="387" t="s">
        <v>107</v>
      </c>
      <c r="F39" s="405"/>
      <c r="G39" s="388"/>
      <c r="H39" s="389"/>
      <c r="I39" s="390"/>
      <c r="J39" s="391">
        <v>259</v>
      </c>
      <c r="K39" s="388"/>
      <c r="L39" s="392">
        <f t="shared" si="0"/>
        <v>0</v>
      </c>
      <c r="M39" s="219"/>
      <c r="N39" s="282"/>
      <c r="O39" s="276"/>
      <c r="P39" s="276"/>
      <c r="Q39" s="276"/>
      <c r="R39" s="276"/>
      <c r="S39" s="276"/>
      <c r="T39" s="276"/>
      <c r="U39" s="276"/>
      <c r="V39" s="276"/>
      <c r="W39" s="276"/>
      <c r="X39" s="276"/>
      <c r="Y39" s="276"/>
      <c r="Z39" s="276"/>
      <c r="AA39" s="276"/>
      <c r="AB39" s="276"/>
      <c r="AC39" s="276"/>
      <c r="AD39" s="276"/>
      <c r="AE39" s="276"/>
      <c r="AF39" s="276"/>
      <c r="AG39" s="276"/>
      <c r="AH39" s="276"/>
      <c r="AI39" s="276"/>
      <c r="AJ39" s="276"/>
      <c r="AK39" s="276"/>
      <c r="AL39" s="276"/>
      <c r="AM39" s="276"/>
      <c r="AN39" s="276"/>
    </row>
    <row r="40" spans="1:40" ht="118.5" customHeight="1" x14ac:dyDescent="0.2">
      <c r="A40" s="231"/>
      <c r="B40" s="387" t="s">
        <v>297</v>
      </c>
      <c r="C40" s="387" t="s">
        <v>298</v>
      </c>
      <c r="D40" s="388"/>
      <c r="E40" s="387" t="s">
        <v>95</v>
      </c>
      <c r="F40" s="405"/>
      <c r="G40" s="388"/>
      <c r="H40" s="389"/>
      <c r="I40" s="390"/>
      <c r="J40" s="391">
        <v>758</v>
      </c>
      <c r="K40" s="388"/>
      <c r="L40" s="392">
        <f t="shared" si="0"/>
        <v>0</v>
      </c>
      <c r="M40" s="219"/>
      <c r="N40" s="282"/>
      <c r="O40" s="276"/>
      <c r="P40" s="276"/>
      <c r="Q40" s="276"/>
      <c r="R40" s="276"/>
      <c r="S40" s="276"/>
      <c r="T40" s="276"/>
      <c r="U40" s="276"/>
      <c r="V40" s="276"/>
      <c r="W40" s="276"/>
      <c r="X40" s="276"/>
      <c r="Y40" s="276"/>
      <c r="Z40" s="276"/>
      <c r="AA40" s="276"/>
      <c r="AB40" s="276"/>
      <c r="AC40" s="276"/>
      <c r="AD40" s="276"/>
      <c r="AE40" s="276"/>
      <c r="AF40" s="276"/>
      <c r="AG40" s="276"/>
      <c r="AH40" s="276"/>
      <c r="AI40" s="276"/>
      <c r="AJ40" s="276"/>
      <c r="AK40" s="276"/>
      <c r="AL40" s="276"/>
      <c r="AM40" s="276"/>
      <c r="AN40" s="276"/>
    </row>
    <row r="41" spans="1:40" ht="118.5" customHeight="1" x14ac:dyDescent="0.2">
      <c r="A41" s="231"/>
      <c r="B41" s="387" t="s">
        <v>79</v>
      </c>
      <c r="C41" s="387" t="s">
        <v>108</v>
      </c>
      <c r="D41" s="388"/>
      <c r="E41" s="387" t="s">
        <v>109</v>
      </c>
      <c r="F41" s="405"/>
      <c r="G41" s="388"/>
      <c r="H41" s="389"/>
      <c r="I41" s="390"/>
      <c r="J41" s="391">
        <v>239</v>
      </c>
      <c r="K41" s="388"/>
      <c r="L41" s="392">
        <f t="shared" si="0"/>
        <v>0</v>
      </c>
      <c r="M41" s="219"/>
      <c r="N41" s="282"/>
      <c r="O41" s="276"/>
      <c r="P41" s="276"/>
      <c r="Q41" s="276"/>
      <c r="R41" s="276"/>
      <c r="S41" s="276"/>
      <c r="T41" s="276"/>
      <c r="U41" s="276"/>
      <c r="V41" s="276"/>
      <c r="W41" s="276"/>
      <c r="X41" s="276"/>
      <c r="Y41" s="276"/>
      <c r="Z41" s="276"/>
      <c r="AA41" s="276"/>
      <c r="AB41" s="276"/>
      <c r="AC41" s="276"/>
      <c r="AD41" s="276"/>
      <c r="AE41" s="276"/>
      <c r="AF41" s="276"/>
      <c r="AG41" s="276"/>
      <c r="AH41" s="276"/>
      <c r="AI41" s="276"/>
      <c r="AJ41" s="276"/>
      <c r="AK41" s="276"/>
      <c r="AL41" s="276"/>
      <c r="AM41" s="276"/>
      <c r="AN41" s="276"/>
    </row>
    <row r="42" spans="1:40" ht="118.5" customHeight="1" x14ac:dyDescent="0.2">
      <c r="A42" s="231"/>
      <c r="B42" s="387" t="s">
        <v>80</v>
      </c>
      <c r="C42" s="387" t="s">
        <v>110</v>
      </c>
      <c r="D42" s="388"/>
      <c r="E42" s="387" t="s">
        <v>111</v>
      </c>
      <c r="F42" s="405" t="e" vm="11">
        <v>#VALUE!</v>
      </c>
      <c r="G42" s="388"/>
      <c r="H42" s="389"/>
      <c r="I42" s="390"/>
      <c r="J42" s="391">
        <v>349</v>
      </c>
      <c r="K42" s="388"/>
      <c r="L42" s="392">
        <f t="shared" si="0"/>
        <v>0</v>
      </c>
      <c r="M42" s="219"/>
      <c r="N42" s="282"/>
      <c r="O42" s="276"/>
      <c r="P42" s="276"/>
      <c r="Q42" s="276"/>
      <c r="R42" s="276"/>
      <c r="S42" s="276"/>
      <c r="T42" s="276"/>
      <c r="U42" s="276"/>
      <c r="V42" s="276"/>
      <c r="W42" s="276"/>
      <c r="X42" s="276"/>
      <c r="Y42" s="276"/>
      <c r="Z42" s="276"/>
      <c r="AA42" s="276"/>
      <c r="AB42" s="276"/>
      <c r="AC42" s="276"/>
      <c r="AD42" s="276"/>
      <c r="AE42" s="276"/>
      <c r="AF42" s="276"/>
      <c r="AG42" s="276"/>
      <c r="AH42" s="276"/>
      <c r="AI42" s="276"/>
      <c r="AJ42" s="276"/>
      <c r="AK42" s="276"/>
      <c r="AL42" s="276"/>
      <c r="AM42" s="276"/>
      <c r="AN42" s="276"/>
    </row>
    <row r="43" spans="1:40" ht="118.5" customHeight="1" x14ac:dyDescent="0.2">
      <c r="A43" s="231"/>
      <c r="B43" s="387" t="s">
        <v>81</v>
      </c>
      <c r="C43" s="387" t="s">
        <v>261</v>
      </c>
      <c r="D43" s="388"/>
      <c r="E43" s="387" t="s">
        <v>112</v>
      </c>
      <c r="F43" s="405" t="e" vm="12">
        <v>#VALUE!</v>
      </c>
      <c r="G43" s="388"/>
      <c r="H43" s="389"/>
      <c r="I43" s="390"/>
      <c r="J43" s="391">
        <v>605</v>
      </c>
      <c r="K43" s="388"/>
      <c r="L43" s="392">
        <f t="shared" si="0"/>
        <v>0</v>
      </c>
      <c r="M43" s="219"/>
      <c r="N43" s="282"/>
      <c r="O43" s="276"/>
      <c r="P43" s="276"/>
      <c r="Q43" s="276"/>
      <c r="R43" s="276"/>
      <c r="S43" s="276"/>
      <c r="T43" s="276"/>
      <c r="U43" s="276"/>
      <c r="V43" s="276"/>
      <c r="W43" s="276"/>
      <c r="X43" s="276"/>
      <c r="Y43" s="276"/>
      <c r="Z43" s="276"/>
      <c r="AA43" s="276"/>
      <c r="AB43" s="276"/>
      <c r="AC43" s="276"/>
      <c r="AD43" s="276"/>
      <c r="AE43" s="276"/>
      <c r="AF43" s="276"/>
      <c r="AG43" s="276"/>
      <c r="AH43" s="276"/>
      <c r="AI43" s="276"/>
      <c r="AJ43" s="276"/>
      <c r="AK43" s="276"/>
      <c r="AL43" s="276"/>
      <c r="AM43" s="276"/>
      <c r="AN43" s="276"/>
    </row>
    <row r="44" spans="1:40" ht="118.5" customHeight="1" x14ac:dyDescent="0.2">
      <c r="A44" s="231"/>
      <c r="B44" s="387" t="s">
        <v>82</v>
      </c>
      <c r="C44" s="387" t="s">
        <v>113</v>
      </c>
      <c r="D44" s="388"/>
      <c r="E44" s="387" t="s">
        <v>96</v>
      </c>
      <c r="F44" s="405"/>
      <c r="G44" s="388"/>
      <c r="H44" s="389"/>
      <c r="I44" s="390"/>
      <c r="J44" s="391">
        <v>658</v>
      </c>
      <c r="K44" s="388"/>
      <c r="L44" s="392">
        <f t="shared" si="0"/>
        <v>0</v>
      </c>
      <c r="M44" s="219"/>
      <c r="N44" s="282"/>
      <c r="O44" s="276"/>
      <c r="P44" s="276"/>
      <c r="Q44" s="276"/>
      <c r="R44" s="276"/>
      <c r="S44" s="276"/>
      <c r="T44" s="276"/>
      <c r="U44" s="276"/>
      <c r="V44" s="276"/>
      <c r="W44" s="276"/>
      <c r="X44" s="276"/>
      <c r="Y44" s="276"/>
      <c r="Z44" s="276"/>
      <c r="AA44" s="276"/>
      <c r="AB44" s="276"/>
      <c r="AC44" s="276"/>
      <c r="AD44" s="276"/>
      <c r="AE44" s="276"/>
      <c r="AF44" s="276"/>
      <c r="AG44" s="276"/>
      <c r="AH44" s="276"/>
      <c r="AI44" s="276"/>
      <c r="AJ44" s="276"/>
      <c r="AK44" s="276"/>
      <c r="AL44" s="276"/>
      <c r="AM44" s="276"/>
      <c r="AN44" s="276"/>
    </row>
    <row r="45" spans="1:40" ht="118.5" customHeight="1" x14ac:dyDescent="0.2">
      <c r="A45" s="231"/>
      <c r="B45" s="387" t="s">
        <v>83</v>
      </c>
      <c r="C45" s="387" t="s">
        <v>262</v>
      </c>
      <c r="D45" s="388"/>
      <c r="E45" s="387" t="s">
        <v>105</v>
      </c>
      <c r="F45" s="405"/>
      <c r="G45" s="388"/>
      <c r="H45" s="389"/>
      <c r="I45" s="390"/>
      <c r="J45" s="391">
        <v>599</v>
      </c>
      <c r="K45" s="388"/>
      <c r="L45" s="392">
        <f t="shared" si="0"/>
        <v>0</v>
      </c>
      <c r="M45" s="219"/>
      <c r="N45" s="282"/>
      <c r="O45" s="276"/>
      <c r="P45" s="276"/>
      <c r="Q45" s="276"/>
      <c r="R45" s="276"/>
      <c r="S45" s="276"/>
      <c r="T45" s="276"/>
      <c r="U45" s="276"/>
      <c r="V45" s="276"/>
      <c r="W45" s="276"/>
      <c r="X45" s="276"/>
      <c r="Y45" s="276"/>
      <c r="Z45" s="276"/>
      <c r="AA45" s="276"/>
      <c r="AB45" s="276"/>
      <c r="AC45" s="276"/>
      <c r="AD45" s="276"/>
      <c r="AE45" s="276"/>
      <c r="AF45" s="276"/>
      <c r="AG45" s="276"/>
      <c r="AH45" s="276"/>
      <c r="AI45" s="276"/>
      <c r="AJ45" s="276"/>
      <c r="AK45" s="276"/>
      <c r="AL45" s="276"/>
      <c r="AM45" s="276"/>
      <c r="AN45" s="276"/>
    </row>
    <row r="46" spans="1:40" ht="118.5" customHeight="1" x14ac:dyDescent="0.2">
      <c r="A46" s="231"/>
      <c r="B46" s="387" t="s">
        <v>84</v>
      </c>
      <c r="C46" s="387" t="s">
        <v>114</v>
      </c>
      <c r="D46" s="388"/>
      <c r="E46" s="387" t="s">
        <v>99</v>
      </c>
      <c r="F46" s="405" t="e" vm="13">
        <v>#VALUE!</v>
      </c>
      <c r="G46" s="388"/>
      <c r="H46" s="389"/>
      <c r="I46" s="390"/>
      <c r="J46" s="391">
        <v>596</v>
      </c>
      <c r="K46" s="388"/>
      <c r="L46" s="392">
        <f t="shared" si="0"/>
        <v>0</v>
      </c>
      <c r="M46" s="219"/>
      <c r="N46" s="282"/>
      <c r="O46" s="276"/>
      <c r="P46" s="276"/>
      <c r="Q46" s="276"/>
      <c r="R46" s="276"/>
      <c r="S46" s="276"/>
      <c r="T46" s="276"/>
      <c r="U46" s="276"/>
      <c r="V46" s="276"/>
      <c r="W46" s="276"/>
      <c r="X46" s="276"/>
      <c r="Y46" s="276"/>
      <c r="Z46" s="276"/>
      <c r="AA46" s="276"/>
      <c r="AB46" s="276"/>
      <c r="AC46" s="276"/>
      <c r="AD46" s="276"/>
      <c r="AE46" s="276"/>
      <c r="AF46" s="276"/>
      <c r="AG46" s="276"/>
      <c r="AH46" s="276"/>
      <c r="AI46" s="276"/>
      <c r="AJ46" s="276"/>
      <c r="AK46" s="276"/>
      <c r="AL46" s="276"/>
      <c r="AM46" s="276"/>
      <c r="AN46" s="276"/>
    </row>
    <row r="47" spans="1:40" ht="118.5" hidden="1" customHeight="1" x14ac:dyDescent="0.2">
      <c r="A47" s="231"/>
      <c r="B47" s="387" t="s">
        <v>85</v>
      </c>
      <c r="C47" s="387" t="s">
        <v>115</v>
      </c>
      <c r="D47" s="388"/>
      <c r="E47" s="387" t="s">
        <v>95</v>
      </c>
      <c r="F47" s="405"/>
      <c r="G47" s="388"/>
      <c r="H47" s="389"/>
      <c r="I47" s="390"/>
      <c r="J47" s="391">
        <v>616</v>
      </c>
      <c r="K47" s="388"/>
      <c r="L47" s="392">
        <f t="shared" si="0"/>
        <v>0</v>
      </c>
      <c r="M47" s="219"/>
      <c r="N47" s="282"/>
      <c r="O47" s="276"/>
      <c r="P47" s="276"/>
      <c r="Q47" s="276"/>
      <c r="R47" s="276"/>
      <c r="S47" s="276"/>
      <c r="T47" s="276"/>
      <c r="U47" s="276"/>
      <c r="V47" s="276"/>
      <c r="W47" s="276"/>
      <c r="X47" s="276"/>
      <c r="Y47" s="276"/>
      <c r="Z47" s="276"/>
      <c r="AA47" s="276"/>
      <c r="AB47" s="276"/>
      <c r="AC47" s="276"/>
      <c r="AD47" s="276"/>
      <c r="AE47" s="276"/>
      <c r="AF47" s="276"/>
      <c r="AG47" s="276"/>
      <c r="AH47" s="276"/>
      <c r="AI47" s="276"/>
      <c r="AJ47" s="276"/>
      <c r="AK47" s="276"/>
      <c r="AL47" s="276"/>
      <c r="AM47" s="276"/>
      <c r="AN47" s="276"/>
    </row>
    <row r="48" spans="1:40" ht="118.5" customHeight="1" x14ac:dyDescent="0.2">
      <c r="A48" s="231"/>
      <c r="B48" s="387" t="s">
        <v>86</v>
      </c>
      <c r="C48" s="387" t="s">
        <v>116</v>
      </c>
      <c r="D48" s="388"/>
      <c r="E48" s="387" t="s">
        <v>117</v>
      </c>
      <c r="F48" s="405" t="e" vm="14">
        <v>#VALUE!</v>
      </c>
      <c r="G48" s="388"/>
      <c r="H48" s="389"/>
      <c r="I48" s="390"/>
      <c r="J48" s="391">
        <v>610</v>
      </c>
      <c r="K48" s="388"/>
      <c r="L48" s="392">
        <f t="shared" si="0"/>
        <v>0</v>
      </c>
      <c r="M48" s="219"/>
      <c r="N48" s="282"/>
      <c r="O48" s="276"/>
      <c r="P48" s="276"/>
      <c r="Q48" s="276"/>
      <c r="R48" s="276"/>
      <c r="S48" s="276"/>
      <c r="T48" s="276"/>
      <c r="U48" s="276"/>
      <c r="V48" s="276"/>
      <c r="W48" s="276"/>
      <c r="X48" s="276"/>
      <c r="Y48" s="276"/>
      <c r="Z48" s="276"/>
      <c r="AA48" s="276"/>
      <c r="AB48" s="276"/>
      <c r="AC48" s="276"/>
      <c r="AD48" s="276"/>
      <c r="AE48" s="276"/>
      <c r="AF48" s="276"/>
      <c r="AG48" s="276"/>
      <c r="AH48" s="276"/>
      <c r="AI48" s="276"/>
      <c r="AJ48" s="276"/>
      <c r="AK48" s="276"/>
      <c r="AL48" s="276"/>
      <c r="AM48" s="276"/>
      <c r="AN48" s="276"/>
    </row>
    <row r="49" spans="1:40" ht="118.5" customHeight="1" x14ac:dyDescent="0.2">
      <c r="A49" s="231"/>
      <c r="B49" s="387" t="s">
        <v>87</v>
      </c>
      <c r="C49" s="387" t="s">
        <v>116</v>
      </c>
      <c r="D49" s="388"/>
      <c r="E49" s="387" t="s">
        <v>118</v>
      </c>
      <c r="F49" s="405" t="e" vm="15">
        <v>#VALUE!</v>
      </c>
      <c r="G49" s="388"/>
      <c r="H49" s="389"/>
      <c r="I49" s="390"/>
      <c r="J49" s="391">
        <v>610</v>
      </c>
      <c r="K49" s="388"/>
      <c r="L49" s="392">
        <f t="shared" si="0"/>
        <v>0</v>
      </c>
      <c r="M49" s="219"/>
      <c r="N49" s="282"/>
      <c r="O49" s="276"/>
      <c r="P49" s="276"/>
      <c r="Q49" s="276"/>
      <c r="R49" s="276"/>
      <c r="S49" s="276"/>
      <c r="T49" s="276"/>
      <c r="U49" s="276"/>
      <c r="V49" s="276"/>
      <c r="W49" s="276"/>
      <c r="X49" s="276"/>
      <c r="Y49" s="276"/>
      <c r="Z49" s="276"/>
      <c r="AA49" s="276"/>
      <c r="AB49" s="276"/>
      <c r="AC49" s="276"/>
      <c r="AD49" s="276"/>
      <c r="AE49" s="276"/>
      <c r="AF49" s="276"/>
      <c r="AG49" s="276"/>
      <c r="AH49" s="276"/>
      <c r="AI49" s="276"/>
      <c r="AJ49" s="276"/>
      <c r="AK49" s="276"/>
      <c r="AL49" s="276"/>
      <c r="AM49" s="276"/>
      <c r="AN49" s="276"/>
    </row>
    <row r="50" spans="1:40" ht="118.5" customHeight="1" x14ac:dyDescent="0.2">
      <c r="A50" s="231"/>
      <c r="B50" s="387" t="s">
        <v>88</v>
      </c>
      <c r="C50" s="387" t="s">
        <v>119</v>
      </c>
      <c r="D50" s="388"/>
      <c r="E50" s="387" t="s">
        <v>105</v>
      </c>
      <c r="F50" s="405" t="e" vm="16">
        <v>#VALUE!</v>
      </c>
      <c r="G50" s="388"/>
      <c r="H50" s="389"/>
      <c r="I50" s="390"/>
      <c r="J50" s="391">
        <v>650</v>
      </c>
      <c r="K50" s="388"/>
      <c r="L50" s="392">
        <f t="shared" si="0"/>
        <v>0</v>
      </c>
      <c r="M50" s="219"/>
      <c r="N50" s="282"/>
      <c r="O50" s="276"/>
      <c r="P50" s="276"/>
      <c r="Q50" s="276"/>
      <c r="R50" s="276"/>
      <c r="S50" s="276"/>
      <c r="T50" s="276"/>
      <c r="U50" s="276"/>
      <c r="V50" s="276"/>
      <c r="W50" s="276"/>
      <c r="X50" s="276"/>
      <c r="Y50" s="276"/>
      <c r="Z50" s="276"/>
      <c r="AA50" s="276"/>
      <c r="AB50" s="276"/>
      <c r="AC50" s="276"/>
      <c r="AD50" s="276"/>
      <c r="AE50" s="276"/>
      <c r="AF50" s="276"/>
      <c r="AG50" s="276"/>
      <c r="AH50" s="276"/>
      <c r="AI50" s="276"/>
      <c r="AJ50" s="276"/>
      <c r="AK50" s="276"/>
      <c r="AL50" s="276"/>
      <c r="AM50" s="276"/>
      <c r="AN50" s="276"/>
    </row>
    <row r="51" spans="1:40" ht="118.5" customHeight="1" x14ac:dyDescent="0.2">
      <c r="A51" s="231"/>
      <c r="B51" s="387" t="s">
        <v>299</v>
      </c>
      <c r="C51" s="387" t="s">
        <v>300</v>
      </c>
      <c r="D51" s="388"/>
      <c r="E51" s="387" t="s">
        <v>99</v>
      </c>
      <c r="F51" s="405" t="e" vm="17">
        <v>#VALUE!</v>
      </c>
      <c r="G51" s="388"/>
      <c r="H51" s="389"/>
      <c r="I51" s="390"/>
      <c r="J51" s="391">
        <v>614</v>
      </c>
      <c r="K51" s="388"/>
      <c r="L51" s="392">
        <f t="shared" si="0"/>
        <v>0</v>
      </c>
      <c r="M51" s="219"/>
      <c r="N51" s="282"/>
      <c r="O51" s="276"/>
      <c r="P51" s="276"/>
      <c r="Q51" s="276"/>
      <c r="R51" s="276"/>
      <c r="S51" s="276"/>
      <c r="T51" s="276"/>
      <c r="U51" s="276"/>
      <c r="V51" s="276"/>
      <c r="W51" s="276"/>
      <c r="X51" s="276"/>
      <c r="Y51" s="276"/>
      <c r="Z51" s="276"/>
      <c r="AA51" s="276"/>
      <c r="AB51" s="276"/>
      <c r="AC51" s="276"/>
      <c r="AD51" s="276"/>
      <c r="AE51" s="276"/>
      <c r="AF51" s="276"/>
      <c r="AG51" s="276"/>
      <c r="AH51" s="276"/>
      <c r="AI51" s="276"/>
      <c r="AJ51" s="276"/>
      <c r="AK51" s="276"/>
      <c r="AL51" s="276"/>
      <c r="AM51" s="276"/>
      <c r="AN51" s="276"/>
    </row>
    <row r="52" spans="1:40" ht="40.5" customHeight="1" thickBot="1" x14ac:dyDescent="0.25">
      <c r="A52" s="237"/>
      <c r="B52" s="393"/>
      <c r="C52" s="393"/>
      <c r="D52" s="394"/>
      <c r="E52" s="393"/>
      <c r="F52" s="396"/>
      <c r="G52" s="394"/>
      <c r="H52" s="395"/>
      <c r="I52" s="396"/>
      <c r="J52" s="397"/>
      <c r="K52" s="394"/>
      <c r="L52" s="398"/>
      <c r="M52" s="287"/>
      <c r="N52" s="282"/>
      <c r="O52" s="276"/>
      <c r="P52" s="276"/>
      <c r="Q52" s="276"/>
      <c r="R52" s="276"/>
      <c r="S52" s="276"/>
      <c r="T52" s="276"/>
      <c r="U52" s="276"/>
      <c r="V52" s="276"/>
      <c r="W52" s="276"/>
      <c r="X52" s="276"/>
      <c r="Y52" s="276"/>
      <c r="Z52" s="276"/>
      <c r="AA52" s="276"/>
      <c r="AB52" s="276"/>
      <c r="AC52" s="276"/>
      <c r="AD52" s="276"/>
      <c r="AE52" s="276"/>
      <c r="AF52" s="276"/>
      <c r="AG52" s="276"/>
      <c r="AH52" s="276"/>
      <c r="AI52" s="276"/>
      <c r="AJ52" s="276"/>
      <c r="AK52" s="276"/>
      <c r="AL52" s="276"/>
      <c r="AM52" s="276"/>
      <c r="AN52" s="276"/>
    </row>
    <row r="53" spans="1:40" ht="40.5" customHeight="1" x14ac:dyDescent="0.2">
      <c r="A53" s="229"/>
      <c r="B53" s="399"/>
      <c r="C53" s="399"/>
      <c r="D53" s="400"/>
      <c r="E53" s="399"/>
      <c r="F53" s="402"/>
      <c r="G53" s="400"/>
      <c r="H53" s="401"/>
      <c r="I53" s="402"/>
      <c r="J53" s="403"/>
      <c r="K53" s="400"/>
      <c r="L53" s="404"/>
      <c r="M53" s="288"/>
      <c r="N53" s="282"/>
      <c r="O53" s="276"/>
      <c r="P53" s="276"/>
      <c r="Q53" s="276"/>
      <c r="R53" s="276"/>
      <c r="S53" s="276"/>
      <c r="T53" s="276"/>
      <c r="U53" s="276"/>
      <c r="V53" s="276"/>
      <c r="W53" s="276"/>
      <c r="X53" s="276"/>
      <c r="Y53" s="276"/>
      <c r="Z53" s="276"/>
      <c r="AA53" s="276"/>
      <c r="AB53" s="276"/>
      <c r="AC53" s="276"/>
      <c r="AD53" s="276"/>
      <c r="AE53" s="276"/>
      <c r="AF53" s="276"/>
      <c r="AG53" s="276"/>
      <c r="AH53" s="276"/>
      <c r="AI53" s="276"/>
      <c r="AJ53" s="276"/>
      <c r="AK53" s="276"/>
      <c r="AL53" s="276"/>
      <c r="AM53" s="276"/>
      <c r="AN53" s="276"/>
    </row>
    <row r="54" spans="1:40" ht="118.5" customHeight="1" x14ac:dyDescent="0.2">
      <c r="A54" s="231"/>
      <c r="B54" s="387" t="s">
        <v>301</v>
      </c>
      <c r="C54" s="387" t="s">
        <v>302</v>
      </c>
      <c r="D54" s="388"/>
      <c r="E54" s="387" t="s">
        <v>99</v>
      </c>
      <c r="F54" s="405" t="e" vm="18">
        <v>#VALUE!</v>
      </c>
      <c r="G54" s="388"/>
      <c r="H54" s="389"/>
      <c r="I54" s="390"/>
      <c r="J54" s="391">
        <v>578</v>
      </c>
      <c r="K54" s="388"/>
      <c r="L54" s="392">
        <f t="shared" si="0"/>
        <v>0</v>
      </c>
      <c r="M54" s="219"/>
      <c r="N54" s="282"/>
      <c r="O54" s="276"/>
      <c r="P54" s="276"/>
      <c r="Q54" s="276"/>
      <c r="R54" s="276"/>
      <c r="S54" s="276"/>
      <c r="T54" s="276"/>
      <c r="U54" s="276"/>
      <c r="V54" s="276"/>
      <c r="W54" s="276"/>
      <c r="X54" s="276"/>
      <c r="Y54" s="276"/>
      <c r="Z54" s="276"/>
      <c r="AA54" s="276"/>
      <c r="AB54" s="276"/>
      <c r="AC54" s="276"/>
      <c r="AD54" s="276"/>
      <c r="AE54" s="276"/>
      <c r="AF54" s="276"/>
      <c r="AG54" s="276"/>
      <c r="AH54" s="276"/>
      <c r="AI54" s="276"/>
      <c r="AJ54" s="276"/>
      <c r="AK54" s="276"/>
      <c r="AL54" s="276"/>
      <c r="AM54" s="276"/>
      <c r="AN54" s="276"/>
    </row>
    <row r="55" spans="1:40" ht="118.5" hidden="1" customHeight="1" x14ac:dyDescent="0.2">
      <c r="A55" s="231"/>
      <c r="B55" s="387" t="s">
        <v>89</v>
      </c>
      <c r="C55" s="387" t="s">
        <v>120</v>
      </c>
      <c r="D55" s="388"/>
      <c r="E55" s="387" t="s">
        <v>121</v>
      </c>
      <c r="F55" s="405" t="e" vm="19">
        <v>#VALUE!</v>
      </c>
      <c r="G55" s="388"/>
      <c r="H55" s="389"/>
      <c r="I55" s="390"/>
      <c r="J55" s="391">
        <v>803</v>
      </c>
      <c r="K55" s="388"/>
      <c r="L55" s="392">
        <f t="shared" si="0"/>
        <v>0</v>
      </c>
      <c r="M55" s="219"/>
      <c r="N55" s="282"/>
      <c r="O55" s="276"/>
      <c r="P55" s="276"/>
      <c r="Q55" s="276"/>
      <c r="R55" s="276"/>
      <c r="S55" s="276"/>
      <c r="T55" s="276"/>
      <c r="U55" s="276"/>
      <c r="V55" s="276"/>
      <c r="W55" s="276"/>
      <c r="X55" s="276"/>
      <c r="Y55" s="276"/>
      <c r="Z55" s="276"/>
      <c r="AA55" s="276"/>
      <c r="AB55" s="276"/>
      <c r="AC55" s="276"/>
      <c r="AD55" s="276"/>
      <c r="AE55" s="276"/>
      <c r="AF55" s="276"/>
      <c r="AG55" s="276"/>
      <c r="AH55" s="276"/>
      <c r="AI55" s="276"/>
      <c r="AJ55" s="276"/>
      <c r="AK55" s="276"/>
      <c r="AL55" s="276"/>
      <c r="AM55" s="276"/>
      <c r="AN55" s="276"/>
    </row>
    <row r="56" spans="1:40" ht="118.5" hidden="1" customHeight="1" x14ac:dyDescent="0.2">
      <c r="A56" s="231"/>
      <c r="B56" s="387" t="s">
        <v>90</v>
      </c>
      <c r="C56" s="387" t="s">
        <v>122</v>
      </c>
      <c r="D56" s="388"/>
      <c r="E56" s="387" t="s">
        <v>123</v>
      </c>
      <c r="F56" s="405" t="e" vm="20">
        <v>#VALUE!</v>
      </c>
      <c r="G56" s="388"/>
      <c r="H56" s="389"/>
      <c r="I56" s="390"/>
      <c r="J56" s="391">
        <v>803</v>
      </c>
      <c r="K56" s="388"/>
      <c r="L56" s="392">
        <f t="shared" si="0"/>
        <v>0</v>
      </c>
      <c r="M56" s="219"/>
      <c r="N56" s="282"/>
      <c r="O56" s="276"/>
      <c r="P56" s="276"/>
      <c r="Q56" s="276"/>
      <c r="R56" s="276"/>
      <c r="S56" s="276"/>
      <c r="T56" s="276"/>
      <c r="U56" s="276"/>
      <c r="V56" s="276"/>
      <c r="W56" s="276"/>
      <c r="X56" s="276"/>
      <c r="Y56" s="276"/>
      <c r="Z56" s="276"/>
      <c r="AA56" s="276"/>
      <c r="AB56" s="276"/>
      <c r="AC56" s="276"/>
      <c r="AD56" s="276"/>
      <c r="AE56" s="276"/>
      <c r="AF56" s="276"/>
      <c r="AG56" s="276"/>
      <c r="AH56" s="276"/>
      <c r="AI56" s="276"/>
      <c r="AJ56" s="276"/>
      <c r="AK56" s="276"/>
      <c r="AL56" s="276"/>
      <c r="AM56" s="276"/>
      <c r="AN56" s="276"/>
    </row>
    <row r="57" spans="1:40" ht="118.5" hidden="1" customHeight="1" x14ac:dyDescent="0.2">
      <c r="A57" s="231"/>
      <c r="B57" s="387" t="s">
        <v>91</v>
      </c>
      <c r="C57" s="387" t="s">
        <v>124</v>
      </c>
      <c r="D57" s="388"/>
      <c r="E57" s="387" t="s">
        <v>125</v>
      </c>
      <c r="F57" s="405" t="e" vm="21">
        <v>#VALUE!</v>
      </c>
      <c r="G57" s="388"/>
      <c r="H57" s="389"/>
      <c r="I57" s="390"/>
      <c r="J57" s="391">
        <v>792</v>
      </c>
      <c r="K57" s="388"/>
      <c r="L57" s="392">
        <f t="shared" si="0"/>
        <v>0</v>
      </c>
      <c r="M57" s="219"/>
      <c r="N57" s="282"/>
      <c r="O57" s="276"/>
      <c r="P57" s="276"/>
      <c r="Q57" s="276"/>
      <c r="R57" s="276"/>
      <c r="S57" s="276"/>
      <c r="T57" s="276"/>
      <c r="U57" s="276"/>
      <c r="V57" s="276"/>
      <c r="W57" s="276"/>
      <c r="X57" s="276"/>
      <c r="Y57" s="276"/>
      <c r="Z57" s="276"/>
      <c r="AA57" s="276"/>
      <c r="AB57" s="276"/>
      <c r="AC57" s="276"/>
      <c r="AD57" s="276"/>
      <c r="AE57" s="276"/>
      <c r="AF57" s="276"/>
      <c r="AG57" s="276"/>
      <c r="AH57" s="276"/>
      <c r="AI57" s="276"/>
      <c r="AJ57" s="276"/>
      <c r="AK57" s="276"/>
      <c r="AL57" s="276"/>
      <c r="AM57" s="276"/>
      <c r="AN57" s="276"/>
    </row>
    <row r="58" spans="1:40" ht="118.5" customHeight="1" x14ac:dyDescent="0.2">
      <c r="A58" s="231"/>
      <c r="B58" s="387" t="s">
        <v>126</v>
      </c>
      <c r="C58" s="387" t="s">
        <v>127</v>
      </c>
      <c r="D58" s="388"/>
      <c r="E58" s="387" t="s">
        <v>128</v>
      </c>
      <c r="F58" s="405"/>
      <c r="G58" s="388"/>
      <c r="H58" s="389"/>
      <c r="I58" s="390"/>
      <c r="J58" s="391">
        <v>345</v>
      </c>
      <c r="K58" s="388"/>
      <c r="L58" s="392">
        <f t="shared" si="0"/>
        <v>0</v>
      </c>
      <c r="M58" s="219"/>
      <c r="N58" s="282"/>
      <c r="O58" s="276"/>
      <c r="P58" s="276"/>
      <c r="Q58" s="276"/>
      <c r="R58" s="276"/>
      <c r="S58" s="276"/>
      <c r="T58" s="276"/>
      <c r="U58" s="276"/>
      <c r="V58" s="276"/>
      <c r="W58" s="276"/>
      <c r="X58" s="276"/>
      <c r="Y58" s="276"/>
      <c r="Z58" s="276"/>
      <c r="AA58" s="276"/>
      <c r="AB58" s="276"/>
      <c r="AC58" s="276"/>
      <c r="AD58" s="276"/>
      <c r="AE58" s="276"/>
      <c r="AF58" s="276"/>
      <c r="AG58" s="276"/>
      <c r="AH58" s="276"/>
      <c r="AI58" s="276"/>
      <c r="AJ58" s="276"/>
      <c r="AK58" s="276"/>
      <c r="AL58" s="276"/>
      <c r="AM58" s="276"/>
      <c r="AN58" s="276"/>
    </row>
    <row r="59" spans="1:40" ht="118.5" customHeight="1" x14ac:dyDescent="0.2">
      <c r="A59" s="231"/>
      <c r="B59" s="387" t="s">
        <v>129</v>
      </c>
      <c r="C59" s="387" t="s">
        <v>130</v>
      </c>
      <c r="D59" s="388"/>
      <c r="E59" s="387" t="s">
        <v>131</v>
      </c>
      <c r="F59" s="405" t="e" vm="22">
        <v>#VALUE!</v>
      </c>
      <c r="G59" s="388"/>
      <c r="H59" s="389"/>
      <c r="I59" s="390"/>
      <c r="J59" s="391">
        <v>345</v>
      </c>
      <c r="K59" s="388"/>
      <c r="L59" s="392">
        <f t="shared" si="0"/>
        <v>0</v>
      </c>
      <c r="M59" s="219"/>
      <c r="N59" s="282"/>
      <c r="O59" s="276"/>
      <c r="P59" s="276"/>
      <c r="Q59" s="276"/>
      <c r="R59" s="276"/>
      <c r="S59" s="276"/>
      <c r="T59" s="276"/>
      <c r="U59" s="276"/>
      <c r="V59" s="276"/>
      <c r="W59" s="276"/>
      <c r="X59" s="276"/>
      <c r="Y59" s="276"/>
      <c r="Z59" s="276"/>
      <c r="AA59" s="276"/>
      <c r="AB59" s="276"/>
      <c r="AC59" s="276"/>
      <c r="AD59" s="276"/>
      <c r="AE59" s="276"/>
      <c r="AF59" s="276"/>
      <c r="AG59" s="276"/>
      <c r="AH59" s="276"/>
      <c r="AI59" s="276"/>
      <c r="AJ59" s="276"/>
      <c r="AK59" s="276"/>
      <c r="AL59" s="276"/>
      <c r="AM59" s="276"/>
      <c r="AN59" s="276"/>
    </row>
    <row r="60" spans="1:40" ht="118.5" customHeight="1" x14ac:dyDescent="0.2">
      <c r="A60" s="231"/>
      <c r="B60" s="387" t="s">
        <v>132</v>
      </c>
      <c r="C60" s="387" t="s">
        <v>133</v>
      </c>
      <c r="D60" s="388"/>
      <c r="E60" s="387" t="s">
        <v>134</v>
      </c>
      <c r="F60" s="405"/>
      <c r="G60" s="388"/>
      <c r="H60" s="389"/>
      <c r="I60" s="390"/>
      <c r="J60" s="391">
        <v>536</v>
      </c>
      <c r="K60" s="388"/>
      <c r="L60" s="392">
        <f t="shared" si="0"/>
        <v>0</v>
      </c>
      <c r="M60" s="219"/>
      <c r="N60" s="282"/>
      <c r="O60" s="276"/>
      <c r="P60" s="276"/>
      <c r="Q60" s="276"/>
      <c r="R60" s="276"/>
      <c r="S60" s="276"/>
      <c r="T60" s="276"/>
      <c r="U60" s="276"/>
      <c r="V60" s="276"/>
      <c r="W60" s="276"/>
      <c r="X60" s="276"/>
      <c r="Y60" s="276"/>
      <c r="Z60" s="276"/>
      <c r="AA60" s="276"/>
      <c r="AB60" s="276"/>
      <c r="AC60" s="276"/>
      <c r="AD60" s="276"/>
      <c r="AE60" s="276"/>
      <c r="AF60" s="276"/>
      <c r="AG60" s="276"/>
      <c r="AH60" s="276"/>
      <c r="AI60" s="276"/>
      <c r="AJ60" s="276"/>
      <c r="AK60" s="276"/>
      <c r="AL60" s="276"/>
      <c r="AM60" s="276"/>
      <c r="AN60" s="276"/>
    </row>
    <row r="61" spans="1:40" ht="118.5" customHeight="1" thickBot="1" x14ac:dyDescent="0.25">
      <c r="A61" s="283"/>
      <c r="B61" s="387" t="s">
        <v>135</v>
      </c>
      <c r="C61" s="387" t="s">
        <v>136</v>
      </c>
      <c r="D61" s="388"/>
      <c r="E61" s="387" t="s">
        <v>137</v>
      </c>
      <c r="F61" s="405"/>
      <c r="G61" s="388"/>
      <c r="H61" s="389"/>
      <c r="I61" s="390"/>
      <c r="J61" s="391">
        <v>650</v>
      </c>
      <c r="K61" s="388"/>
      <c r="L61" s="392">
        <f t="shared" si="0"/>
        <v>0</v>
      </c>
      <c r="M61" s="284"/>
      <c r="N61" s="282"/>
      <c r="O61" s="276"/>
      <c r="P61" s="276"/>
      <c r="Q61" s="276"/>
      <c r="R61" s="276"/>
      <c r="S61" s="276"/>
      <c r="T61" s="276"/>
      <c r="U61" s="276"/>
      <c r="V61" s="276"/>
      <c r="W61" s="276"/>
      <c r="X61" s="276"/>
      <c r="Y61" s="276"/>
      <c r="Z61" s="276"/>
      <c r="AA61" s="276"/>
      <c r="AB61" s="276"/>
      <c r="AC61" s="276"/>
      <c r="AD61" s="276"/>
      <c r="AE61" s="276"/>
      <c r="AF61" s="276"/>
      <c r="AG61" s="276"/>
      <c r="AH61" s="276"/>
      <c r="AI61" s="276"/>
      <c r="AJ61" s="276"/>
      <c r="AK61" s="276"/>
      <c r="AL61" s="276"/>
      <c r="AM61" s="276"/>
      <c r="AN61" s="276"/>
    </row>
    <row r="62" spans="1:40" ht="118.5" hidden="1" customHeight="1" x14ac:dyDescent="0.2">
      <c r="A62" s="285"/>
      <c r="B62" s="405" t="s">
        <v>138</v>
      </c>
      <c r="C62" s="387" t="s">
        <v>139</v>
      </c>
      <c r="D62" s="406"/>
      <c r="E62" s="387" t="s">
        <v>140</v>
      </c>
      <c r="F62" s="405"/>
      <c r="G62" s="388"/>
      <c r="H62" s="389"/>
      <c r="I62" s="390"/>
      <c r="J62" s="391">
        <v>1128</v>
      </c>
      <c r="K62" s="388"/>
      <c r="L62" s="392">
        <f t="shared" si="0"/>
        <v>0</v>
      </c>
      <c r="M62" s="286"/>
      <c r="N62" s="282"/>
      <c r="O62" s="276"/>
      <c r="P62" s="276"/>
      <c r="Q62" s="276"/>
      <c r="R62" s="276"/>
      <c r="S62" s="276"/>
      <c r="T62" s="276"/>
      <c r="U62" s="276"/>
      <c r="V62" s="276"/>
      <c r="W62" s="276"/>
      <c r="X62" s="276"/>
      <c r="Y62" s="276"/>
      <c r="Z62" s="276"/>
      <c r="AA62" s="276"/>
      <c r="AB62" s="276"/>
      <c r="AC62" s="276"/>
      <c r="AD62" s="276"/>
      <c r="AE62" s="276"/>
      <c r="AF62" s="276"/>
      <c r="AG62" s="276"/>
      <c r="AH62" s="276"/>
      <c r="AI62" s="276"/>
      <c r="AJ62" s="276"/>
      <c r="AK62" s="276"/>
      <c r="AL62" s="276"/>
      <c r="AM62" s="276"/>
      <c r="AN62" s="276"/>
    </row>
    <row r="63" spans="1:40" ht="118.5" customHeight="1" x14ac:dyDescent="0.2">
      <c r="A63" s="231"/>
      <c r="B63" s="407" t="s">
        <v>303</v>
      </c>
      <c r="C63" s="408" t="s">
        <v>304</v>
      </c>
      <c r="D63" s="406"/>
      <c r="E63" s="387"/>
      <c r="F63" s="405"/>
      <c r="G63" s="388"/>
      <c r="H63" s="389"/>
      <c r="I63" s="390"/>
      <c r="J63" s="391">
        <v>438</v>
      </c>
      <c r="K63" s="388"/>
      <c r="L63" s="392">
        <f t="shared" ref="L63" si="1">J63*H63</f>
        <v>0</v>
      </c>
      <c r="M63" s="219"/>
      <c r="N63" s="282"/>
      <c r="O63" s="276"/>
      <c r="P63" s="276"/>
      <c r="Q63" s="276"/>
      <c r="R63" s="276"/>
      <c r="S63" s="276"/>
      <c r="T63" s="276"/>
      <c r="U63" s="276"/>
      <c r="V63" s="276"/>
      <c r="W63" s="276"/>
      <c r="X63" s="276"/>
      <c r="Y63" s="276"/>
      <c r="Z63" s="276"/>
      <c r="AA63" s="276"/>
      <c r="AB63" s="276"/>
      <c r="AC63" s="276"/>
      <c r="AD63" s="276"/>
      <c r="AE63" s="276"/>
      <c r="AF63" s="276"/>
      <c r="AG63" s="276"/>
      <c r="AH63" s="276"/>
      <c r="AI63" s="276"/>
      <c r="AJ63" s="276"/>
      <c r="AK63" s="276"/>
      <c r="AL63" s="276"/>
      <c r="AM63" s="276"/>
      <c r="AN63" s="276"/>
    </row>
    <row r="64" spans="1:40" ht="118.5" customHeight="1" x14ac:dyDescent="0.2">
      <c r="A64" s="231"/>
      <c r="B64" s="405" t="s">
        <v>141</v>
      </c>
      <c r="C64" s="387" t="s">
        <v>142</v>
      </c>
      <c r="D64" s="406"/>
      <c r="E64" s="387" t="s">
        <v>143</v>
      </c>
      <c r="F64" s="405" t="e" vm="23">
        <v>#VALUE!</v>
      </c>
      <c r="G64" s="388"/>
      <c r="H64" s="389"/>
      <c r="I64" s="390"/>
      <c r="J64" s="391">
        <v>916</v>
      </c>
      <c r="K64" s="388"/>
      <c r="L64" s="392">
        <f t="shared" si="0"/>
        <v>0</v>
      </c>
      <c r="M64" s="219"/>
      <c r="N64" s="282"/>
      <c r="O64" s="276"/>
      <c r="P64" s="276"/>
      <c r="Q64" s="276"/>
      <c r="R64" s="276"/>
      <c r="S64" s="276"/>
      <c r="T64" s="276"/>
      <c r="U64" s="276"/>
      <c r="V64" s="276"/>
      <c r="W64" s="276"/>
      <c r="X64" s="276"/>
      <c r="Y64" s="276"/>
      <c r="Z64" s="276"/>
      <c r="AA64" s="276"/>
      <c r="AB64" s="276"/>
      <c r="AC64" s="276"/>
      <c r="AD64" s="276"/>
      <c r="AE64" s="276"/>
      <c r="AF64" s="276"/>
      <c r="AG64" s="276"/>
      <c r="AH64" s="276"/>
      <c r="AI64" s="276"/>
      <c r="AJ64" s="276"/>
      <c r="AK64" s="276"/>
      <c r="AL64" s="276"/>
      <c r="AM64" s="276"/>
      <c r="AN64" s="276"/>
    </row>
    <row r="65" spans="1:46" ht="118.5" hidden="1" customHeight="1" x14ac:dyDescent="0.2">
      <c r="A65" s="231"/>
      <c r="B65" s="405" t="s">
        <v>144</v>
      </c>
      <c r="C65" s="387" t="s">
        <v>317</v>
      </c>
      <c r="D65" s="388"/>
      <c r="E65" s="387" t="s">
        <v>145</v>
      </c>
      <c r="F65" s="405"/>
      <c r="G65" s="388"/>
      <c r="H65" s="389"/>
      <c r="I65" s="390"/>
      <c r="J65" s="391">
        <v>1128</v>
      </c>
      <c r="K65" s="388"/>
      <c r="L65" s="392">
        <f t="shared" si="0"/>
        <v>0</v>
      </c>
      <c r="M65" s="219"/>
      <c r="N65" s="282"/>
      <c r="O65" s="276"/>
      <c r="P65" s="276"/>
      <c r="Q65" s="276"/>
      <c r="R65" s="276"/>
      <c r="S65" s="276"/>
      <c r="T65" s="276"/>
      <c r="U65" s="276"/>
      <c r="V65" s="276"/>
      <c r="W65" s="276"/>
      <c r="X65" s="276"/>
      <c r="Y65" s="276"/>
      <c r="Z65" s="276"/>
      <c r="AA65" s="276"/>
      <c r="AB65" s="276"/>
      <c r="AC65" s="276"/>
      <c r="AD65" s="276"/>
      <c r="AE65" s="276"/>
      <c r="AF65" s="276"/>
      <c r="AG65" s="276"/>
      <c r="AH65" s="276"/>
      <c r="AI65" s="276"/>
      <c r="AJ65" s="276"/>
      <c r="AK65" s="276"/>
      <c r="AL65" s="276"/>
      <c r="AM65" s="276"/>
      <c r="AN65" s="276"/>
    </row>
    <row r="66" spans="1:46" ht="118.5" hidden="1" customHeight="1" x14ac:dyDescent="0.2">
      <c r="A66" s="231"/>
      <c r="B66" s="387" t="s">
        <v>305</v>
      </c>
      <c r="C66" s="387" t="s">
        <v>318</v>
      </c>
      <c r="D66" s="388"/>
      <c r="E66" s="387" t="s">
        <v>145</v>
      </c>
      <c r="F66" s="405"/>
      <c r="G66" s="388"/>
      <c r="H66" s="389"/>
      <c r="I66" s="390"/>
      <c r="J66" s="391">
        <v>1191</v>
      </c>
      <c r="K66" s="388"/>
      <c r="L66" s="392">
        <f t="shared" ref="L66" si="2">J66*H66</f>
        <v>0</v>
      </c>
      <c r="M66" s="219"/>
      <c r="N66" s="282"/>
      <c r="O66" s="276"/>
      <c r="P66" s="276"/>
      <c r="Q66" s="276"/>
      <c r="R66" s="276"/>
      <c r="S66" s="276"/>
      <c r="T66" s="276"/>
      <c r="U66" s="276"/>
      <c r="V66" s="276"/>
      <c r="W66" s="276"/>
      <c r="X66" s="276"/>
      <c r="Y66" s="276"/>
      <c r="Z66" s="276"/>
      <c r="AA66" s="276"/>
      <c r="AB66" s="276"/>
      <c r="AC66" s="276"/>
      <c r="AD66" s="276"/>
      <c r="AE66" s="276"/>
      <c r="AF66" s="276"/>
      <c r="AG66" s="276"/>
      <c r="AH66" s="276"/>
      <c r="AI66" s="276"/>
      <c r="AJ66" s="276"/>
      <c r="AK66" s="276"/>
      <c r="AL66" s="276"/>
      <c r="AM66" s="276"/>
      <c r="AN66" s="276"/>
    </row>
    <row r="67" spans="1:46" ht="118.5" customHeight="1" x14ac:dyDescent="0.2">
      <c r="A67" s="231"/>
      <c r="B67" s="387" t="s">
        <v>146</v>
      </c>
      <c r="C67" s="387" t="s">
        <v>147</v>
      </c>
      <c r="D67" s="388"/>
      <c r="E67" s="387" t="s">
        <v>148</v>
      </c>
      <c r="F67" s="405" t="e" vm="24">
        <v>#VALUE!</v>
      </c>
      <c r="G67" s="388"/>
      <c r="H67" s="389"/>
      <c r="I67" s="390"/>
      <c r="J67" s="391">
        <v>665</v>
      </c>
      <c r="K67" s="388"/>
      <c r="L67" s="392">
        <f t="shared" si="0"/>
        <v>0</v>
      </c>
      <c r="M67" s="219"/>
      <c r="N67" s="282"/>
      <c r="O67" s="276"/>
      <c r="P67" s="276"/>
      <c r="Q67" s="276"/>
      <c r="R67" s="276"/>
      <c r="S67" s="276"/>
      <c r="T67" s="276"/>
      <c r="U67" s="276"/>
      <c r="V67" s="276"/>
      <c r="W67" s="276"/>
      <c r="X67" s="276"/>
      <c r="Y67" s="276"/>
      <c r="Z67" s="276"/>
      <c r="AA67" s="276"/>
      <c r="AB67" s="276"/>
      <c r="AC67" s="276"/>
      <c r="AD67" s="276"/>
      <c r="AE67" s="276"/>
      <c r="AF67" s="276"/>
      <c r="AG67" s="276"/>
      <c r="AH67" s="276"/>
      <c r="AI67" s="276"/>
      <c r="AJ67" s="276"/>
      <c r="AK67" s="276"/>
      <c r="AL67" s="276"/>
      <c r="AM67" s="276"/>
      <c r="AN67" s="276"/>
    </row>
    <row r="68" spans="1:46" ht="118.5" customHeight="1" x14ac:dyDescent="0.2">
      <c r="A68" s="231"/>
      <c r="B68" s="387" t="s">
        <v>149</v>
      </c>
      <c r="C68" s="387" t="s">
        <v>150</v>
      </c>
      <c r="D68" s="388"/>
      <c r="E68" s="387" t="s">
        <v>151</v>
      </c>
      <c r="F68" s="405" t="e" vm="25">
        <v>#VALUE!</v>
      </c>
      <c r="G68" s="388"/>
      <c r="H68" s="389"/>
      <c r="I68" s="390"/>
      <c r="J68" s="391">
        <v>1207</v>
      </c>
      <c r="K68" s="388"/>
      <c r="L68" s="392">
        <f t="shared" si="0"/>
        <v>0</v>
      </c>
      <c r="M68" s="219"/>
      <c r="N68" s="282"/>
      <c r="O68" s="276"/>
      <c r="P68" s="276"/>
      <c r="Q68" s="276"/>
      <c r="R68" s="276"/>
      <c r="S68" s="276"/>
      <c r="T68" s="276"/>
      <c r="U68" s="276"/>
      <c r="V68" s="276"/>
      <c r="W68" s="276"/>
      <c r="X68" s="276"/>
      <c r="Y68" s="276"/>
      <c r="Z68" s="276"/>
      <c r="AA68" s="276"/>
      <c r="AB68" s="276"/>
      <c r="AC68" s="276"/>
      <c r="AD68" s="276"/>
      <c r="AE68" s="276"/>
      <c r="AF68" s="276"/>
      <c r="AG68" s="276"/>
      <c r="AH68" s="276"/>
      <c r="AI68" s="276"/>
      <c r="AJ68" s="276"/>
      <c r="AK68" s="276"/>
      <c r="AL68" s="276"/>
      <c r="AM68" s="276"/>
      <c r="AN68" s="276"/>
    </row>
    <row r="69" spans="1:46" ht="118.5" hidden="1" customHeight="1" x14ac:dyDescent="0.2">
      <c r="A69" s="231"/>
      <c r="B69" s="387" t="s">
        <v>152</v>
      </c>
      <c r="C69" s="387" t="s">
        <v>153</v>
      </c>
      <c r="D69" s="388"/>
      <c r="E69" s="387" t="s">
        <v>154</v>
      </c>
      <c r="F69" s="405"/>
      <c r="G69" s="388"/>
      <c r="H69" s="389"/>
      <c r="I69" s="390"/>
      <c r="J69" s="391">
        <v>1579</v>
      </c>
      <c r="K69" s="388"/>
      <c r="L69" s="392">
        <f t="shared" si="0"/>
        <v>0</v>
      </c>
      <c r="M69" s="219"/>
      <c r="N69" s="282"/>
      <c r="O69" s="282"/>
      <c r="P69" s="282"/>
      <c r="Q69" s="282"/>
      <c r="R69" s="282"/>
      <c r="S69" s="282"/>
      <c r="T69" s="282"/>
      <c r="U69" s="276"/>
      <c r="V69" s="276">
        <v>1</v>
      </c>
      <c r="W69" s="276">
        <v>1</v>
      </c>
      <c r="X69" s="276" t="s">
        <v>702</v>
      </c>
      <c r="Y69" s="276">
        <v>1050</v>
      </c>
      <c r="Z69" s="276">
        <f t="shared" ref="Z69" si="3">ROUND(Y69*1.25,0)</f>
        <v>1313</v>
      </c>
      <c r="AA69" s="276"/>
      <c r="AB69" s="276"/>
      <c r="AC69" s="276"/>
      <c r="AD69" s="276"/>
      <c r="AE69" s="276"/>
      <c r="AF69" s="276"/>
      <c r="AG69" s="276"/>
      <c r="AH69" s="276"/>
      <c r="AI69" s="276"/>
      <c r="AJ69" s="276"/>
      <c r="AK69" s="276"/>
      <c r="AL69" s="276"/>
      <c r="AM69" s="276"/>
      <c r="AN69" s="276"/>
      <c r="AO69" s="276"/>
      <c r="AP69" s="276"/>
      <c r="AQ69" s="276"/>
      <c r="AR69" s="276"/>
      <c r="AS69" s="276"/>
      <c r="AT69" s="276"/>
    </row>
    <row r="70" spans="1:46" ht="118.5" customHeight="1" x14ac:dyDescent="0.2">
      <c r="A70" s="231"/>
      <c r="B70" s="387" t="s">
        <v>155</v>
      </c>
      <c r="C70" s="387" t="s">
        <v>156</v>
      </c>
      <c r="D70" s="388"/>
      <c r="E70" s="387" t="s">
        <v>98</v>
      </c>
      <c r="F70" s="405" t="e" vm="26">
        <v>#VALUE!</v>
      </c>
      <c r="G70" s="388"/>
      <c r="H70" s="389"/>
      <c r="I70" s="390"/>
      <c r="J70" s="391">
        <v>1313</v>
      </c>
      <c r="K70" s="388"/>
      <c r="L70" s="392">
        <f t="shared" si="0"/>
        <v>0</v>
      </c>
      <c r="M70" s="219"/>
      <c r="N70" s="282"/>
      <c r="O70" s="276"/>
      <c r="P70" s="276"/>
      <c r="Q70" s="276"/>
      <c r="R70" s="276"/>
      <c r="S70" s="276"/>
      <c r="T70" s="276"/>
      <c r="U70" s="276"/>
      <c r="V70" s="276"/>
      <c r="W70" s="276"/>
      <c r="X70" s="276"/>
      <c r="Y70" s="276"/>
      <c r="Z70" s="276"/>
      <c r="AA70" s="276"/>
      <c r="AB70" s="276"/>
      <c r="AC70" s="276"/>
      <c r="AD70" s="276"/>
      <c r="AE70" s="276"/>
      <c r="AF70" s="276"/>
      <c r="AG70" s="276"/>
      <c r="AH70" s="276"/>
      <c r="AI70" s="276"/>
      <c r="AJ70" s="276"/>
      <c r="AK70" s="276"/>
      <c r="AL70" s="276"/>
      <c r="AM70" s="276"/>
      <c r="AN70" s="276"/>
    </row>
    <row r="71" spans="1:46" ht="118.5" customHeight="1" x14ac:dyDescent="0.2">
      <c r="A71" s="231"/>
      <c r="B71" s="387" t="s">
        <v>157</v>
      </c>
      <c r="C71" s="387" t="s">
        <v>156</v>
      </c>
      <c r="D71" s="388"/>
      <c r="E71" s="387" t="s">
        <v>585</v>
      </c>
      <c r="F71" s="405" t="e" vm="27">
        <v>#VALUE!</v>
      </c>
      <c r="G71" s="388"/>
      <c r="H71" s="389"/>
      <c r="I71" s="390"/>
      <c r="J71" s="391">
        <v>1313</v>
      </c>
      <c r="K71" s="388"/>
      <c r="L71" s="392">
        <f t="shared" si="0"/>
        <v>0</v>
      </c>
      <c r="M71" s="219"/>
      <c r="N71" s="282"/>
      <c r="O71" s="276"/>
      <c r="P71" s="276"/>
      <c r="Q71" s="276"/>
      <c r="R71" s="276"/>
      <c r="S71" s="276"/>
      <c r="T71" s="276"/>
      <c r="U71" s="276"/>
      <c r="V71" s="276"/>
      <c r="W71" s="276"/>
      <c r="X71" s="276"/>
      <c r="Y71" s="276"/>
      <c r="Z71" s="276"/>
      <c r="AA71" s="276"/>
      <c r="AB71" s="276"/>
      <c r="AC71" s="276"/>
      <c r="AD71" s="276"/>
      <c r="AE71" s="276"/>
      <c r="AF71" s="276"/>
      <c r="AG71" s="276"/>
      <c r="AH71" s="276"/>
      <c r="AI71" s="276"/>
      <c r="AJ71" s="276"/>
      <c r="AK71" s="276"/>
      <c r="AL71" s="276"/>
      <c r="AM71" s="276"/>
      <c r="AN71" s="276"/>
    </row>
    <row r="72" spans="1:46" ht="118.5" hidden="1" customHeight="1" x14ac:dyDescent="0.2">
      <c r="A72" s="231"/>
      <c r="B72" s="387" t="s">
        <v>158</v>
      </c>
      <c r="C72" s="387" t="s">
        <v>156</v>
      </c>
      <c r="D72" s="388"/>
      <c r="E72" s="387" t="s">
        <v>586</v>
      </c>
      <c r="F72" s="405" t="e" vm="28">
        <v>#VALUE!</v>
      </c>
      <c r="G72" s="388"/>
      <c r="H72" s="389"/>
      <c r="I72" s="390"/>
      <c r="J72" s="391">
        <v>1150</v>
      </c>
      <c r="K72" s="388"/>
      <c r="L72" s="392">
        <f t="shared" si="0"/>
        <v>0</v>
      </c>
      <c r="M72" s="219"/>
      <c r="N72" s="282"/>
      <c r="O72" s="276"/>
      <c r="P72" s="276"/>
      <c r="Q72" s="276"/>
      <c r="R72" s="276"/>
      <c r="S72" s="276"/>
      <c r="T72" s="276"/>
      <c r="U72" s="276"/>
      <c r="V72" s="276"/>
      <c r="W72" s="276"/>
      <c r="X72" s="276"/>
      <c r="Y72" s="276"/>
      <c r="Z72" s="276"/>
      <c r="AA72" s="276"/>
      <c r="AB72" s="276"/>
      <c r="AC72" s="276"/>
      <c r="AD72" s="276"/>
      <c r="AE72" s="276"/>
      <c r="AF72" s="276"/>
      <c r="AG72" s="276"/>
      <c r="AH72" s="276"/>
      <c r="AI72" s="276"/>
      <c r="AJ72" s="276"/>
      <c r="AK72" s="276"/>
      <c r="AL72" s="276"/>
      <c r="AM72" s="276"/>
      <c r="AN72" s="276"/>
    </row>
    <row r="73" spans="1:46" ht="118.5" customHeight="1" x14ac:dyDescent="0.2">
      <c r="A73" s="231"/>
      <c r="B73" s="387" t="s">
        <v>159</v>
      </c>
      <c r="C73" s="387" t="s">
        <v>160</v>
      </c>
      <c r="D73" s="388"/>
      <c r="E73" s="387" t="s">
        <v>98</v>
      </c>
      <c r="F73" s="405" t="e" vm="29">
        <v>#VALUE!</v>
      </c>
      <c r="G73" s="388"/>
      <c r="H73" s="389"/>
      <c r="I73" s="390"/>
      <c r="J73" s="391">
        <v>1588</v>
      </c>
      <c r="K73" s="388"/>
      <c r="L73" s="392">
        <f t="shared" si="0"/>
        <v>0</v>
      </c>
      <c r="M73" s="219"/>
      <c r="N73" s="282"/>
      <c r="O73" s="276"/>
      <c r="P73" s="276"/>
      <c r="Q73" s="276"/>
      <c r="R73" s="276"/>
      <c r="S73" s="276"/>
      <c r="T73" s="276"/>
      <c r="U73" s="276"/>
      <c r="V73" s="276"/>
      <c r="W73" s="276"/>
      <c r="X73" s="276"/>
      <c r="Y73" s="276"/>
      <c r="Z73" s="276"/>
      <c r="AA73" s="276"/>
      <c r="AB73" s="276"/>
      <c r="AC73" s="276"/>
      <c r="AD73" s="276"/>
      <c r="AE73" s="276"/>
      <c r="AF73" s="276"/>
      <c r="AG73" s="276"/>
      <c r="AH73" s="276"/>
      <c r="AI73" s="276"/>
      <c r="AJ73" s="276"/>
      <c r="AK73" s="276"/>
      <c r="AL73" s="276"/>
      <c r="AM73" s="276"/>
      <c r="AN73" s="276"/>
    </row>
    <row r="74" spans="1:46" ht="118.5" hidden="1" customHeight="1" x14ac:dyDescent="0.2">
      <c r="A74" s="231"/>
      <c r="B74" s="387" t="s">
        <v>161</v>
      </c>
      <c r="C74" s="387" t="s">
        <v>160</v>
      </c>
      <c r="D74" s="388"/>
      <c r="E74" s="387" t="s">
        <v>585</v>
      </c>
      <c r="F74" s="405" t="e" vm="30">
        <v>#VALUE!</v>
      </c>
      <c r="G74" s="388"/>
      <c r="H74" s="389"/>
      <c r="I74" s="390"/>
      <c r="J74" s="391">
        <v>1588</v>
      </c>
      <c r="K74" s="388"/>
      <c r="L74" s="392">
        <f t="shared" si="0"/>
        <v>0</v>
      </c>
      <c r="M74" s="219"/>
      <c r="N74" s="282"/>
      <c r="O74" s="276"/>
      <c r="P74" s="276"/>
      <c r="Q74" s="276"/>
      <c r="R74" s="276"/>
      <c r="S74" s="276"/>
      <c r="T74" s="276"/>
      <c r="U74" s="276"/>
      <c r="V74" s="276"/>
      <c r="W74" s="276"/>
      <c r="X74" s="276"/>
      <c r="Y74" s="276"/>
      <c r="Z74" s="276"/>
      <c r="AA74" s="276"/>
      <c r="AB74" s="276"/>
      <c r="AC74" s="276"/>
      <c r="AD74" s="276"/>
      <c r="AE74" s="276"/>
      <c r="AF74" s="276"/>
      <c r="AG74" s="276"/>
      <c r="AH74" s="276"/>
      <c r="AI74" s="276"/>
      <c r="AJ74" s="276"/>
      <c r="AK74" s="276"/>
      <c r="AL74" s="276"/>
      <c r="AM74" s="276"/>
      <c r="AN74" s="276"/>
    </row>
    <row r="75" spans="1:46" ht="118.5" customHeight="1" x14ac:dyDescent="0.2">
      <c r="A75" s="231"/>
      <c r="B75" s="387" t="s">
        <v>162</v>
      </c>
      <c r="C75" s="387" t="s">
        <v>160</v>
      </c>
      <c r="D75" s="388"/>
      <c r="E75" s="387" t="s">
        <v>587</v>
      </c>
      <c r="F75" s="405" t="e" vm="31">
        <v>#VALUE!</v>
      </c>
      <c r="G75" s="388"/>
      <c r="H75" s="389"/>
      <c r="I75" s="390"/>
      <c r="J75" s="391">
        <v>1588</v>
      </c>
      <c r="K75" s="388"/>
      <c r="L75" s="392">
        <f t="shared" si="0"/>
        <v>0</v>
      </c>
      <c r="M75" s="219"/>
      <c r="N75" s="282"/>
      <c r="O75" s="276"/>
      <c r="P75" s="276"/>
      <c r="Q75" s="276"/>
      <c r="R75" s="276"/>
      <c r="S75" s="276"/>
      <c r="T75" s="276"/>
      <c r="U75" s="276"/>
      <c r="V75" s="276"/>
      <c r="W75" s="276"/>
      <c r="X75" s="276"/>
      <c r="Y75" s="276"/>
      <c r="Z75" s="276"/>
      <c r="AA75" s="276"/>
      <c r="AB75" s="276"/>
      <c r="AC75" s="276"/>
      <c r="AD75" s="276"/>
      <c r="AE75" s="276"/>
      <c r="AF75" s="276"/>
      <c r="AG75" s="276"/>
      <c r="AH75" s="276"/>
      <c r="AI75" s="276"/>
      <c r="AJ75" s="276"/>
      <c r="AK75" s="276"/>
      <c r="AL75" s="276"/>
      <c r="AM75" s="276"/>
      <c r="AN75" s="276"/>
    </row>
    <row r="76" spans="1:46" ht="40.5" customHeight="1" thickBot="1" x14ac:dyDescent="0.25">
      <c r="A76" s="237"/>
      <c r="B76" s="393"/>
      <c r="C76" s="393"/>
      <c r="D76" s="394"/>
      <c r="E76" s="393"/>
      <c r="F76" s="396"/>
      <c r="G76" s="394"/>
      <c r="H76" s="395"/>
      <c r="I76" s="396"/>
      <c r="J76" s="397"/>
      <c r="K76" s="394"/>
      <c r="L76" s="398"/>
      <c r="M76" s="287"/>
      <c r="N76" s="282"/>
      <c r="O76" s="276"/>
      <c r="P76" s="276"/>
      <c r="Q76" s="276"/>
      <c r="R76" s="276"/>
      <c r="S76" s="276"/>
      <c r="T76" s="276"/>
      <c r="U76" s="276"/>
      <c r="V76" s="276"/>
      <c r="W76" s="276"/>
      <c r="X76" s="276"/>
      <c r="Y76" s="276"/>
      <c r="Z76" s="276"/>
      <c r="AA76" s="276"/>
      <c r="AB76" s="276"/>
      <c r="AC76" s="276"/>
      <c r="AD76" s="276"/>
      <c r="AE76" s="276"/>
      <c r="AF76" s="276"/>
      <c r="AG76" s="276"/>
      <c r="AH76" s="276"/>
      <c r="AI76" s="276"/>
      <c r="AJ76" s="276"/>
      <c r="AK76" s="276"/>
      <c r="AL76" s="276"/>
      <c r="AM76" s="276"/>
      <c r="AN76" s="276"/>
    </row>
    <row r="77" spans="1:46" ht="40.5" customHeight="1" x14ac:dyDescent="0.2">
      <c r="A77" s="229"/>
      <c r="B77" s="399"/>
      <c r="C77" s="399"/>
      <c r="D77" s="400"/>
      <c r="E77" s="399"/>
      <c r="F77" s="402"/>
      <c r="G77" s="400"/>
      <c r="H77" s="401"/>
      <c r="I77" s="402"/>
      <c r="J77" s="403"/>
      <c r="K77" s="400"/>
      <c r="L77" s="404"/>
      <c r="M77" s="288"/>
      <c r="N77" s="282"/>
      <c r="O77" s="276"/>
      <c r="P77" s="276"/>
      <c r="Q77" s="276"/>
      <c r="R77" s="276"/>
      <c r="S77" s="276"/>
      <c r="T77" s="276"/>
      <c r="U77" s="276"/>
      <c r="V77" s="276"/>
      <c r="W77" s="276"/>
      <c r="X77" s="276"/>
      <c r="Y77" s="276"/>
      <c r="Z77" s="276"/>
      <c r="AA77" s="276"/>
      <c r="AB77" s="276"/>
      <c r="AC77" s="276"/>
      <c r="AD77" s="276"/>
      <c r="AE77" s="276"/>
      <c r="AF77" s="276"/>
      <c r="AG77" s="276"/>
      <c r="AH77" s="276"/>
      <c r="AI77" s="276"/>
      <c r="AJ77" s="276"/>
      <c r="AK77" s="276"/>
      <c r="AL77" s="276"/>
      <c r="AM77" s="276"/>
      <c r="AN77" s="276"/>
    </row>
    <row r="78" spans="1:46" ht="118.5" customHeight="1" x14ac:dyDescent="0.2">
      <c r="A78" s="231"/>
      <c r="B78" s="387" t="s">
        <v>163</v>
      </c>
      <c r="C78" s="387" t="s">
        <v>164</v>
      </c>
      <c r="D78" s="388"/>
      <c r="E78" s="387" t="s">
        <v>165</v>
      </c>
      <c r="F78" s="405"/>
      <c r="G78" s="388"/>
      <c r="H78" s="389"/>
      <c r="I78" s="390"/>
      <c r="J78" s="391">
        <v>1981</v>
      </c>
      <c r="K78" s="388"/>
      <c r="L78" s="392">
        <f t="shared" si="0"/>
        <v>0</v>
      </c>
      <c r="M78" s="219"/>
      <c r="N78" s="282"/>
      <c r="O78" s="276"/>
      <c r="P78" s="276"/>
      <c r="Q78" s="276"/>
      <c r="R78" s="276"/>
      <c r="S78" s="276"/>
      <c r="T78" s="276"/>
      <c r="U78" s="276"/>
      <c r="V78" s="276"/>
      <c r="W78" s="276"/>
      <c r="X78" s="276"/>
      <c r="Y78" s="276"/>
      <c r="Z78" s="276"/>
      <c r="AA78" s="276"/>
      <c r="AB78" s="276"/>
      <c r="AC78" s="276"/>
      <c r="AD78" s="276"/>
      <c r="AE78" s="276"/>
      <c r="AF78" s="276"/>
      <c r="AG78" s="276"/>
      <c r="AH78" s="276"/>
      <c r="AI78" s="276"/>
      <c r="AJ78" s="276"/>
      <c r="AK78" s="276"/>
      <c r="AL78" s="276"/>
      <c r="AM78" s="276"/>
      <c r="AN78" s="276"/>
    </row>
    <row r="79" spans="1:46" ht="118.5" hidden="1" customHeight="1" x14ac:dyDescent="0.2">
      <c r="A79" s="231"/>
      <c r="B79" s="387" t="s">
        <v>166</v>
      </c>
      <c r="C79" s="387" t="s">
        <v>167</v>
      </c>
      <c r="D79" s="388"/>
      <c r="E79" s="387" t="s">
        <v>168</v>
      </c>
      <c r="F79" s="405"/>
      <c r="G79" s="388"/>
      <c r="H79" s="389"/>
      <c r="I79" s="390"/>
      <c r="J79" s="391">
        <v>1211</v>
      </c>
      <c r="K79" s="388"/>
      <c r="L79" s="392">
        <f t="shared" si="0"/>
        <v>0</v>
      </c>
      <c r="M79" s="219"/>
      <c r="N79" s="282"/>
      <c r="O79" s="276"/>
      <c r="P79" s="276"/>
      <c r="Q79" s="276"/>
      <c r="R79" s="276"/>
      <c r="S79" s="276"/>
      <c r="T79" s="276"/>
      <c r="U79" s="276"/>
      <c r="V79" s="276"/>
      <c r="W79" s="276"/>
      <c r="X79" s="276"/>
      <c r="Y79" s="276"/>
      <c r="Z79" s="276"/>
      <c r="AA79" s="276"/>
      <c r="AB79" s="276"/>
      <c r="AC79" s="276"/>
      <c r="AD79" s="276"/>
      <c r="AE79" s="276"/>
      <c r="AF79" s="276"/>
      <c r="AG79" s="276"/>
      <c r="AH79" s="276"/>
      <c r="AI79" s="276"/>
      <c r="AJ79" s="276"/>
      <c r="AK79" s="276"/>
      <c r="AL79" s="276"/>
      <c r="AM79" s="276"/>
      <c r="AN79" s="276"/>
    </row>
    <row r="80" spans="1:46" ht="118.5" customHeight="1" x14ac:dyDescent="0.2">
      <c r="A80" s="231"/>
      <c r="B80" s="387" t="s">
        <v>169</v>
      </c>
      <c r="C80" s="387" t="s">
        <v>170</v>
      </c>
      <c r="D80" s="388"/>
      <c r="E80" s="387" t="s">
        <v>319</v>
      </c>
      <c r="F80" s="405" t="e" vm="32">
        <v>#VALUE!</v>
      </c>
      <c r="G80" s="388"/>
      <c r="H80" s="389"/>
      <c r="I80" s="390"/>
      <c r="J80" s="391">
        <v>556</v>
      </c>
      <c r="K80" s="388"/>
      <c r="L80" s="392">
        <f t="shared" si="0"/>
        <v>0</v>
      </c>
      <c r="M80" s="219"/>
      <c r="N80" s="282"/>
      <c r="O80" s="276"/>
      <c r="P80" s="276"/>
      <c r="Q80" s="276"/>
      <c r="R80" s="276"/>
      <c r="S80" s="276"/>
      <c r="T80" s="276"/>
      <c r="U80" s="276"/>
      <c r="V80" s="276"/>
      <c r="W80" s="276"/>
      <c r="X80" s="276"/>
      <c r="Y80" s="276"/>
      <c r="Z80" s="276"/>
      <c r="AA80" s="276"/>
      <c r="AB80" s="276"/>
      <c r="AC80" s="276"/>
      <c r="AD80" s="276"/>
      <c r="AE80" s="276"/>
      <c r="AF80" s="276"/>
      <c r="AG80" s="276"/>
      <c r="AH80" s="276"/>
      <c r="AI80" s="276"/>
      <c r="AJ80" s="276"/>
      <c r="AK80" s="276"/>
      <c r="AL80" s="276"/>
      <c r="AM80" s="276"/>
      <c r="AN80" s="276"/>
    </row>
    <row r="81" spans="1:40" ht="118.5" customHeight="1" x14ac:dyDescent="0.2">
      <c r="A81" s="231"/>
      <c r="B81" s="387" t="s">
        <v>171</v>
      </c>
      <c r="C81" s="387" t="s">
        <v>172</v>
      </c>
      <c r="D81" s="388"/>
      <c r="E81" s="387" t="s">
        <v>173</v>
      </c>
      <c r="F81" s="405"/>
      <c r="G81" s="388"/>
      <c r="H81" s="389"/>
      <c r="I81" s="390"/>
      <c r="J81" s="391">
        <v>656</v>
      </c>
      <c r="K81" s="388"/>
      <c r="L81" s="392">
        <f t="shared" si="0"/>
        <v>0</v>
      </c>
      <c r="M81" s="219"/>
      <c r="N81" s="282"/>
      <c r="O81" s="276"/>
      <c r="P81" s="276"/>
      <c r="Q81" s="276"/>
      <c r="R81" s="276"/>
      <c r="S81" s="276"/>
      <c r="T81" s="276"/>
      <c r="U81" s="276"/>
      <c r="V81" s="276"/>
      <c r="W81" s="276"/>
      <c r="X81" s="276"/>
      <c r="Y81" s="276"/>
      <c r="Z81" s="276"/>
      <c r="AA81" s="276"/>
      <c r="AB81" s="276"/>
      <c r="AC81" s="276"/>
      <c r="AD81" s="276"/>
      <c r="AE81" s="276"/>
      <c r="AF81" s="276"/>
      <c r="AG81" s="276"/>
      <c r="AH81" s="276"/>
      <c r="AI81" s="276"/>
      <c r="AJ81" s="276"/>
      <c r="AK81" s="276"/>
      <c r="AL81" s="276"/>
      <c r="AM81" s="276"/>
      <c r="AN81" s="276"/>
    </row>
    <row r="82" spans="1:40" ht="118.5" customHeight="1" x14ac:dyDescent="0.2">
      <c r="A82" s="231"/>
      <c r="B82" s="387" t="s">
        <v>174</v>
      </c>
      <c r="C82" s="387" t="s">
        <v>172</v>
      </c>
      <c r="D82" s="388"/>
      <c r="E82" s="387" t="s">
        <v>175</v>
      </c>
      <c r="F82" s="405" t="e" vm="33">
        <v>#VALUE!</v>
      </c>
      <c r="G82" s="388"/>
      <c r="H82" s="389"/>
      <c r="I82" s="390"/>
      <c r="J82" s="391">
        <v>656</v>
      </c>
      <c r="K82" s="388"/>
      <c r="L82" s="392">
        <f t="shared" si="0"/>
        <v>0</v>
      </c>
      <c r="M82" s="219"/>
      <c r="N82" s="282"/>
      <c r="O82" s="276"/>
      <c r="P82" s="276"/>
      <c r="Q82" s="276"/>
      <c r="R82" s="276"/>
      <c r="S82" s="276"/>
      <c r="T82" s="276"/>
      <c r="U82" s="276"/>
      <c r="V82" s="276"/>
      <c r="W82" s="276"/>
      <c r="X82" s="276"/>
      <c r="Y82" s="276"/>
      <c r="Z82" s="276"/>
      <c r="AA82" s="276"/>
      <c r="AB82" s="276"/>
      <c r="AC82" s="276"/>
      <c r="AD82" s="276"/>
      <c r="AE82" s="276"/>
      <c r="AF82" s="276"/>
      <c r="AG82" s="276"/>
      <c r="AH82" s="276"/>
      <c r="AI82" s="276"/>
      <c r="AJ82" s="276"/>
      <c r="AK82" s="276"/>
      <c r="AL82" s="276"/>
      <c r="AM82" s="276"/>
      <c r="AN82" s="276"/>
    </row>
    <row r="83" spans="1:40" ht="118.5" customHeight="1" x14ac:dyDescent="0.2">
      <c r="A83" s="231"/>
      <c r="B83" s="387" t="s">
        <v>176</v>
      </c>
      <c r="C83" s="387" t="s">
        <v>177</v>
      </c>
      <c r="D83" s="388"/>
      <c r="E83" s="387" t="s">
        <v>105</v>
      </c>
      <c r="F83" s="405"/>
      <c r="G83" s="388"/>
      <c r="H83" s="389"/>
      <c r="I83" s="390"/>
      <c r="J83" s="391">
        <v>275</v>
      </c>
      <c r="K83" s="388"/>
      <c r="L83" s="392">
        <f t="shared" si="0"/>
        <v>0</v>
      </c>
      <c r="M83" s="219"/>
      <c r="N83" s="282"/>
      <c r="O83" s="276"/>
      <c r="P83" s="276"/>
      <c r="Q83" s="276"/>
      <c r="R83" s="276"/>
      <c r="S83" s="276"/>
      <c r="T83" s="276"/>
      <c r="U83" s="276"/>
      <c r="V83" s="276"/>
      <c r="W83" s="276"/>
      <c r="X83" s="276"/>
      <c r="Y83" s="276"/>
      <c r="Z83" s="276"/>
      <c r="AA83" s="276"/>
      <c r="AB83" s="276"/>
      <c r="AC83" s="276"/>
      <c r="AD83" s="276"/>
      <c r="AE83" s="276"/>
      <c r="AF83" s="276"/>
      <c r="AG83" s="276"/>
      <c r="AH83" s="276"/>
      <c r="AI83" s="276"/>
      <c r="AJ83" s="276"/>
      <c r="AK83" s="276"/>
      <c r="AL83" s="276"/>
      <c r="AM83" s="276"/>
      <c r="AN83" s="276"/>
    </row>
    <row r="84" spans="1:40" ht="118.5" hidden="1" customHeight="1" x14ac:dyDescent="0.2">
      <c r="A84" s="231"/>
      <c r="B84" s="387" t="s">
        <v>178</v>
      </c>
      <c r="C84" s="387" t="s">
        <v>179</v>
      </c>
      <c r="D84" s="388"/>
      <c r="E84" s="387" t="s">
        <v>99</v>
      </c>
      <c r="F84" s="405"/>
      <c r="G84" s="388"/>
      <c r="H84" s="389"/>
      <c r="I84" s="390"/>
      <c r="J84" s="391">
        <v>653</v>
      </c>
      <c r="K84" s="388"/>
      <c r="L84" s="392">
        <f t="shared" si="0"/>
        <v>0</v>
      </c>
      <c r="M84" s="219"/>
      <c r="N84" s="282"/>
      <c r="O84" s="276"/>
      <c r="P84" s="276"/>
      <c r="Q84" s="276"/>
      <c r="R84" s="276"/>
      <c r="S84" s="276"/>
      <c r="T84" s="276"/>
      <c r="U84" s="276"/>
      <c r="V84" s="276"/>
      <c r="W84" s="276"/>
      <c r="X84" s="276"/>
      <c r="Y84" s="276"/>
      <c r="Z84" s="276"/>
      <c r="AA84" s="276"/>
      <c r="AB84" s="276"/>
      <c r="AC84" s="276"/>
      <c r="AD84" s="276"/>
      <c r="AE84" s="276"/>
      <c r="AF84" s="276"/>
      <c r="AG84" s="276"/>
      <c r="AH84" s="276"/>
      <c r="AI84" s="276"/>
      <c r="AJ84" s="276"/>
      <c r="AK84" s="276"/>
      <c r="AL84" s="276"/>
      <c r="AM84" s="276"/>
      <c r="AN84" s="276"/>
    </row>
    <row r="85" spans="1:40" ht="118.5" customHeight="1" x14ac:dyDescent="0.2">
      <c r="A85" s="231"/>
      <c r="B85" s="387" t="s">
        <v>180</v>
      </c>
      <c r="C85" s="387" t="s">
        <v>181</v>
      </c>
      <c r="D85" s="388"/>
      <c r="E85" s="387" t="s">
        <v>182</v>
      </c>
      <c r="F85" s="405"/>
      <c r="G85" s="388"/>
      <c r="H85" s="389"/>
      <c r="I85" s="390"/>
      <c r="J85" s="391">
        <v>351</v>
      </c>
      <c r="K85" s="388"/>
      <c r="L85" s="392">
        <f t="shared" si="0"/>
        <v>0</v>
      </c>
      <c r="M85" s="219"/>
      <c r="N85" s="282"/>
      <c r="O85" s="276"/>
      <c r="P85" s="276"/>
      <c r="Q85" s="276"/>
      <c r="R85" s="276"/>
      <c r="S85" s="276"/>
      <c r="T85" s="276"/>
      <c r="U85" s="276"/>
      <c r="V85" s="276"/>
      <c r="W85" s="276"/>
      <c r="X85" s="276"/>
      <c r="Y85" s="276"/>
      <c r="Z85" s="276"/>
      <c r="AA85" s="276"/>
      <c r="AB85" s="276"/>
      <c r="AC85" s="276"/>
      <c r="AD85" s="276"/>
      <c r="AE85" s="276"/>
      <c r="AF85" s="276"/>
      <c r="AG85" s="276"/>
      <c r="AH85" s="276"/>
      <c r="AI85" s="276"/>
      <c r="AJ85" s="276"/>
      <c r="AK85" s="276"/>
      <c r="AL85" s="276"/>
      <c r="AM85" s="276"/>
      <c r="AN85" s="276"/>
    </row>
    <row r="86" spans="1:40" ht="118.5" customHeight="1" x14ac:dyDescent="0.2">
      <c r="A86" s="231"/>
      <c r="B86" s="387" t="s">
        <v>183</v>
      </c>
      <c r="C86" s="387" t="s">
        <v>184</v>
      </c>
      <c r="D86" s="388"/>
      <c r="E86" s="387" t="s">
        <v>185</v>
      </c>
      <c r="F86" s="405"/>
      <c r="G86" s="388"/>
      <c r="H86" s="389"/>
      <c r="I86" s="390"/>
      <c r="J86" s="391">
        <v>2105</v>
      </c>
      <c r="K86" s="388"/>
      <c r="L86" s="392">
        <f t="shared" si="0"/>
        <v>0</v>
      </c>
      <c r="M86" s="219"/>
      <c r="N86" s="282"/>
      <c r="O86" s="276"/>
      <c r="P86" s="276"/>
      <c r="Q86" s="276"/>
      <c r="R86" s="276"/>
      <c r="S86" s="276"/>
      <c r="T86" s="276"/>
      <c r="U86" s="276"/>
      <c r="V86" s="276"/>
      <c r="W86" s="276"/>
      <c r="X86" s="276"/>
      <c r="Y86" s="276"/>
      <c r="Z86" s="276"/>
      <c r="AA86" s="276"/>
      <c r="AB86" s="276"/>
      <c r="AC86" s="276"/>
      <c r="AD86" s="276"/>
      <c r="AE86" s="276"/>
      <c r="AF86" s="276"/>
      <c r="AG86" s="276"/>
      <c r="AH86" s="276"/>
      <c r="AI86" s="276"/>
      <c r="AJ86" s="276"/>
      <c r="AK86" s="276"/>
      <c r="AL86" s="276"/>
      <c r="AM86" s="276"/>
      <c r="AN86" s="276"/>
    </row>
    <row r="87" spans="1:40" ht="118.5" customHeight="1" x14ac:dyDescent="0.2">
      <c r="A87" s="231"/>
      <c r="B87" s="387" t="s">
        <v>186</v>
      </c>
      <c r="C87" s="387" t="s">
        <v>187</v>
      </c>
      <c r="D87" s="388"/>
      <c r="E87" s="387" t="s">
        <v>188</v>
      </c>
      <c r="F87" s="405"/>
      <c r="G87" s="388"/>
      <c r="H87" s="389"/>
      <c r="I87" s="390"/>
      <c r="J87" s="391">
        <v>226</v>
      </c>
      <c r="K87" s="388"/>
      <c r="L87" s="392">
        <f t="shared" si="0"/>
        <v>0</v>
      </c>
      <c r="M87" s="219"/>
      <c r="N87" s="282"/>
      <c r="O87" s="276"/>
      <c r="P87" s="276"/>
      <c r="Q87" s="276"/>
      <c r="R87" s="276"/>
      <c r="S87" s="276"/>
      <c r="T87" s="276"/>
      <c r="U87" s="276"/>
      <c r="V87" s="276"/>
      <c r="W87" s="276"/>
      <c r="X87" s="276"/>
      <c r="Y87" s="276"/>
      <c r="Z87" s="276"/>
      <c r="AA87" s="276"/>
      <c r="AB87" s="276"/>
      <c r="AC87" s="276"/>
      <c r="AD87" s="276"/>
      <c r="AE87" s="276"/>
      <c r="AF87" s="276"/>
      <c r="AG87" s="276"/>
      <c r="AH87" s="276"/>
      <c r="AI87" s="276"/>
      <c r="AJ87" s="276"/>
      <c r="AK87" s="276"/>
      <c r="AL87" s="276"/>
      <c r="AM87" s="276"/>
      <c r="AN87" s="276"/>
    </row>
    <row r="88" spans="1:40" ht="118.5" customHeight="1" x14ac:dyDescent="0.2">
      <c r="A88" s="231"/>
      <c r="B88" s="387" t="s">
        <v>189</v>
      </c>
      <c r="C88" s="387" t="s">
        <v>190</v>
      </c>
      <c r="D88" s="388"/>
      <c r="E88" s="387" t="s">
        <v>191</v>
      </c>
      <c r="F88" s="405" t="e" vm="34">
        <v>#VALUE!</v>
      </c>
      <c r="G88" s="388"/>
      <c r="H88" s="389"/>
      <c r="I88" s="390"/>
      <c r="J88" s="391">
        <v>324</v>
      </c>
      <c r="K88" s="388"/>
      <c r="L88" s="392">
        <f t="shared" si="0"/>
        <v>0</v>
      </c>
      <c r="M88" s="219"/>
      <c r="N88" s="282"/>
      <c r="O88" s="276"/>
      <c r="P88" s="276"/>
      <c r="Q88" s="276"/>
      <c r="R88" s="276"/>
      <c r="S88" s="276"/>
      <c r="T88" s="276"/>
      <c r="U88" s="276"/>
      <c r="V88" s="276"/>
      <c r="W88" s="276"/>
      <c r="X88" s="276"/>
      <c r="Y88" s="276"/>
      <c r="Z88" s="276"/>
      <c r="AA88" s="276"/>
      <c r="AB88" s="276"/>
      <c r="AC88" s="276"/>
      <c r="AD88" s="276"/>
      <c r="AE88" s="276"/>
      <c r="AF88" s="276"/>
      <c r="AG88" s="276"/>
      <c r="AH88" s="276"/>
      <c r="AI88" s="276"/>
      <c r="AJ88" s="276"/>
      <c r="AK88" s="276"/>
      <c r="AL88" s="276"/>
      <c r="AM88" s="276"/>
      <c r="AN88" s="276"/>
    </row>
    <row r="89" spans="1:40" ht="118.5" customHeight="1" x14ac:dyDescent="0.2">
      <c r="A89" s="231"/>
      <c r="B89" s="387" t="s">
        <v>192</v>
      </c>
      <c r="C89" s="387" t="s">
        <v>193</v>
      </c>
      <c r="D89" s="388"/>
      <c r="E89" s="387" t="s">
        <v>194</v>
      </c>
      <c r="F89" s="405" t="e" vm="35">
        <v>#VALUE!</v>
      </c>
      <c r="G89" s="388"/>
      <c r="H89" s="389"/>
      <c r="I89" s="390"/>
      <c r="J89" s="391">
        <v>444</v>
      </c>
      <c r="K89" s="388"/>
      <c r="L89" s="392">
        <f t="shared" si="0"/>
        <v>0</v>
      </c>
      <c r="M89" s="219"/>
      <c r="N89" s="282"/>
      <c r="O89" s="276"/>
      <c r="P89" s="276"/>
      <c r="Q89" s="276"/>
      <c r="R89" s="276"/>
      <c r="S89" s="276"/>
      <c r="T89" s="276"/>
      <c r="U89" s="276"/>
      <c r="V89" s="276"/>
      <c r="W89" s="276"/>
      <c r="X89" s="276"/>
      <c r="Y89" s="276"/>
      <c r="Z89" s="276"/>
      <c r="AA89" s="276"/>
      <c r="AB89" s="276"/>
      <c r="AC89" s="276"/>
      <c r="AD89" s="276"/>
      <c r="AE89" s="276"/>
      <c r="AF89" s="276"/>
      <c r="AG89" s="276"/>
      <c r="AH89" s="276"/>
      <c r="AI89" s="276"/>
      <c r="AJ89" s="276"/>
      <c r="AK89" s="276"/>
      <c r="AL89" s="276"/>
      <c r="AM89" s="276"/>
      <c r="AN89" s="276"/>
    </row>
    <row r="90" spans="1:40" ht="118.5" customHeight="1" x14ac:dyDescent="0.2">
      <c r="A90" s="231"/>
      <c r="B90" s="387" t="s">
        <v>195</v>
      </c>
      <c r="C90" s="387" t="s">
        <v>196</v>
      </c>
      <c r="D90" s="388"/>
      <c r="E90" s="387" t="s">
        <v>93</v>
      </c>
      <c r="F90" s="405" t="e" vm="36">
        <v>#VALUE!</v>
      </c>
      <c r="G90" s="388"/>
      <c r="H90" s="389"/>
      <c r="I90" s="390"/>
      <c r="J90" s="391">
        <v>45</v>
      </c>
      <c r="K90" s="388"/>
      <c r="L90" s="392">
        <f t="shared" si="0"/>
        <v>0</v>
      </c>
      <c r="M90" s="219"/>
      <c r="N90" s="282"/>
      <c r="O90" s="276"/>
      <c r="P90" s="276"/>
      <c r="Q90" s="276"/>
      <c r="R90" s="276"/>
      <c r="S90" s="276"/>
      <c r="T90" s="276"/>
      <c r="U90" s="276"/>
      <c r="V90" s="276"/>
      <c r="W90" s="276"/>
      <c r="X90" s="276"/>
      <c r="Y90" s="276"/>
      <c r="Z90" s="276"/>
      <c r="AA90" s="276"/>
      <c r="AB90" s="276"/>
      <c r="AC90" s="276"/>
      <c r="AD90" s="276"/>
      <c r="AE90" s="276"/>
      <c r="AF90" s="276"/>
      <c r="AG90" s="276"/>
      <c r="AH90" s="276"/>
      <c r="AI90" s="276"/>
      <c r="AJ90" s="276"/>
      <c r="AK90" s="276"/>
      <c r="AL90" s="276"/>
      <c r="AM90" s="276"/>
      <c r="AN90" s="276"/>
    </row>
    <row r="91" spans="1:40" ht="118.5" hidden="1" customHeight="1" x14ac:dyDescent="0.2">
      <c r="A91" s="231"/>
      <c r="B91" s="387" t="s">
        <v>197</v>
      </c>
      <c r="C91" s="387" t="s">
        <v>198</v>
      </c>
      <c r="D91" s="388"/>
      <c r="E91" s="387" t="s">
        <v>199</v>
      </c>
      <c r="F91" s="405"/>
      <c r="G91" s="388"/>
      <c r="H91" s="389"/>
      <c r="I91" s="390"/>
      <c r="J91" s="391">
        <v>162</v>
      </c>
      <c r="K91" s="388"/>
      <c r="L91" s="392">
        <f t="shared" si="0"/>
        <v>0</v>
      </c>
      <c r="M91" s="219"/>
      <c r="N91" s="282"/>
      <c r="O91" s="276"/>
      <c r="P91" s="276"/>
      <c r="Q91" s="276"/>
      <c r="R91" s="276"/>
      <c r="S91" s="276"/>
      <c r="T91" s="276"/>
      <c r="U91" s="276"/>
      <c r="V91" s="276"/>
      <c r="W91" s="276"/>
      <c r="X91" s="276"/>
      <c r="Y91" s="276"/>
      <c r="Z91" s="276"/>
      <c r="AA91" s="276"/>
      <c r="AB91" s="276"/>
      <c r="AC91" s="276"/>
      <c r="AD91" s="276"/>
      <c r="AE91" s="276"/>
      <c r="AF91" s="276"/>
      <c r="AG91" s="276"/>
      <c r="AH91" s="276"/>
      <c r="AI91" s="276"/>
      <c r="AJ91" s="276"/>
      <c r="AK91" s="276"/>
      <c r="AL91" s="276"/>
      <c r="AM91" s="276"/>
      <c r="AN91" s="276"/>
    </row>
    <row r="92" spans="1:40" ht="118.5" hidden="1" customHeight="1" x14ac:dyDescent="0.2">
      <c r="A92" s="231"/>
      <c r="B92" s="387" t="s">
        <v>306</v>
      </c>
      <c r="C92" s="387" t="s">
        <v>307</v>
      </c>
      <c r="D92" s="388"/>
      <c r="E92" s="387"/>
      <c r="F92" s="405"/>
      <c r="G92" s="388"/>
      <c r="H92" s="389"/>
      <c r="I92" s="390"/>
      <c r="J92" s="391">
        <v>397</v>
      </c>
      <c r="K92" s="388"/>
      <c r="L92" s="392">
        <f t="shared" si="0"/>
        <v>0</v>
      </c>
      <c r="M92" s="219"/>
      <c r="N92" s="282"/>
      <c r="O92" s="276"/>
      <c r="P92" s="276"/>
      <c r="Q92" s="276"/>
      <c r="R92" s="276"/>
      <c r="S92" s="276"/>
      <c r="T92" s="276"/>
      <c r="U92" s="276"/>
      <c r="V92" s="276"/>
      <c r="W92" s="276"/>
      <c r="X92" s="276"/>
      <c r="Y92" s="276"/>
      <c r="Z92" s="276"/>
      <c r="AA92" s="276"/>
      <c r="AB92" s="276"/>
      <c r="AC92" s="276"/>
      <c r="AD92" s="276"/>
      <c r="AE92" s="276"/>
      <c r="AF92" s="276"/>
      <c r="AG92" s="276"/>
      <c r="AH92" s="276"/>
      <c r="AI92" s="276"/>
      <c r="AJ92" s="276"/>
      <c r="AK92" s="276"/>
      <c r="AL92" s="276"/>
      <c r="AM92" s="276"/>
      <c r="AN92" s="276"/>
    </row>
    <row r="93" spans="1:40" ht="118.5" customHeight="1" x14ac:dyDescent="0.2">
      <c r="A93" s="231"/>
      <c r="B93" s="387" t="s">
        <v>200</v>
      </c>
      <c r="C93" s="387" t="s">
        <v>201</v>
      </c>
      <c r="D93" s="388"/>
      <c r="E93" s="387" t="s">
        <v>202</v>
      </c>
      <c r="F93" s="405" t="e" vm="37">
        <v>#VALUE!</v>
      </c>
      <c r="G93" s="388"/>
      <c r="H93" s="389"/>
      <c r="I93" s="390"/>
      <c r="J93" s="391">
        <v>206</v>
      </c>
      <c r="K93" s="388"/>
      <c r="L93" s="392">
        <f t="shared" si="0"/>
        <v>0</v>
      </c>
      <c r="M93" s="219"/>
      <c r="N93" s="282"/>
      <c r="O93" s="276"/>
      <c r="P93" s="276"/>
      <c r="Q93" s="276"/>
      <c r="R93" s="276"/>
      <c r="S93" s="276"/>
      <c r="T93" s="276"/>
      <c r="U93" s="276"/>
      <c r="V93" s="276"/>
      <c r="W93" s="276"/>
      <c r="X93" s="276"/>
      <c r="Y93" s="276"/>
      <c r="Z93" s="276"/>
      <c r="AA93" s="276"/>
      <c r="AB93" s="276"/>
      <c r="AC93" s="276"/>
      <c r="AD93" s="276"/>
      <c r="AE93" s="276"/>
      <c r="AF93" s="276"/>
      <c r="AG93" s="276"/>
      <c r="AH93" s="276"/>
      <c r="AI93" s="276"/>
      <c r="AJ93" s="276"/>
      <c r="AK93" s="276"/>
      <c r="AL93" s="276"/>
      <c r="AM93" s="276"/>
      <c r="AN93" s="276"/>
    </row>
    <row r="94" spans="1:40" ht="118.5" hidden="1" customHeight="1" x14ac:dyDescent="0.2">
      <c r="A94" s="231"/>
      <c r="B94" s="387" t="s">
        <v>203</v>
      </c>
      <c r="C94" s="387" t="s">
        <v>204</v>
      </c>
      <c r="D94" s="388"/>
      <c r="E94" s="387" t="s">
        <v>205</v>
      </c>
      <c r="F94" s="405"/>
      <c r="G94" s="388"/>
      <c r="H94" s="389"/>
      <c r="I94" s="390"/>
      <c r="J94" s="391">
        <v>3290</v>
      </c>
      <c r="K94" s="388"/>
      <c r="L94" s="392">
        <f t="shared" si="0"/>
        <v>0</v>
      </c>
      <c r="M94" s="219"/>
      <c r="N94" s="282"/>
      <c r="O94" s="276"/>
      <c r="P94" s="276"/>
      <c r="Q94" s="276"/>
      <c r="R94" s="276"/>
      <c r="S94" s="276"/>
      <c r="T94" s="276"/>
      <c r="U94" s="276"/>
      <c r="V94" s="276"/>
      <c r="W94" s="276"/>
      <c r="X94" s="276"/>
      <c r="Y94" s="276"/>
      <c r="Z94" s="276"/>
      <c r="AA94" s="276"/>
      <c r="AB94" s="276"/>
      <c r="AC94" s="276"/>
      <c r="AD94" s="276"/>
      <c r="AE94" s="276"/>
      <c r="AF94" s="276"/>
      <c r="AG94" s="276"/>
      <c r="AH94" s="276"/>
      <c r="AI94" s="276"/>
      <c r="AJ94" s="276"/>
      <c r="AK94" s="276"/>
      <c r="AL94" s="276"/>
      <c r="AM94" s="276"/>
      <c r="AN94" s="276"/>
    </row>
    <row r="95" spans="1:40" ht="118.5" customHeight="1" x14ac:dyDescent="0.2">
      <c r="A95" s="231"/>
      <c r="B95" s="387" t="s">
        <v>206</v>
      </c>
      <c r="C95" s="387" t="s">
        <v>207</v>
      </c>
      <c r="D95" s="388"/>
      <c r="E95" s="387" t="s">
        <v>208</v>
      </c>
      <c r="F95" s="405"/>
      <c r="G95" s="388"/>
      <c r="H95" s="389"/>
      <c r="I95" s="390"/>
      <c r="J95" s="391">
        <v>1456</v>
      </c>
      <c r="K95" s="388"/>
      <c r="L95" s="392">
        <f t="shared" si="0"/>
        <v>0</v>
      </c>
      <c r="M95" s="219"/>
      <c r="N95" s="282"/>
      <c r="O95" s="276"/>
      <c r="P95" s="276"/>
      <c r="Q95" s="276"/>
      <c r="R95" s="276"/>
      <c r="S95" s="276"/>
      <c r="T95" s="276"/>
      <c r="U95" s="276"/>
      <c r="V95" s="276"/>
      <c r="W95" s="276"/>
      <c r="X95" s="276"/>
      <c r="Y95" s="276"/>
      <c r="Z95" s="276"/>
      <c r="AA95" s="276"/>
      <c r="AB95" s="276"/>
      <c r="AC95" s="276"/>
      <c r="AD95" s="276"/>
      <c r="AE95" s="276"/>
      <c r="AF95" s="276"/>
      <c r="AG95" s="276"/>
      <c r="AH95" s="276"/>
      <c r="AI95" s="276"/>
      <c r="AJ95" s="276"/>
      <c r="AK95" s="276"/>
      <c r="AL95" s="276"/>
      <c r="AM95" s="276"/>
      <c r="AN95" s="276"/>
    </row>
    <row r="96" spans="1:40" ht="40.5" customHeight="1" thickBot="1" x14ac:dyDescent="0.25">
      <c r="A96" s="237"/>
      <c r="B96" s="393"/>
      <c r="C96" s="393"/>
      <c r="D96" s="394"/>
      <c r="E96" s="393"/>
      <c r="F96" s="396"/>
      <c r="G96" s="394"/>
      <c r="H96" s="395"/>
      <c r="I96" s="396"/>
      <c r="J96" s="397"/>
      <c r="K96" s="394"/>
      <c r="L96" s="398"/>
      <c r="M96" s="287"/>
      <c r="N96" s="282"/>
      <c r="O96" s="276"/>
      <c r="P96" s="276"/>
      <c r="Q96" s="276"/>
      <c r="R96" s="276"/>
      <c r="S96" s="276"/>
      <c r="T96" s="276"/>
      <c r="U96" s="276"/>
      <c r="V96" s="276"/>
      <c r="W96" s="276"/>
      <c r="X96" s="276"/>
      <c r="Y96" s="276"/>
      <c r="Z96" s="276"/>
      <c r="AA96" s="276"/>
      <c r="AB96" s="276"/>
      <c r="AC96" s="276"/>
      <c r="AD96" s="276"/>
      <c r="AE96" s="276"/>
      <c r="AF96" s="276"/>
      <c r="AG96" s="276"/>
      <c r="AH96" s="276"/>
      <c r="AI96" s="276"/>
      <c r="AJ96" s="276"/>
      <c r="AK96" s="276"/>
      <c r="AL96" s="276"/>
      <c r="AM96" s="276"/>
      <c r="AN96" s="276"/>
    </row>
    <row r="97" spans="1:40" ht="40.5" customHeight="1" x14ac:dyDescent="0.2">
      <c r="A97" s="229"/>
      <c r="B97" s="399"/>
      <c r="C97" s="399"/>
      <c r="D97" s="400"/>
      <c r="E97" s="399"/>
      <c r="F97" s="402"/>
      <c r="G97" s="400"/>
      <c r="H97" s="401"/>
      <c r="I97" s="402"/>
      <c r="J97" s="403"/>
      <c r="K97" s="400"/>
      <c r="L97" s="404"/>
      <c r="M97" s="288"/>
      <c r="N97" s="282"/>
      <c r="O97" s="276"/>
      <c r="P97" s="276"/>
      <c r="Q97" s="276"/>
      <c r="R97" s="276"/>
      <c r="S97" s="276"/>
      <c r="T97" s="276"/>
      <c r="U97" s="276"/>
      <c r="V97" s="276"/>
      <c r="W97" s="276"/>
      <c r="X97" s="276"/>
      <c r="Y97" s="276"/>
      <c r="Z97" s="276"/>
      <c r="AA97" s="276"/>
      <c r="AB97" s="276"/>
      <c r="AC97" s="276"/>
      <c r="AD97" s="276"/>
      <c r="AE97" s="276"/>
      <c r="AF97" s="276"/>
      <c r="AG97" s="276"/>
      <c r="AH97" s="276"/>
      <c r="AI97" s="276"/>
      <c r="AJ97" s="276"/>
      <c r="AK97" s="276"/>
      <c r="AL97" s="276"/>
      <c r="AM97" s="276"/>
      <c r="AN97" s="276"/>
    </row>
    <row r="98" spans="1:40" ht="118.5" customHeight="1" x14ac:dyDescent="0.2">
      <c r="A98" s="231"/>
      <c r="B98" s="387" t="s">
        <v>209</v>
      </c>
      <c r="C98" s="387" t="s">
        <v>210</v>
      </c>
      <c r="D98" s="388"/>
      <c r="E98" s="387" t="s">
        <v>168</v>
      </c>
      <c r="F98" s="405"/>
      <c r="G98" s="388"/>
      <c r="H98" s="389"/>
      <c r="I98" s="390"/>
      <c r="J98" s="391">
        <v>981</v>
      </c>
      <c r="K98" s="388"/>
      <c r="L98" s="392">
        <f t="shared" si="0"/>
        <v>0</v>
      </c>
      <c r="M98" s="219"/>
      <c r="N98" s="282"/>
      <c r="O98" s="276"/>
      <c r="P98" s="276"/>
      <c r="Q98" s="276"/>
      <c r="R98" s="276"/>
      <c r="S98" s="276"/>
      <c r="T98" s="276"/>
      <c r="U98" s="276"/>
      <c r="V98" s="276"/>
      <c r="W98" s="276"/>
      <c r="X98" s="276"/>
      <c r="Y98" s="276"/>
      <c r="Z98" s="276"/>
      <c r="AA98" s="276"/>
      <c r="AB98" s="276"/>
      <c r="AC98" s="276"/>
      <c r="AD98" s="276"/>
      <c r="AE98" s="276"/>
      <c r="AF98" s="276"/>
      <c r="AG98" s="276"/>
      <c r="AH98" s="276"/>
      <c r="AI98" s="276"/>
      <c r="AJ98" s="276"/>
      <c r="AK98" s="276"/>
      <c r="AL98" s="276"/>
      <c r="AM98" s="276"/>
      <c r="AN98" s="276"/>
    </row>
    <row r="99" spans="1:40" ht="118.5" customHeight="1" x14ac:dyDescent="0.2">
      <c r="A99" s="231"/>
      <c r="B99" s="387" t="s">
        <v>211</v>
      </c>
      <c r="C99" s="387" t="s">
        <v>212</v>
      </c>
      <c r="D99" s="388"/>
      <c r="E99" s="387" t="s">
        <v>168</v>
      </c>
      <c r="F99" s="405"/>
      <c r="G99" s="388"/>
      <c r="H99" s="389"/>
      <c r="I99" s="390"/>
      <c r="J99" s="391">
        <v>831</v>
      </c>
      <c r="K99" s="388"/>
      <c r="L99" s="392">
        <f t="shared" si="0"/>
        <v>0</v>
      </c>
      <c r="M99" s="219"/>
      <c r="N99" s="282"/>
      <c r="O99" s="276"/>
      <c r="P99" s="276"/>
      <c r="Q99" s="276"/>
      <c r="R99" s="276"/>
      <c r="S99" s="276"/>
      <c r="T99" s="276"/>
      <c r="U99" s="276"/>
      <c r="V99" s="276"/>
      <c r="W99" s="276"/>
      <c r="X99" s="276"/>
      <c r="Y99" s="276"/>
      <c r="Z99" s="276"/>
      <c r="AA99" s="276"/>
      <c r="AB99" s="276"/>
      <c r="AC99" s="276"/>
      <c r="AD99" s="276"/>
      <c r="AE99" s="276"/>
      <c r="AF99" s="276"/>
      <c r="AG99" s="276"/>
      <c r="AH99" s="276"/>
      <c r="AI99" s="276"/>
      <c r="AJ99" s="276"/>
      <c r="AK99" s="276"/>
      <c r="AL99" s="276"/>
      <c r="AM99" s="276"/>
      <c r="AN99" s="276"/>
    </row>
    <row r="100" spans="1:40" ht="118.5" customHeight="1" x14ac:dyDescent="0.2">
      <c r="A100" s="231"/>
      <c r="B100" s="387" t="s">
        <v>213</v>
      </c>
      <c r="C100" s="387" t="s">
        <v>214</v>
      </c>
      <c r="D100" s="388"/>
      <c r="E100" s="387" t="s">
        <v>215</v>
      </c>
      <c r="F100" s="405"/>
      <c r="G100" s="388"/>
      <c r="H100" s="389"/>
      <c r="I100" s="390"/>
      <c r="J100" s="391">
        <v>1363</v>
      </c>
      <c r="K100" s="388"/>
      <c r="L100" s="392">
        <f t="shared" si="0"/>
        <v>0</v>
      </c>
      <c r="M100" s="219"/>
      <c r="N100" s="282"/>
      <c r="O100" s="276"/>
      <c r="P100" s="276"/>
      <c r="Q100" s="276"/>
      <c r="R100" s="276"/>
      <c r="S100" s="276"/>
      <c r="T100" s="276"/>
      <c r="U100" s="276"/>
      <c r="V100" s="276"/>
      <c r="W100" s="276"/>
      <c r="X100" s="276"/>
      <c r="Y100" s="276"/>
      <c r="Z100" s="276"/>
      <c r="AA100" s="276"/>
      <c r="AB100" s="276"/>
      <c r="AC100" s="276"/>
      <c r="AD100" s="276"/>
      <c r="AE100" s="276"/>
      <c r="AF100" s="276"/>
      <c r="AG100" s="276"/>
      <c r="AH100" s="276"/>
      <c r="AI100" s="276"/>
      <c r="AJ100" s="276"/>
      <c r="AK100" s="276"/>
      <c r="AL100" s="276"/>
      <c r="AM100" s="276"/>
      <c r="AN100" s="276"/>
    </row>
    <row r="101" spans="1:40" ht="118.5" customHeight="1" x14ac:dyDescent="0.2">
      <c r="A101" s="231"/>
      <c r="B101" s="387" t="s">
        <v>216</v>
      </c>
      <c r="C101" s="387" t="s">
        <v>217</v>
      </c>
      <c r="D101" s="388"/>
      <c r="E101" s="387" t="s">
        <v>168</v>
      </c>
      <c r="F101" s="405"/>
      <c r="G101" s="388"/>
      <c r="H101" s="389"/>
      <c r="I101" s="390"/>
      <c r="J101" s="391">
        <v>1100</v>
      </c>
      <c r="K101" s="388"/>
      <c r="L101" s="392">
        <f t="shared" si="0"/>
        <v>0</v>
      </c>
      <c r="M101" s="219"/>
      <c r="N101" s="282"/>
      <c r="O101" s="276"/>
      <c r="P101" s="276"/>
      <c r="Q101" s="276"/>
      <c r="R101" s="276"/>
      <c r="S101" s="276"/>
      <c r="T101" s="276"/>
      <c r="U101" s="276"/>
      <c r="V101" s="276"/>
      <c r="W101" s="276"/>
      <c r="X101" s="276"/>
      <c r="Y101" s="276"/>
      <c r="Z101" s="276"/>
      <c r="AA101" s="276"/>
      <c r="AB101" s="276"/>
      <c r="AC101" s="276"/>
      <c r="AD101" s="276"/>
      <c r="AE101" s="276"/>
      <c r="AF101" s="276"/>
      <c r="AG101" s="276"/>
      <c r="AH101" s="276"/>
      <c r="AI101" s="276"/>
      <c r="AJ101" s="276"/>
      <c r="AK101" s="276"/>
      <c r="AL101" s="276"/>
      <c r="AM101" s="276"/>
      <c r="AN101" s="276"/>
    </row>
    <row r="102" spans="1:40" ht="118.5" customHeight="1" x14ac:dyDescent="0.2">
      <c r="A102" s="231"/>
      <c r="B102" s="387" t="s">
        <v>218</v>
      </c>
      <c r="C102" s="387" t="s">
        <v>219</v>
      </c>
      <c r="D102" s="388"/>
      <c r="E102" s="387" t="s">
        <v>220</v>
      </c>
      <c r="F102" s="405"/>
      <c r="G102" s="388"/>
      <c r="H102" s="389"/>
      <c r="I102" s="390"/>
      <c r="J102" s="391">
        <v>2450</v>
      </c>
      <c r="K102" s="388"/>
      <c r="L102" s="392">
        <f t="shared" si="0"/>
        <v>0</v>
      </c>
      <c r="M102" s="219"/>
      <c r="N102" s="282"/>
      <c r="O102" s="276"/>
      <c r="P102" s="276"/>
      <c r="Q102" s="276"/>
      <c r="R102" s="276"/>
      <c r="S102" s="276"/>
      <c r="T102" s="276"/>
      <c r="U102" s="276"/>
      <c r="V102" s="276"/>
      <c r="W102" s="276"/>
      <c r="X102" s="276"/>
      <c r="Y102" s="276"/>
      <c r="Z102" s="276"/>
      <c r="AA102" s="276"/>
      <c r="AB102" s="276"/>
      <c r="AC102" s="276"/>
      <c r="AD102" s="276"/>
      <c r="AE102" s="276"/>
      <c r="AF102" s="276"/>
      <c r="AG102" s="276"/>
      <c r="AH102" s="276"/>
      <c r="AI102" s="276"/>
      <c r="AJ102" s="276"/>
      <c r="AK102" s="276"/>
      <c r="AL102" s="276"/>
      <c r="AM102" s="276"/>
      <c r="AN102" s="276"/>
    </row>
    <row r="103" spans="1:40" ht="118.5" customHeight="1" x14ac:dyDescent="0.2">
      <c r="A103" s="231"/>
      <c r="B103" s="387" t="s">
        <v>221</v>
      </c>
      <c r="C103" s="387" t="s">
        <v>222</v>
      </c>
      <c r="D103" s="388"/>
      <c r="E103" s="387" t="s">
        <v>223</v>
      </c>
      <c r="F103" s="405"/>
      <c r="G103" s="388"/>
      <c r="H103" s="389"/>
      <c r="I103" s="390"/>
      <c r="J103" s="391">
        <v>2319</v>
      </c>
      <c r="K103" s="388"/>
      <c r="L103" s="392">
        <f t="shared" si="0"/>
        <v>0</v>
      </c>
      <c r="M103" s="219"/>
      <c r="N103" s="282"/>
      <c r="O103" s="276"/>
      <c r="P103" s="276"/>
      <c r="Q103" s="276"/>
      <c r="R103" s="276"/>
      <c r="S103" s="276"/>
      <c r="T103" s="276"/>
      <c r="U103" s="276"/>
      <c r="V103" s="276"/>
      <c r="W103" s="276"/>
      <c r="X103" s="276"/>
      <c r="Y103" s="276"/>
      <c r="Z103" s="276"/>
      <c r="AA103" s="276"/>
      <c r="AB103" s="276"/>
      <c r="AC103" s="276"/>
      <c r="AD103" s="276"/>
      <c r="AE103" s="276"/>
      <c r="AF103" s="276"/>
      <c r="AG103" s="276"/>
      <c r="AH103" s="276"/>
      <c r="AI103" s="276"/>
      <c r="AJ103" s="276"/>
      <c r="AK103" s="276"/>
      <c r="AL103" s="276"/>
      <c r="AM103" s="276"/>
      <c r="AN103" s="276"/>
    </row>
    <row r="104" spans="1:40" ht="118.5" customHeight="1" x14ac:dyDescent="0.2">
      <c r="A104" s="231"/>
      <c r="B104" s="387" t="s">
        <v>224</v>
      </c>
      <c r="C104" s="387" t="s">
        <v>225</v>
      </c>
      <c r="D104" s="388"/>
      <c r="E104" s="387" t="s">
        <v>226</v>
      </c>
      <c r="F104" s="405"/>
      <c r="G104" s="388"/>
      <c r="H104" s="389"/>
      <c r="I104" s="390"/>
      <c r="J104" s="391">
        <v>1849</v>
      </c>
      <c r="K104" s="388"/>
      <c r="L104" s="392">
        <f t="shared" si="0"/>
        <v>0</v>
      </c>
      <c r="M104" s="219"/>
      <c r="N104" s="282"/>
      <c r="O104" s="276"/>
      <c r="P104" s="276"/>
      <c r="Q104" s="276"/>
      <c r="R104" s="276"/>
      <c r="S104" s="276"/>
      <c r="T104" s="276"/>
      <c r="U104" s="276"/>
      <c r="V104" s="276"/>
      <c r="W104" s="276"/>
      <c r="X104" s="276"/>
      <c r="Y104" s="276"/>
      <c r="Z104" s="276"/>
      <c r="AA104" s="276"/>
      <c r="AB104" s="276"/>
      <c r="AC104" s="276"/>
      <c r="AD104" s="276"/>
      <c r="AE104" s="276"/>
      <c r="AF104" s="276"/>
      <c r="AG104" s="276"/>
      <c r="AH104" s="276"/>
      <c r="AI104" s="276"/>
      <c r="AJ104" s="276"/>
      <c r="AK104" s="276"/>
      <c r="AL104" s="276"/>
      <c r="AM104" s="276"/>
      <c r="AN104" s="276"/>
    </row>
    <row r="105" spans="1:40" ht="118.5" customHeight="1" x14ac:dyDescent="0.2">
      <c r="A105" s="231"/>
      <c r="B105" s="387" t="s">
        <v>227</v>
      </c>
      <c r="C105" s="387" t="s">
        <v>228</v>
      </c>
      <c r="D105" s="388"/>
      <c r="E105" s="387" t="s">
        <v>226</v>
      </c>
      <c r="F105" s="405"/>
      <c r="G105" s="388"/>
      <c r="H105" s="389"/>
      <c r="I105" s="390"/>
      <c r="J105" s="391">
        <v>1723</v>
      </c>
      <c r="K105" s="388"/>
      <c r="L105" s="392">
        <f t="shared" si="0"/>
        <v>0</v>
      </c>
      <c r="M105" s="219"/>
      <c r="N105" s="282"/>
      <c r="O105" s="276"/>
      <c r="P105" s="276"/>
      <c r="Q105" s="276"/>
      <c r="R105" s="276"/>
      <c r="S105" s="276"/>
      <c r="T105" s="276"/>
      <c r="U105" s="276"/>
      <c r="V105" s="276"/>
      <c r="W105" s="276"/>
      <c r="X105" s="276"/>
      <c r="Y105" s="276"/>
      <c r="Z105" s="276"/>
      <c r="AA105" s="276"/>
      <c r="AB105" s="276"/>
      <c r="AC105" s="276"/>
      <c r="AD105" s="276"/>
      <c r="AE105" s="276"/>
      <c r="AF105" s="276"/>
      <c r="AG105" s="276"/>
      <c r="AH105" s="276"/>
      <c r="AI105" s="276"/>
      <c r="AJ105" s="276"/>
      <c r="AK105" s="276"/>
      <c r="AL105" s="276"/>
      <c r="AM105" s="276"/>
      <c r="AN105" s="276"/>
    </row>
    <row r="106" spans="1:40" ht="118.5" customHeight="1" x14ac:dyDescent="0.2">
      <c r="A106" s="231"/>
      <c r="B106" s="387" t="s">
        <v>229</v>
      </c>
      <c r="C106" s="387" t="s">
        <v>230</v>
      </c>
      <c r="D106" s="388"/>
      <c r="E106" s="387" t="s">
        <v>231</v>
      </c>
      <c r="F106" s="405"/>
      <c r="G106" s="388"/>
      <c r="H106" s="389"/>
      <c r="I106" s="390"/>
      <c r="J106" s="391">
        <v>988</v>
      </c>
      <c r="K106" s="388"/>
      <c r="L106" s="392">
        <f t="shared" ref="L106:L126" si="4">J106*H106</f>
        <v>0</v>
      </c>
      <c r="M106" s="219"/>
      <c r="N106" s="282"/>
      <c r="O106" s="276"/>
      <c r="P106" s="276"/>
      <c r="Q106" s="276"/>
      <c r="R106" s="276"/>
      <c r="S106" s="276"/>
      <c r="T106" s="276"/>
      <c r="U106" s="276"/>
      <c r="V106" s="276"/>
      <c r="W106" s="276"/>
      <c r="X106" s="276"/>
      <c r="Y106" s="276"/>
      <c r="Z106" s="276"/>
      <c r="AA106" s="276"/>
      <c r="AB106" s="276"/>
      <c r="AC106" s="276"/>
      <c r="AD106" s="276"/>
      <c r="AE106" s="276"/>
      <c r="AF106" s="276"/>
      <c r="AG106" s="276"/>
      <c r="AH106" s="276"/>
      <c r="AI106" s="276"/>
      <c r="AJ106" s="276"/>
      <c r="AK106" s="276"/>
      <c r="AL106" s="276"/>
      <c r="AM106" s="276"/>
      <c r="AN106" s="276"/>
    </row>
    <row r="107" spans="1:40" ht="118.5" hidden="1" customHeight="1" x14ac:dyDescent="0.2">
      <c r="A107" s="231"/>
      <c r="B107" s="387" t="s">
        <v>232</v>
      </c>
      <c r="C107" s="387" t="s">
        <v>233</v>
      </c>
      <c r="D107" s="388"/>
      <c r="E107" s="387" t="s">
        <v>234</v>
      </c>
      <c r="F107" s="405"/>
      <c r="G107" s="388"/>
      <c r="H107" s="389"/>
      <c r="I107" s="390"/>
      <c r="J107" s="391">
        <v>1506</v>
      </c>
      <c r="K107" s="388"/>
      <c r="L107" s="392">
        <f t="shared" si="4"/>
        <v>0</v>
      </c>
      <c r="M107" s="219"/>
      <c r="N107" s="282"/>
      <c r="O107" s="276"/>
      <c r="P107" s="276"/>
      <c r="Q107" s="276"/>
      <c r="R107" s="276"/>
      <c r="S107" s="276"/>
      <c r="T107" s="276"/>
      <c r="U107" s="276"/>
      <c r="V107" s="276"/>
      <c r="W107" s="276"/>
      <c r="X107" s="276"/>
      <c r="Y107" s="276"/>
      <c r="Z107" s="276"/>
      <c r="AA107" s="276"/>
      <c r="AB107" s="276"/>
      <c r="AC107" s="276"/>
      <c r="AD107" s="276"/>
      <c r="AE107" s="276"/>
      <c r="AF107" s="276"/>
      <c r="AG107" s="276"/>
      <c r="AH107" s="276"/>
      <c r="AI107" s="276"/>
      <c r="AJ107" s="276"/>
      <c r="AK107" s="276"/>
      <c r="AL107" s="276"/>
      <c r="AM107" s="276"/>
      <c r="AN107" s="276"/>
    </row>
    <row r="108" spans="1:40" ht="118.5" customHeight="1" x14ac:dyDescent="0.2">
      <c r="A108" s="289"/>
      <c r="B108" s="387" t="s">
        <v>235</v>
      </c>
      <c r="C108" s="387" t="s">
        <v>236</v>
      </c>
      <c r="D108" s="388"/>
      <c r="E108" s="387" t="s">
        <v>93</v>
      </c>
      <c r="F108" s="405" t="e" vm="38">
        <v>#VALUE!</v>
      </c>
      <c r="G108" s="388"/>
      <c r="H108" s="389"/>
      <c r="I108" s="390"/>
      <c r="J108" s="391">
        <v>421</v>
      </c>
      <c r="K108" s="388"/>
      <c r="L108" s="392">
        <f t="shared" si="4"/>
        <v>0</v>
      </c>
      <c r="M108" s="219"/>
      <c r="N108" s="282"/>
      <c r="O108" s="276"/>
      <c r="P108" s="276"/>
      <c r="Q108" s="276"/>
      <c r="R108" s="276"/>
      <c r="S108" s="276"/>
      <c r="T108" s="276"/>
      <c r="U108" s="276"/>
      <c r="V108" s="276"/>
      <c r="W108" s="276"/>
      <c r="X108" s="276"/>
      <c r="Y108" s="276"/>
      <c r="Z108" s="276"/>
      <c r="AA108" s="276"/>
      <c r="AB108" s="276"/>
      <c r="AC108" s="276"/>
      <c r="AD108" s="276"/>
      <c r="AE108" s="276"/>
      <c r="AF108" s="276"/>
      <c r="AG108" s="276"/>
      <c r="AH108" s="276"/>
      <c r="AI108" s="276"/>
      <c r="AJ108" s="276"/>
      <c r="AK108" s="276"/>
      <c r="AL108" s="276"/>
      <c r="AM108" s="276"/>
      <c r="AN108" s="276"/>
    </row>
    <row r="109" spans="1:40" ht="118.5" customHeight="1" x14ac:dyDescent="0.2">
      <c r="A109" s="289"/>
      <c r="B109" s="387" t="s">
        <v>235</v>
      </c>
      <c r="C109" s="387" t="s">
        <v>236</v>
      </c>
      <c r="D109" s="388"/>
      <c r="E109" s="387" t="s">
        <v>99</v>
      </c>
      <c r="F109" s="405" t="e" vm="39">
        <v>#VALUE!</v>
      </c>
      <c r="G109" s="388"/>
      <c r="H109" s="389"/>
      <c r="I109" s="390"/>
      <c r="J109" s="391">
        <v>421</v>
      </c>
      <c r="K109" s="388"/>
      <c r="L109" s="392">
        <f t="shared" si="4"/>
        <v>0</v>
      </c>
      <c r="M109" s="219"/>
      <c r="N109" s="282"/>
      <c r="O109" s="276"/>
      <c r="P109" s="276"/>
      <c r="Q109" s="276"/>
      <c r="R109" s="276"/>
      <c r="S109" s="276"/>
      <c r="T109" s="276"/>
      <c r="U109" s="276"/>
      <c r="V109" s="276"/>
      <c r="W109" s="276"/>
      <c r="X109" s="276"/>
      <c r="Y109" s="276"/>
      <c r="Z109" s="276"/>
      <c r="AA109" s="276"/>
      <c r="AB109" s="276"/>
      <c r="AC109" s="276"/>
      <c r="AD109" s="276"/>
      <c r="AE109" s="276"/>
      <c r="AF109" s="276"/>
      <c r="AG109" s="276"/>
      <c r="AH109" s="276"/>
      <c r="AI109" s="276"/>
      <c r="AJ109" s="276"/>
      <c r="AK109" s="276"/>
      <c r="AL109" s="276"/>
      <c r="AM109" s="276"/>
      <c r="AN109" s="276"/>
    </row>
    <row r="110" spans="1:40" ht="118.5" customHeight="1" x14ac:dyDescent="0.2">
      <c r="A110" s="231"/>
      <c r="B110" s="387" t="s">
        <v>235</v>
      </c>
      <c r="C110" s="387" t="s">
        <v>236</v>
      </c>
      <c r="D110" s="388"/>
      <c r="E110" s="387" t="s">
        <v>588</v>
      </c>
      <c r="F110" s="405" t="e" vm="40">
        <v>#VALUE!</v>
      </c>
      <c r="G110" s="388"/>
      <c r="H110" s="389"/>
      <c r="I110" s="390"/>
      <c r="J110" s="391">
        <v>421</v>
      </c>
      <c r="K110" s="388"/>
      <c r="L110" s="392">
        <f t="shared" si="4"/>
        <v>0</v>
      </c>
      <c r="M110" s="219"/>
      <c r="N110" s="282"/>
      <c r="O110" s="276"/>
      <c r="P110" s="276"/>
      <c r="Q110" s="276"/>
      <c r="R110" s="276"/>
      <c r="S110" s="276"/>
      <c r="T110" s="276"/>
      <c r="U110" s="276"/>
      <c r="V110" s="276"/>
      <c r="W110" s="276"/>
      <c r="X110" s="276"/>
      <c r="Y110" s="276"/>
      <c r="Z110" s="276"/>
      <c r="AA110" s="276"/>
      <c r="AB110" s="276"/>
      <c r="AC110" s="276"/>
      <c r="AD110" s="276"/>
      <c r="AE110" s="276"/>
      <c r="AF110" s="276"/>
      <c r="AG110" s="276"/>
      <c r="AH110" s="276"/>
      <c r="AI110" s="276"/>
      <c r="AJ110" s="276"/>
      <c r="AK110" s="276"/>
      <c r="AL110" s="276"/>
      <c r="AM110" s="276"/>
      <c r="AN110" s="276"/>
    </row>
    <row r="111" spans="1:40" ht="34.25" hidden="1" customHeight="1" x14ac:dyDescent="0.2">
      <c r="A111" s="231"/>
      <c r="B111" s="387" t="s">
        <v>237</v>
      </c>
      <c r="C111" s="387" t="s">
        <v>245</v>
      </c>
      <c r="D111" s="388"/>
      <c r="E111" s="387" t="s">
        <v>109</v>
      </c>
      <c r="F111" s="387"/>
      <c r="G111" s="388"/>
      <c r="H111" s="389"/>
      <c r="I111" s="390"/>
      <c r="J111" s="391">
        <v>476</v>
      </c>
      <c r="K111" s="388"/>
      <c r="L111" s="392">
        <f t="shared" si="4"/>
        <v>0</v>
      </c>
      <c r="M111" s="219"/>
      <c r="N111" s="282"/>
      <c r="O111" s="276"/>
      <c r="P111" s="276"/>
      <c r="Q111" s="276"/>
      <c r="R111" s="276"/>
      <c r="S111" s="276"/>
      <c r="T111" s="276"/>
      <c r="U111" s="276"/>
      <c r="V111" s="276"/>
      <c r="W111" s="276"/>
      <c r="X111" s="276"/>
      <c r="Y111" s="276"/>
      <c r="Z111" s="276"/>
      <c r="AA111" s="276"/>
      <c r="AB111" s="276"/>
      <c r="AC111" s="276"/>
      <c r="AD111" s="276"/>
      <c r="AE111" s="276"/>
      <c r="AF111" s="276"/>
      <c r="AG111" s="276"/>
      <c r="AH111" s="276"/>
      <c r="AI111" s="276"/>
      <c r="AJ111" s="276"/>
      <c r="AK111" s="276"/>
      <c r="AL111" s="276"/>
      <c r="AM111" s="276"/>
      <c r="AN111" s="276"/>
    </row>
    <row r="112" spans="1:40" ht="34.25" hidden="1" customHeight="1" x14ac:dyDescent="0.2">
      <c r="A112" s="231"/>
      <c r="B112" s="387" t="s">
        <v>308</v>
      </c>
      <c r="C112" s="387" t="s">
        <v>309</v>
      </c>
      <c r="D112" s="388"/>
      <c r="E112" s="387"/>
      <c r="F112" s="387"/>
      <c r="G112" s="388"/>
      <c r="H112" s="389"/>
      <c r="I112" s="390"/>
      <c r="J112" s="391">
        <v>1018</v>
      </c>
      <c r="K112" s="388"/>
      <c r="L112" s="392">
        <f t="shared" ref="L112" si="5">J112*H112</f>
        <v>0</v>
      </c>
      <c r="M112" s="219"/>
      <c r="N112" s="282"/>
      <c r="O112" s="276"/>
      <c r="P112" s="276"/>
      <c r="Q112" s="276"/>
      <c r="R112" s="276"/>
      <c r="S112" s="276"/>
      <c r="T112" s="276"/>
      <c r="U112" s="276"/>
      <c r="V112" s="276"/>
      <c r="W112" s="276"/>
      <c r="X112" s="276"/>
      <c r="Y112" s="276"/>
      <c r="Z112" s="276"/>
      <c r="AA112" s="276"/>
      <c r="AB112" s="276"/>
      <c r="AC112" s="276"/>
      <c r="AD112" s="276"/>
      <c r="AE112" s="276"/>
      <c r="AF112" s="276"/>
      <c r="AG112" s="276"/>
      <c r="AH112" s="276"/>
      <c r="AI112" s="276"/>
      <c r="AJ112" s="276"/>
      <c r="AK112" s="276"/>
      <c r="AL112" s="276"/>
      <c r="AM112" s="276"/>
      <c r="AN112" s="276"/>
    </row>
    <row r="113" spans="1:40" ht="33.5" hidden="1" customHeight="1" x14ac:dyDescent="0.2">
      <c r="A113" s="231"/>
      <c r="B113" s="387" t="s">
        <v>238</v>
      </c>
      <c r="C113" s="387" t="s">
        <v>246</v>
      </c>
      <c r="D113" s="388"/>
      <c r="E113" s="387" t="s">
        <v>143</v>
      </c>
      <c r="F113" s="387"/>
      <c r="G113" s="388"/>
      <c r="H113" s="389"/>
      <c r="I113" s="390"/>
      <c r="J113" s="391">
        <f>780*1.07</f>
        <v>834.6</v>
      </c>
      <c r="K113" s="388"/>
      <c r="L113" s="392">
        <f t="shared" si="4"/>
        <v>0</v>
      </c>
      <c r="M113" s="219"/>
      <c r="N113" s="282"/>
      <c r="O113" s="276"/>
      <c r="P113" s="276"/>
      <c r="Q113" s="276"/>
      <c r="R113" s="276"/>
      <c r="S113" s="276"/>
      <c r="T113" s="276"/>
      <c r="U113" s="276"/>
      <c r="V113" s="276"/>
      <c r="W113" s="276"/>
      <c r="X113" s="276"/>
      <c r="Y113" s="276"/>
      <c r="Z113" s="276"/>
      <c r="AA113" s="276"/>
      <c r="AB113" s="276"/>
      <c r="AC113" s="276"/>
      <c r="AD113" s="276"/>
      <c r="AE113" s="276"/>
      <c r="AF113" s="276"/>
      <c r="AG113" s="276"/>
      <c r="AH113" s="276"/>
      <c r="AI113" s="276"/>
      <c r="AJ113" s="276"/>
      <c r="AK113" s="276"/>
      <c r="AL113" s="276"/>
      <c r="AM113" s="276"/>
      <c r="AN113" s="276"/>
    </row>
    <row r="114" spans="1:40" ht="118.25" customHeight="1" x14ac:dyDescent="0.2">
      <c r="A114" s="231"/>
      <c r="B114" s="387" t="s">
        <v>239</v>
      </c>
      <c r="C114" s="387" t="s">
        <v>247</v>
      </c>
      <c r="D114" s="388"/>
      <c r="E114" s="387" t="s">
        <v>99</v>
      </c>
      <c r="F114" s="387"/>
      <c r="G114" s="388"/>
      <c r="H114" s="389"/>
      <c r="I114" s="390"/>
      <c r="J114" s="391">
        <v>69</v>
      </c>
      <c r="K114" s="388"/>
      <c r="L114" s="392">
        <f t="shared" si="4"/>
        <v>0</v>
      </c>
      <c r="M114" s="219"/>
      <c r="N114" s="282"/>
      <c r="O114" s="276"/>
      <c r="P114" s="276"/>
      <c r="Q114" s="276"/>
      <c r="R114" s="276"/>
      <c r="S114" s="276"/>
      <c r="T114" s="276"/>
      <c r="U114" s="276"/>
      <c r="V114" s="276"/>
      <c r="W114" s="276"/>
      <c r="X114" s="276"/>
      <c r="Y114" s="276"/>
      <c r="Z114" s="276"/>
      <c r="AA114" s="276"/>
      <c r="AB114" s="276"/>
      <c r="AC114" s="276"/>
      <c r="AD114" s="276"/>
      <c r="AE114" s="276"/>
      <c r="AF114" s="276"/>
      <c r="AG114" s="276"/>
      <c r="AH114" s="276"/>
      <c r="AI114" s="276"/>
      <c r="AJ114" s="276"/>
      <c r="AK114" s="276"/>
      <c r="AL114" s="276"/>
      <c r="AM114" s="276"/>
      <c r="AN114" s="276"/>
    </row>
    <row r="115" spans="1:40" ht="40.5" customHeight="1" thickBot="1" x14ac:dyDescent="0.25">
      <c r="A115" s="237"/>
      <c r="B115" s="393"/>
      <c r="C115" s="393"/>
      <c r="D115" s="394"/>
      <c r="E115" s="393"/>
      <c r="F115" s="396"/>
      <c r="G115" s="394"/>
      <c r="H115" s="395"/>
      <c r="I115" s="396"/>
      <c r="J115" s="397"/>
      <c r="K115" s="394"/>
      <c r="L115" s="398"/>
      <c r="M115" s="287"/>
      <c r="N115" s="282"/>
      <c r="O115" s="276"/>
      <c r="P115" s="276"/>
      <c r="Q115" s="276"/>
      <c r="R115" s="276"/>
      <c r="S115" s="276"/>
      <c r="T115" s="276"/>
      <c r="U115" s="276"/>
      <c r="V115" s="276"/>
      <c r="W115" s="276"/>
      <c r="X115" s="276"/>
      <c r="Y115" s="276"/>
      <c r="Z115" s="276"/>
      <c r="AA115" s="276"/>
      <c r="AB115" s="276"/>
      <c r="AC115" s="276"/>
      <c r="AD115" s="276"/>
      <c r="AE115" s="276"/>
      <c r="AF115" s="276"/>
      <c r="AG115" s="276"/>
      <c r="AH115" s="276"/>
      <c r="AI115" s="276"/>
      <c r="AJ115" s="276"/>
      <c r="AK115" s="276"/>
      <c r="AL115" s="276"/>
      <c r="AM115" s="276"/>
      <c r="AN115" s="276"/>
    </row>
    <row r="116" spans="1:40" ht="40.5" customHeight="1" x14ac:dyDescent="0.2">
      <c r="A116" s="229"/>
      <c r="B116" s="399"/>
      <c r="C116" s="399"/>
      <c r="D116" s="400"/>
      <c r="E116" s="399"/>
      <c r="F116" s="402"/>
      <c r="G116" s="400"/>
      <c r="H116" s="401"/>
      <c r="I116" s="402"/>
      <c r="J116" s="403"/>
      <c r="K116" s="400"/>
      <c r="L116" s="404"/>
      <c r="M116" s="288"/>
      <c r="N116" s="282"/>
      <c r="O116" s="276"/>
      <c r="P116" s="276"/>
      <c r="Q116" s="276"/>
      <c r="R116" s="276"/>
      <c r="S116" s="276"/>
      <c r="T116" s="276"/>
      <c r="U116" s="276"/>
      <c r="V116" s="276"/>
      <c r="W116" s="276"/>
      <c r="X116" s="276"/>
      <c r="Y116" s="276"/>
      <c r="Z116" s="276"/>
      <c r="AA116" s="276"/>
      <c r="AB116" s="276"/>
      <c r="AC116" s="276"/>
      <c r="AD116" s="276"/>
      <c r="AE116" s="276"/>
      <c r="AF116" s="276"/>
      <c r="AG116" s="276"/>
      <c r="AH116" s="276"/>
      <c r="AI116" s="276"/>
      <c r="AJ116" s="276"/>
      <c r="AK116" s="276"/>
      <c r="AL116" s="276"/>
      <c r="AM116" s="276"/>
      <c r="AN116" s="276"/>
    </row>
    <row r="117" spans="1:40" ht="118.25" customHeight="1" x14ac:dyDescent="0.2">
      <c r="A117" s="231"/>
      <c r="B117" s="387" t="s">
        <v>240</v>
      </c>
      <c r="C117" s="387" t="s">
        <v>248</v>
      </c>
      <c r="D117" s="388"/>
      <c r="E117" s="387"/>
      <c r="F117" s="387"/>
      <c r="G117" s="388"/>
      <c r="H117" s="389"/>
      <c r="I117" s="390"/>
      <c r="J117" s="391">
        <v>228</v>
      </c>
      <c r="K117" s="388"/>
      <c r="L117" s="392">
        <f t="shared" si="4"/>
        <v>0</v>
      </c>
      <c r="M117" s="219"/>
      <c r="N117" s="282"/>
      <c r="O117" s="276"/>
      <c r="P117" s="276"/>
      <c r="Q117" s="276"/>
      <c r="R117" s="276"/>
      <c r="S117" s="276"/>
      <c r="T117" s="276"/>
      <c r="U117" s="276"/>
      <c r="V117" s="276"/>
      <c r="W117" s="276"/>
      <c r="X117" s="276"/>
      <c r="Y117" s="276"/>
      <c r="Z117" s="276"/>
      <c r="AA117" s="276"/>
      <c r="AB117" s="276"/>
      <c r="AC117" s="276"/>
      <c r="AD117" s="276"/>
      <c r="AE117" s="276"/>
      <c r="AF117" s="276"/>
      <c r="AG117" s="276"/>
      <c r="AH117" s="276"/>
      <c r="AI117" s="276"/>
      <c r="AJ117" s="276"/>
      <c r="AK117" s="276"/>
      <c r="AL117" s="276"/>
      <c r="AM117" s="276"/>
      <c r="AN117" s="276"/>
    </row>
    <row r="118" spans="1:40" ht="118.25" customHeight="1" x14ac:dyDescent="0.2">
      <c r="A118" s="231"/>
      <c r="B118" s="387" t="s">
        <v>310</v>
      </c>
      <c r="C118" s="387" t="s">
        <v>311</v>
      </c>
      <c r="D118" s="388"/>
      <c r="E118" s="387"/>
      <c r="F118" s="387"/>
      <c r="G118" s="388"/>
      <c r="H118" s="389"/>
      <c r="I118" s="390"/>
      <c r="J118" s="391">
        <v>228</v>
      </c>
      <c r="K118" s="388"/>
      <c r="L118" s="392">
        <f t="shared" ref="L118" si="6">J118*H118</f>
        <v>0</v>
      </c>
      <c r="M118" s="219"/>
      <c r="N118" s="282"/>
      <c r="O118" s="276"/>
      <c r="P118" s="276"/>
      <c r="Q118" s="276"/>
      <c r="R118" s="276"/>
      <c r="S118" s="276"/>
      <c r="T118" s="276"/>
      <c r="U118" s="276"/>
      <c r="V118" s="276"/>
      <c r="W118" s="276"/>
      <c r="X118" s="276"/>
      <c r="Y118" s="276"/>
      <c r="Z118" s="276"/>
      <c r="AA118" s="276"/>
      <c r="AB118" s="276"/>
      <c r="AC118" s="276"/>
      <c r="AD118" s="276"/>
      <c r="AE118" s="276"/>
      <c r="AF118" s="276"/>
      <c r="AG118" s="276"/>
      <c r="AH118" s="276"/>
      <c r="AI118" s="276"/>
      <c r="AJ118" s="276"/>
      <c r="AK118" s="276"/>
      <c r="AL118" s="276"/>
      <c r="AM118" s="276"/>
      <c r="AN118" s="276"/>
    </row>
    <row r="119" spans="1:40" ht="118.25" customHeight="1" x14ac:dyDescent="0.2">
      <c r="A119" s="231"/>
      <c r="B119" s="405" t="s">
        <v>242</v>
      </c>
      <c r="C119" s="387" t="s">
        <v>250</v>
      </c>
      <c r="D119" s="406"/>
      <c r="E119" s="387" t="s">
        <v>251</v>
      </c>
      <c r="F119" s="387"/>
      <c r="G119" s="388"/>
      <c r="H119" s="389"/>
      <c r="I119" s="390"/>
      <c r="J119" s="391">
        <v>193</v>
      </c>
      <c r="K119" s="388"/>
      <c r="L119" s="392">
        <f t="shared" si="4"/>
        <v>0</v>
      </c>
      <c r="M119" s="223"/>
      <c r="N119" s="282"/>
      <c r="O119" s="276"/>
      <c r="P119" s="276"/>
      <c r="Q119" s="276"/>
      <c r="R119" s="276"/>
      <c r="S119" s="276"/>
      <c r="T119" s="276"/>
      <c r="U119" s="276"/>
      <c r="V119" s="276"/>
      <c r="W119" s="276"/>
      <c r="X119" s="276"/>
      <c r="Y119" s="276"/>
      <c r="Z119" s="276"/>
      <c r="AA119" s="276"/>
      <c r="AB119" s="276"/>
      <c r="AC119" s="276"/>
      <c r="AD119" s="276"/>
      <c r="AE119" s="276"/>
      <c r="AF119" s="276"/>
      <c r="AG119" s="276"/>
      <c r="AH119" s="276"/>
      <c r="AI119" s="276"/>
      <c r="AJ119" s="276"/>
      <c r="AK119" s="276"/>
      <c r="AL119" s="276"/>
      <c r="AM119" s="276"/>
      <c r="AN119" s="276"/>
    </row>
    <row r="120" spans="1:40" ht="118.25" customHeight="1" x14ac:dyDescent="0.2">
      <c r="A120" s="231"/>
      <c r="B120" s="405" t="s">
        <v>703</v>
      </c>
      <c r="C120" s="387" t="s">
        <v>704</v>
      </c>
      <c r="D120" s="406"/>
      <c r="E120" s="387" t="s">
        <v>93</v>
      </c>
      <c r="F120" s="387"/>
      <c r="G120" s="388"/>
      <c r="H120" s="389"/>
      <c r="I120" s="390"/>
      <c r="J120" s="391">
        <v>275</v>
      </c>
      <c r="K120" s="388"/>
      <c r="L120" s="392">
        <f t="shared" ref="L120" si="7">J120*H120</f>
        <v>0</v>
      </c>
      <c r="M120" s="223"/>
      <c r="N120" s="282"/>
      <c r="O120" s="276"/>
      <c r="P120" s="276"/>
      <c r="Q120" s="276"/>
      <c r="R120" s="276"/>
      <c r="S120" s="276"/>
      <c r="T120" s="276"/>
      <c r="U120" s="276"/>
      <c r="V120" s="276"/>
      <c r="W120" s="276"/>
      <c r="X120" s="276"/>
      <c r="Y120" s="276"/>
      <c r="Z120" s="276"/>
      <c r="AA120" s="276"/>
      <c r="AB120" s="276"/>
      <c r="AC120" s="276"/>
      <c r="AD120" s="276"/>
      <c r="AE120" s="276"/>
      <c r="AF120" s="276"/>
      <c r="AG120" s="276"/>
      <c r="AH120" s="276"/>
      <c r="AI120" s="276"/>
      <c r="AJ120" s="276"/>
      <c r="AK120" s="276"/>
      <c r="AL120" s="276"/>
      <c r="AM120" s="276"/>
      <c r="AN120" s="276"/>
    </row>
    <row r="121" spans="1:40" ht="118.25" customHeight="1" x14ac:dyDescent="0.2">
      <c r="A121" s="231"/>
      <c r="B121" s="407" t="s">
        <v>312</v>
      </c>
      <c r="C121" s="408" t="s">
        <v>313</v>
      </c>
      <c r="D121" s="406"/>
      <c r="E121" s="387"/>
      <c r="F121" s="387"/>
      <c r="G121" s="388"/>
      <c r="H121" s="389"/>
      <c r="I121" s="390"/>
      <c r="J121" s="391">
        <v>274</v>
      </c>
      <c r="K121" s="388"/>
      <c r="L121" s="392">
        <f t="shared" ref="L121" si="8">J121*H121</f>
        <v>0</v>
      </c>
      <c r="M121" s="253"/>
      <c r="N121" s="282"/>
      <c r="O121" s="276"/>
      <c r="P121" s="276"/>
      <c r="Q121" s="276"/>
      <c r="R121" s="276"/>
      <c r="S121" s="276"/>
      <c r="T121" s="276"/>
      <c r="U121" s="276"/>
      <c r="V121" s="276"/>
      <c r="W121" s="276"/>
      <c r="X121" s="276"/>
      <c r="Y121" s="276"/>
      <c r="Z121" s="276"/>
      <c r="AA121" s="276"/>
      <c r="AB121" s="276"/>
      <c r="AC121" s="276"/>
      <c r="AD121" s="276"/>
      <c r="AE121" s="276"/>
      <c r="AF121" s="276"/>
      <c r="AG121" s="276"/>
      <c r="AH121" s="276"/>
      <c r="AI121" s="276"/>
      <c r="AJ121" s="276"/>
      <c r="AK121" s="276"/>
      <c r="AL121" s="276"/>
      <c r="AM121" s="276"/>
      <c r="AN121" s="276"/>
    </row>
    <row r="122" spans="1:40" ht="118.25" hidden="1" customHeight="1" x14ac:dyDescent="0.2">
      <c r="A122" s="231"/>
      <c r="B122" s="405" t="s">
        <v>243</v>
      </c>
      <c r="C122" s="387" t="s">
        <v>252</v>
      </c>
      <c r="D122" s="406"/>
      <c r="E122" s="387" t="s">
        <v>253</v>
      </c>
      <c r="F122" s="387"/>
      <c r="G122" s="388"/>
      <c r="H122" s="389"/>
      <c r="I122" s="390"/>
      <c r="J122" s="391">
        <v>1843</v>
      </c>
      <c r="K122" s="388"/>
      <c r="L122" s="392">
        <f t="shared" si="4"/>
        <v>0</v>
      </c>
      <c r="M122" s="253"/>
      <c r="N122" s="282"/>
      <c r="O122" s="276"/>
      <c r="P122" s="276"/>
      <c r="Q122" s="276"/>
      <c r="R122" s="276"/>
      <c r="S122" s="276"/>
      <c r="T122" s="276"/>
      <c r="U122" s="276"/>
      <c r="V122" s="276"/>
      <c r="W122" s="276"/>
      <c r="X122" s="276"/>
      <c r="Y122" s="276"/>
      <c r="Z122" s="276"/>
      <c r="AA122" s="276"/>
      <c r="AB122" s="276"/>
      <c r="AC122" s="276"/>
      <c r="AD122" s="276"/>
      <c r="AE122" s="276"/>
      <c r="AF122" s="276"/>
      <c r="AG122" s="276"/>
      <c r="AH122" s="276"/>
      <c r="AI122" s="276"/>
      <c r="AJ122" s="276"/>
      <c r="AK122" s="276"/>
      <c r="AL122" s="276"/>
      <c r="AM122" s="276"/>
      <c r="AN122" s="276"/>
    </row>
    <row r="123" spans="1:40" ht="118.25" hidden="1" customHeight="1" x14ac:dyDescent="0.2">
      <c r="A123" s="231"/>
      <c r="B123" s="405" t="s">
        <v>392</v>
      </c>
      <c r="C123" s="387" t="s">
        <v>466</v>
      </c>
      <c r="D123" s="406"/>
      <c r="E123" s="387"/>
      <c r="F123" s="387"/>
      <c r="G123" s="388"/>
      <c r="H123" s="389"/>
      <c r="I123" s="390"/>
      <c r="J123" s="391">
        <v>142</v>
      </c>
      <c r="K123" s="388"/>
      <c r="L123" s="392">
        <f t="shared" si="4"/>
        <v>0</v>
      </c>
      <c r="M123" s="253"/>
      <c r="N123" s="282"/>
      <c r="O123" s="276"/>
      <c r="P123" s="276"/>
      <c r="Q123" s="276"/>
      <c r="R123" s="276"/>
      <c r="S123" s="276"/>
      <c r="T123" s="276"/>
      <c r="U123" s="276"/>
      <c r="V123" s="276"/>
      <c r="W123" s="276"/>
      <c r="X123" s="276"/>
      <c r="Y123" s="276"/>
      <c r="Z123" s="276"/>
      <c r="AA123" s="276"/>
      <c r="AB123" s="276"/>
      <c r="AC123" s="276"/>
      <c r="AD123" s="276"/>
      <c r="AE123" s="276"/>
      <c r="AF123" s="276"/>
      <c r="AG123" s="276"/>
      <c r="AH123" s="276"/>
      <c r="AI123" s="276"/>
      <c r="AJ123" s="276"/>
      <c r="AK123" s="276"/>
      <c r="AL123" s="276"/>
      <c r="AM123" s="276"/>
      <c r="AN123" s="276"/>
    </row>
    <row r="124" spans="1:40" ht="118.25" customHeight="1" x14ac:dyDescent="0.2">
      <c r="A124" s="231"/>
      <c r="B124" s="405" t="s">
        <v>244</v>
      </c>
      <c r="C124" s="387" t="s">
        <v>254</v>
      </c>
      <c r="D124" s="406"/>
      <c r="E124" s="387" t="s">
        <v>255</v>
      </c>
      <c r="F124" s="387"/>
      <c r="G124" s="388"/>
      <c r="H124" s="389"/>
      <c r="I124" s="390"/>
      <c r="J124" s="391">
        <v>193</v>
      </c>
      <c r="K124" s="388"/>
      <c r="L124" s="392">
        <f t="shared" ref="L124" si="9">J124*H124</f>
        <v>0</v>
      </c>
      <c r="M124" s="253"/>
      <c r="N124" s="282"/>
      <c r="O124" s="276"/>
      <c r="P124" s="276"/>
      <c r="Q124" s="276"/>
      <c r="R124" s="276"/>
      <c r="S124" s="276"/>
      <c r="T124" s="276"/>
      <c r="U124" s="276"/>
      <c r="V124" s="276"/>
      <c r="W124" s="276"/>
      <c r="X124" s="276"/>
      <c r="Y124" s="276"/>
      <c r="Z124" s="276"/>
      <c r="AA124" s="276"/>
      <c r="AB124" s="276"/>
      <c r="AC124" s="276"/>
      <c r="AD124" s="276"/>
      <c r="AE124" s="276"/>
      <c r="AF124" s="276"/>
      <c r="AG124" s="276"/>
      <c r="AH124" s="276"/>
      <c r="AI124" s="276"/>
      <c r="AJ124" s="276"/>
      <c r="AK124" s="276"/>
      <c r="AL124" s="276"/>
      <c r="AM124" s="276"/>
      <c r="AN124" s="276"/>
    </row>
    <row r="125" spans="1:40" ht="118.25" customHeight="1" x14ac:dyDescent="0.2">
      <c r="A125" s="231"/>
      <c r="B125" s="407" t="s">
        <v>314</v>
      </c>
      <c r="C125" s="408" t="s">
        <v>315</v>
      </c>
      <c r="D125" s="406"/>
      <c r="E125" s="408" t="s">
        <v>316</v>
      </c>
      <c r="F125" s="408"/>
      <c r="G125" s="406"/>
      <c r="H125" s="389"/>
      <c r="I125" s="390"/>
      <c r="J125" s="391">
        <v>996</v>
      </c>
      <c r="K125" s="388"/>
      <c r="L125" s="392">
        <f t="shared" ref="L125" si="10">J125*H125</f>
        <v>0</v>
      </c>
      <c r="M125" s="253"/>
      <c r="N125" s="282"/>
      <c r="O125" s="276"/>
      <c r="P125" s="276"/>
      <c r="Q125" s="276"/>
      <c r="R125" s="276"/>
      <c r="S125" s="276"/>
      <c r="T125" s="276"/>
      <c r="U125" s="276"/>
      <c r="V125" s="276"/>
      <c r="W125" s="276"/>
      <c r="X125" s="276"/>
      <c r="Y125" s="276"/>
      <c r="Z125" s="276"/>
      <c r="AA125" s="276"/>
      <c r="AB125" s="276"/>
      <c r="AC125" s="276"/>
      <c r="AD125" s="276"/>
      <c r="AE125" s="276"/>
      <c r="AF125" s="276"/>
      <c r="AG125" s="276"/>
      <c r="AH125" s="276"/>
      <c r="AI125" s="276"/>
      <c r="AJ125" s="276"/>
      <c r="AK125" s="276"/>
      <c r="AL125" s="276"/>
      <c r="AM125" s="276"/>
      <c r="AN125" s="276"/>
    </row>
    <row r="126" spans="1:40" ht="118.25" customHeight="1" x14ac:dyDescent="0.2">
      <c r="A126" s="231"/>
      <c r="B126" s="405" t="s">
        <v>241</v>
      </c>
      <c r="C126" s="387" t="s">
        <v>249</v>
      </c>
      <c r="D126" s="406"/>
      <c r="E126" s="387" t="s">
        <v>99</v>
      </c>
      <c r="F126" s="387"/>
      <c r="G126" s="406"/>
      <c r="H126" s="389"/>
      <c r="I126" s="390"/>
      <c r="J126" s="391">
        <v>260</v>
      </c>
      <c r="K126" s="388"/>
      <c r="L126" s="392">
        <f t="shared" si="4"/>
        <v>0</v>
      </c>
      <c r="M126" s="200"/>
      <c r="N126" s="276"/>
      <c r="O126" s="276"/>
      <c r="P126" s="276"/>
      <c r="Q126" s="276"/>
      <c r="R126" s="276"/>
      <c r="S126" s="276"/>
      <c r="T126" s="276"/>
      <c r="U126" s="276"/>
      <c r="V126" s="276"/>
      <c r="W126" s="276"/>
      <c r="X126" s="276"/>
      <c r="Y126" s="276"/>
      <c r="Z126" s="276"/>
      <c r="AA126" s="276"/>
      <c r="AB126" s="276"/>
      <c r="AC126" s="276"/>
      <c r="AD126" s="276"/>
      <c r="AE126" s="276"/>
      <c r="AF126" s="276"/>
      <c r="AG126" s="276"/>
      <c r="AH126" s="276"/>
      <c r="AI126" s="276"/>
      <c r="AJ126" s="276"/>
      <c r="AK126" s="276"/>
      <c r="AL126" s="276"/>
      <c r="AM126" s="276"/>
      <c r="AN126" s="276"/>
    </row>
    <row r="127" spans="1:40" ht="31.25" customHeight="1" x14ac:dyDescent="0.2">
      <c r="A127" s="231"/>
      <c r="B127" s="220"/>
      <c r="C127" s="164"/>
      <c r="D127" s="164"/>
      <c r="E127" s="221"/>
      <c r="F127" s="167"/>
      <c r="G127" s="167"/>
      <c r="H127" s="220"/>
      <c r="I127" s="164"/>
      <c r="J127" s="130"/>
      <c r="K127" s="130"/>
      <c r="L127" s="131"/>
      <c r="M127" s="255"/>
      <c r="N127" s="282"/>
      <c r="O127" s="276"/>
      <c r="P127" s="276"/>
      <c r="Q127" s="276"/>
      <c r="R127" s="276"/>
      <c r="S127" s="276"/>
      <c r="T127" s="276"/>
      <c r="U127" s="276"/>
      <c r="V127" s="276"/>
      <c r="W127" s="276"/>
      <c r="X127" s="276"/>
      <c r="Y127" s="276"/>
      <c r="Z127" s="276"/>
      <c r="AA127" s="276"/>
      <c r="AB127" s="276"/>
      <c r="AC127" s="276"/>
      <c r="AD127" s="276"/>
      <c r="AE127" s="276"/>
      <c r="AF127" s="276"/>
      <c r="AG127" s="276"/>
      <c r="AH127" s="276"/>
      <c r="AI127" s="276"/>
      <c r="AJ127" s="276"/>
      <c r="AK127" s="276"/>
      <c r="AL127" s="276"/>
      <c r="AM127" s="276"/>
      <c r="AN127" s="276"/>
    </row>
    <row r="128" spans="1:40" ht="31.25" customHeight="1" x14ac:dyDescent="0.2">
      <c r="A128" s="231"/>
      <c r="I128" s="151"/>
      <c r="J128" s="132" t="s">
        <v>258</v>
      </c>
      <c r="K128" s="133"/>
      <c r="L128" s="134">
        <f>SUM(L28:L126)</f>
        <v>0</v>
      </c>
      <c r="M128" s="226"/>
      <c r="N128" s="328"/>
      <c r="O128" s="276"/>
      <c r="P128" s="276"/>
      <c r="Q128" s="276"/>
      <c r="R128" s="276"/>
      <c r="S128" s="276"/>
      <c r="T128" s="276"/>
      <c r="U128" s="276"/>
      <c r="V128" s="276"/>
      <c r="W128" s="276"/>
      <c r="X128" s="276"/>
      <c r="Y128" s="276"/>
      <c r="Z128" s="276"/>
      <c r="AA128" s="276"/>
      <c r="AB128" s="276"/>
      <c r="AC128" s="276"/>
      <c r="AD128" s="276"/>
      <c r="AE128" s="276"/>
      <c r="AF128" s="276"/>
      <c r="AG128" s="276"/>
      <c r="AH128" s="276"/>
      <c r="AI128" s="276"/>
      <c r="AJ128" s="276"/>
      <c r="AK128" s="276"/>
      <c r="AL128" s="276"/>
      <c r="AM128" s="276"/>
      <c r="AN128" s="276"/>
    </row>
    <row r="129" spans="1:40" ht="28.25" customHeight="1" x14ac:dyDescent="0.2">
      <c r="A129" s="231"/>
      <c r="B129" s="652" t="s">
        <v>53</v>
      </c>
      <c r="C129" s="652"/>
      <c r="D129" s="652"/>
      <c r="E129" s="652"/>
      <c r="F129" s="170"/>
      <c r="G129" s="171"/>
      <c r="H129" s="290">
        <f>Summary!I91</f>
        <v>45523</v>
      </c>
      <c r="I129" s="236">
        <f ca="1">IF(L6&gt;H129,1,0)</f>
        <v>0</v>
      </c>
      <c r="J129" s="135" t="s">
        <v>29</v>
      </c>
      <c r="L129" s="137">
        <f ca="1">L128*I129*Summary!$K$91</f>
        <v>0</v>
      </c>
      <c r="M129" s="226"/>
      <c r="N129" s="282"/>
      <c r="O129" s="276"/>
      <c r="P129" s="276"/>
      <c r="Q129" s="276"/>
      <c r="R129" s="276"/>
      <c r="S129" s="276"/>
      <c r="T129" s="276"/>
      <c r="U129" s="276"/>
      <c r="V129" s="276"/>
      <c r="W129" s="276"/>
      <c r="X129" s="276"/>
      <c r="Y129" s="276"/>
      <c r="Z129" s="276"/>
      <c r="AA129" s="276"/>
      <c r="AB129" s="276"/>
      <c r="AC129" s="276"/>
      <c r="AD129" s="276"/>
      <c r="AE129" s="276"/>
      <c r="AF129" s="276"/>
      <c r="AG129" s="276"/>
      <c r="AH129" s="276"/>
      <c r="AI129" s="276"/>
      <c r="AJ129" s="276"/>
      <c r="AK129" s="276"/>
      <c r="AL129" s="276"/>
      <c r="AM129" s="276"/>
      <c r="AN129" s="276"/>
    </row>
    <row r="130" spans="1:40" ht="31.25" customHeight="1" x14ac:dyDescent="0.2">
      <c r="A130" s="231"/>
      <c r="B130" s="153"/>
      <c r="C130" s="153"/>
      <c r="D130" s="153"/>
      <c r="E130" s="154"/>
      <c r="F130" s="154"/>
      <c r="G130" s="154"/>
      <c r="H130" s="153"/>
      <c r="I130" s="164"/>
      <c r="J130" s="138"/>
      <c r="K130" s="138"/>
      <c r="L130" s="131"/>
      <c r="M130" s="226"/>
      <c r="N130" s="276"/>
      <c r="O130" s="276"/>
      <c r="P130" s="276"/>
      <c r="Q130" s="276"/>
      <c r="R130" s="276"/>
      <c r="S130" s="276"/>
      <c r="T130" s="276"/>
      <c r="U130" s="276"/>
      <c r="V130" s="276"/>
      <c r="W130" s="276"/>
      <c r="X130" s="276"/>
      <c r="Y130" s="276"/>
      <c r="Z130" s="276"/>
      <c r="AA130" s="276"/>
      <c r="AB130" s="276"/>
      <c r="AC130" s="276"/>
      <c r="AD130" s="276"/>
      <c r="AE130" s="276"/>
      <c r="AF130" s="276"/>
      <c r="AG130" s="276"/>
      <c r="AH130" s="276"/>
      <c r="AI130" s="276"/>
      <c r="AJ130" s="276"/>
      <c r="AK130" s="276"/>
      <c r="AL130" s="276"/>
      <c r="AM130" s="276"/>
      <c r="AN130" s="276"/>
    </row>
    <row r="131" spans="1:40" ht="31.25" customHeight="1" x14ac:dyDescent="0.2">
      <c r="A131" s="231"/>
      <c r="B131" s="661" t="s">
        <v>614</v>
      </c>
      <c r="C131" s="661"/>
      <c r="D131" s="661"/>
      <c r="E131" s="661"/>
      <c r="F131" s="174"/>
      <c r="G131" s="157"/>
      <c r="H131" s="157"/>
      <c r="I131" s="151"/>
      <c r="J131" s="139" t="s">
        <v>258</v>
      </c>
      <c r="K131" s="140"/>
      <c r="L131" s="141">
        <f ca="1">L128+L129</f>
        <v>0</v>
      </c>
      <c r="M131" s="226"/>
      <c r="N131" s="276"/>
      <c r="O131" s="276"/>
      <c r="P131" s="276"/>
      <c r="Q131" s="276"/>
      <c r="R131" s="276"/>
      <c r="S131" s="276"/>
      <c r="T131" s="276"/>
      <c r="U131" s="276"/>
      <c r="V131" s="276"/>
      <c r="W131" s="276"/>
      <c r="X131" s="276"/>
      <c r="Y131" s="276"/>
      <c r="Z131" s="276"/>
      <c r="AA131" s="276"/>
      <c r="AB131" s="276"/>
      <c r="AC131" s="276"/>
      <c r="AD131" s="276"/>
      <c r="AE131" s="276"/>
      <c r="AF131" s="276"/>
      <c r="AG131" s="276"/>
      <c r="AH131" s="276"/>
      <c r="AI131" s="276"/>
      <c r="AJ131" s="276"/>
      <c r="AK131" s="276"/>
      <c r="AL131" s="276"/>
      <c r="AM131" s="276"/>
      <c r="AN131" s="276"/>
    </row>
    <row r="132" spans="1:40" ht="34.25" customHeight="1" thickBot="1" x14ac:dyDescent="0.25">
      <c r="A132" s="231"/>
      <c r="B132" s="158" t="s">
        <v>583</v>
      </c>
      <c r="I132" s="151"/>
      <c r="J132" s="142" t="s">
        <v>26</v>
      </c>
      <c r="K132" s="143"/>
      <c r="L132" s="144">
        <f ca="1">L131*15%</f>
        <v>0</v>
      </c>
      <c r="M132" s="226"/>
      <c r="N132" s="276"/>
      <c r="O132" s="276"/>
      <c r="P132" s="276"/>
      <c r="Q132" s="276"/>
      <c r="R132" s="276"/>
      <c r="S132" s="276"/>
      <c r="T132" s="276"/>
      <c r="U132" s="276"/>
      <c r="V132" s="276"/>
      <c r="W132" s="276"/>
      <c r="X132" s="276"/>
      <c r="Y132" s="276"/>
      <c r="Z132" s="276"/>
      <c r="AA132" s="276"/>
      <c r="AB132" s="276"/>
      <c r="AC132" s="276"/>
      <c r="AD132" s="276"/>
      <c r="AE132" s="276"/>
      <c r="AF132" s="276"/>
      <c r="AG132" s="276"/>
      <c r="AH132" s="276"/>
      <c r="AI132" s="276"/>
      <c r="AJ132" s="276"/>
      <c r="AK132" s="276"/>
      <c r="AL132" s="276"/>
      <c r="AM132" s="276"/>
      <c r="AN132" s="276"/>
    </row>
    <row r="133" spans="1:40" ht="17" thickBot="1" x14ac:dyDescent="0.25">
      <c r="A133" s="231"/>
      <c r="B133" s="158" t="s">
        <v>613</v>
      </c>
      <c r="H133" s="491" t="s">
        <v>382</v>
      </c>
      <c r="I133" s="151"/>
      <c r="J133" s="132" t="s">
        <v>27</v>
      </c>
      <c r="K133" s="145"/>
      <c r="L133" s="126">
        <f ca="1">L132+L131</f>
        <v>0</v>
      </c>
      <c r="M133" s="226"/>
      <c r="N133" s="276"/>
      <c r="O133" s="276"/>
      <c r="P133" s="276"/>
      <c r="Q133" s="276"/>
      <c r="R133" s="276"/>
      <c r="S133" s="276"/>
      <c r="T133" s="276"/>
      <c r="U133" s="276"/>
      <c r="V133" s="276"/>
      <c r="W133" s="276"/>
      <c r="X133" s="276"/>
      <c r="Y133" s="276"/>
      <c r="Z133" s="276"/>
      <c r="AA133" s="276"/>
      <c r="AB133" s="276"/>
      <c r="AC133" s="276"/>
      <c r="AD133" s="276"/>
      <c r="AE133" s="276"/>
      <c r="AF133" s="276"/>
      <c r="AG133" s="276"/>
      <c r="AH133" s="276"/>
      <c r="AI133" s="276"/>
      <c r="AJ133" s="276"/>
      <c r="AK133" s="276"/>
      <c r="AL133" s="276"/>
      <c r="AM133" s="276"/>
      <c r="AN133" s="276"/>
    </row>
    <row r="134" spans="1:40" ht="18" thickTop="1" thickBot="1" x14ac:dyDescent="0.25">
      <c r="A134" s="237"/>
      <c r="B134" s="662"/>
      <c r="C134" s="662"/>
      <c r="D134" s="662"/>
      <c r="E134" s="662"/>
      <c r="F134" s="662"/>
      <c r="G134" s="662"/>
      <c r="H134" s="662"/>
      <c r="I134" s="662"/>
      <c r="J134" s="662"/>
      <c r="K134" s="662"/>
      <c r="L134" s="662"/>
      <c r="M134" s="291"/>
      <c r="N134" s="276"/>
      <c r="O134" s="276"/>
      <c r="P134" s="276"/>
      <c r="Q134" s="276"/>
      <c r="R134" s="276"/>
      <c r="S134" s="276"/>
      <c r="T134" s="276"/>
      <c r="U134" s="276"/>
      <c r="V134" s="276"/>
      <c r="W134" s="276"/>
      <c r="X134" s="276"/>
      <c r="Y134" s="276"/>
      <c r="Z134" s="276"/>
      <c r="AA134" s="276"/>
      <c r="AB134" s="276"/>
      <c r="AC134" s="276"/>
      <c r="AD134" s="276"/>
      <c r="AE134" s="276"/>
      <c r="AF134" s="276"/>
      <c r="AG134" s="276"/>
      <c r="AH134" s="276"/>
      <c r="AI134" s="276"/>
      <c r="AJ134" s="276"/>
      <c r="AK134" s="276"/>
      <c r="AL134" s="276"/>
      <c r="AM134" s="276"/>
      <c r="AN134" s="276"/>
    </row>
    <row r="135" spans="1:40" x14ac:dyDescent="0.2">
      <c r="A135" s="276"/>
      <c r="B135" s="276"/>
      <c r="C135" s="276"/>
      <c r="D135" s="276"/>
      <c r="E135" s="276"/>
      <c r="F135" s="276"/>
      <c r="G135" s="276"/>
      <c r="H135" s="276"/>
      <c r="I135" s="276"/>
      <c r="J135" s="276"/>
      <c r="K135" s="276"/>
      <c r="L135" s="276"/>
      <c r="M135" s="276"/>
      <c r="N135" s="276"/>
      <c r="O135" s="276"/>
      <c r="P135" s="276"/>
      <c r="Q135" s="276"/>
      <c r="R135" s="276"/>
      <c r="S135" s="276"/>
      <c r="T135" s="276"/>
      <c r="U135" s="276"/>
      <c r="V135" s="276"/>
      <c r="W135" s="276"/>
      <c r="X135" s="276"/>
      <c r="Y135" s="276"/>
      <c r="Z135" s="276"/>
      <c r="AA135" s="276"/>
      <c r="AB135" s="276"/>
      <c r="AC135" s="276"/>
      <c r="AD135" s="276"/>
      <c r="AE135" s="276"/>
      <c r="AF135" s="276"/>
      <c r="AG135" s="276"/>
      <c r="AH135" s="276"/>
      <c r="AI135" s="276"/>
      <c r="AJ135" s="276"/>
      <c r="AK135" s="276"/>
      <c r="AL135" s="276"/>
      <c r="AM135" s="276"/>
      <c r="AN135" s="276"/>
    </row>
    <row r="136" spans="1:40" x14ac:dyDescent="0.2">
      <c r="A136" s="276"/>
      <c r="B136" s="276"/>
      <c r="C136" s="276"/>
      <c r="D136" s="276"/>
      <c r="E136" s="292"/>
      <c r="F136" s="292"/>
      <c r="G136" s="276"/>
      <c r="H136" s="276"/>
      <c r="I136" s="276"/>
      <c r="J136" s="276"/>
      <c r="K136" s="276"/>
      <c r="L136" s="276"/>
      <c r="M136" s="276"/>
      <c r="N136" s="276"/>
      <c r="O136" s="276"/>
      <c r="P136" s="276"/>
      <c r="Q136" s="276"/>
      <c r="R136" s="276"/>
      <c r="S136" s="276"/>
      <c r="T136" s="276"/>
      <c r="U136" s="276"/>
      <c r="V136" s="276"/>
      <c r="W136" s="276"/>
      <c r="X136" s="276"/>
      <c r="Y136" s="276"/>
      <c r="Z136" s="276"/>
      <c r="AA136" s="276"/>
      <c r="AB136" s="276"/>
      <c r="AC136" s="276"/>
      <c r="AD136" s="276"/>
      <c r="AE136" s="276"/>
      <c r="AF136" s="276"/>
      <c r="AG136" s="276"/>
      <c r="AH136" s="276"/>
      <c r="AI136" s="276"/>
      <c r="AJ136" s="276"/>
      <c r="AK136" s="276"/>
      <c r="AL136" s="276"/>
      <c r="AM136" s="276"/>
      <c r="AN136" s="276"/>
    </row>
    <row r="137" spans="1:40" x14ac:dyDescent="0.2">
      <c r="A137" s="276"/>
      <c r="B137" s="276"/>
      <c r="C137" s="276"/>
      <c r="D137" s="276"/>
      <c r="E137" s="276"/>
      <c r="F137" s="276"/>
      <c r="G137" s="276"/>
      <c r="H137" s="276"/>
      <c r="I137" s="276"/>
      <c r="J137" s="276"/>
      <c r="K137" s="276"/>
      <c r="L137" s="276"/>
      <c r="M137" s="276"/>
      <c r="N137" s="276"/>
      <c r="O137" s="276"/>
      <c r="P137" s="276"/>
      <c r="Q137" s="276"/>
      <c r="R137" s="276"/>
      <c r="S137" s="276"/>
      <c r="T137" s="276"/>
      <c r="U137" s="276"/>
      <c r="V137" s="276"/>
      <c r="W137" s="276"/>
      <c r="X137" s="276"/>
      <c r="Y137" s="276"/>
      <c r="Z137" s="276"/>
      <c r="AA137" s="276"/>
      <c r="AB137" s="276"/>
      <c r="AC137" s="276"/>
      <c r="AD137" s="276"/>
      <c r="AE137" s="276"/>
      <c r="AF137" s="276"/>
      <c r="AG137" s="276"/>
      <c r="AH137" s="276"/>
      <c r="AI137" s="276"/>
      <c r="AJ137" s="276"/>
      <c r="AK137" s="276"/>
      <c r="AL137" s="276"/>
      <c r="AM137" s="276"/>
      <c r="AN137" s="276"/>
    </row>
    <row r="138" spans="1:40" x14ac:dyDescent="0.2">
      <c r="A138" s="276"/>
      <c r="B138" s="276"/>
      <c r="C138" s="276"/>
      <c r="D138" s="276"/>
      <c r="E138" s="276"/>
      <c r="F138" s="276"/>
      <c r="G138" s="276"/>
      <c r="H138" s="276"/>
      <c r="I138" s="276"/>
      <c r="J138" s="276"/>
      <c r="K138" s="276"/>
      <c r="L138" s="276"/>
      <c r="M138" s="276"/>
      <c r="N138" s="276"/>
      <c r="O138" s="276"/>
      <c r="P138" s="276"/>
      <c r="Q138" s="276"/>
      <c r="R138" s="276"/>
      <c r="S138" s="276"/>
      <c r="T138" s="276"/>
      <c r="U138" s="276"/>
      <c r="V138" s="276"/>
      <c r="W138" s="276"/>
      <c r="X138" s="276"/>
      <c r="Y138" s="276"/>
      <c r="Z138" s="276"/>
      <c r="AA138" s="276"/>
      <c r="AB138" s="276"/>
      <c r="AC138" s="276"/>
      <c r="AD138" s="276"/>
      <c r="AE138" s="276"/>
      <c r="AF138" s="276"/>
      <c r="AG138" s="276"/>
      <c r="AH138" s="276"/>
      <c r="AI138" s="276"/>
      <c r="AJ138" s="276"/>
      <c r="AK138" s="276"/>
      <c r="AL138" s="276"/>
      <c r="AM138" s="276"/>
      <c r="AN138" s="276"/>
    </row>
    <row r="139" spans="1:40" x14ac:dyDescent="0.2">
      <c r="A139" s="276"/>
      <c r="B139" s="276"/>
      <c r="C139" s="276"/>
      <c r="D139" s="276"/>
      <c r="E139" s="276"/>
      <c r="F139" s="276"/>
      <c r="G139" s="276"/>
      <c r="H139" s="276"/>
      <c r="I139" s="276"/>
      <c r="J139" s="276"/>
      <c r="K139" s="276"/>
      <c r="L139" s="276"/>
      <c r="M139" s="276"/>
      <c r="N139" s="276"/>
      <c r="O139" s="276"/>
      <c r="P139" s="276"/>
      <c r="Q139" s="276"/>
      <c r="R139" s="276"/>
      <c r="S139" s="276"/>
      <c r="T139" s="276"/>
      <c r="U139" s="276"/>
      <c r="V139" s="276"/>
      <c r="W139" s="276"/>
      <c r="X139" s="276"/>
      <c r="Y139" s="276"/>
      <c r="Z139" s="276"/>
      <c r="AA139" s="276"/>
      <c r="AB139" s="276"/>
      <c r="AC139" s="276"/>
      <c r="AD139" s="276"/>
      <c r="AE139" s="276"/>
      <c r="AF139" s="276"/>
      <c r="AG139" s="276"/>
      <c r="AH139" s="276"/>
      <c r="AI139" s="276"/>
      <c r="AJ139" s="276"/>
      <c r="AK139" s="276"/>
      <c r="AL139" s="276"/>
      <c r="AM139" s="276"/>
      <c r="AN139" s="276"/>
    </row>
    <row r="140" spans="1:40" x14ac:dyDescent="0.2">
      <c r="A140" s="276"/>
      <c r="B140" s="276"/>
      <c r="C140" s="276"/>
      <c r="D140" s="276"/>
      <c r="E140" s="276"/>
      <c r="F140" s="276"/>
      <c r="G140" s="276"/>
      <c r="H140" s="276"/>
      <c r="I140" s="276"/>
      <c r="J140" s="276"/>
      <c r="K140" s="276"/>
      <c r="L140" s="276"/>
      <c r="M140" s="276"/>
      <c r="N140" s="276"/>
      <c r="O140" s="276"/>
      <c r="P140" s="276"/>
      <c r="Q140" s="276"/>
      <c r="R140" s="276"/>
      <c r="S140" s="276"/>
      <c r="T140" s="276"/>
      <c r="U140" s="276"/>
      <c r="V140" s="276"/>
      <c r="W140" s="276"/>
      <c r="X140" s="276"/>
      <c r="Y140" s="276"/>
      <c r="Z140" s="276"/>
      <c r="AA140" s="276"/>
      <c r="AB140" s="276"/>
      <c r="AC140" s="276"/>
      <c r="AD140" s="276"/>
      <c r="AE140" s="276"/>
      <c r="AF140" s="276"/>
      <c r="AG140" s="276"/>
      <c r="AH140" s="276"/>
      <c r="AI140" s="276"/>
      <c r="AJ140" s="276"/>
      <c r="AK140" s="276"/>
      <c r="AL140" s="276"/>
      <c r="AM140" s="276"/>
      <c r="AN140" s="276"/>
    </row>
    <row r="141" spans="1:40" x14ac:dyDescent="0.2">
      <c r="A141" s="276"/>
      <c r="B141" s="276"/>
      <c r="C141" s="276"/>
      <c r="D141" s="276"/>
      <c r="E141" s="276"/>
      <c r="F141" s="276"/>
      <c r="G141" s="276"/>
      <c r="H141" s="276"/>
      <c r="I141" s="276"/>
      <c r="J141" s="276"/>
      <c r="K141" s="276"/>
      <c r="L141" s="276"/>
      <c r="M141" s="276"/>
      <c r="N141" s="276"/>
      <c r="O141" s="276"/>
      <c r="P141" s="276"/>
      <c r="Q141" s="276"/>
      <c r="R141" s="276"/>
      <c r="S141" s="276"/>
      <c r="T141" s="276"/>
      <c r="U141" s="276"/>
      <c r="V141" s="276"/>
      <c r="W141" s="276"/>
      <c r="X141" s="276"/>
      <c r="Y141" s="276"/>
      <c r="Z141" s="276"/>
      <c r="AA141" s="276"/>
      <c r="AB141" s="276"/>
      <c r="AC141" s="276"/>
      <c r="AD141" s="276"/>
      <c r="AE141" s="276"/>
      <c r="AF141" s="276"/>
      <c r="AG141" s="276"/>
      <c r="AH141" s="276"/>
      <c r="AI141" s="276"/>
      <c r="AJ141" s="276"/>
      <c r="AK141" s="276"/>
      <c r="AL141" s="276"/>
      <c r="AM141" s="276"/>
      <c r="AN141" s="276"/>
    </row>
    <row r="142" spans="1:40" x14ac:dyDescent="0.2">
      <c r="A142" s="276"/>
      <c r="B142" s="276"/>
      <c r="C142" s="276"/>
      <c r="D142" s="276"/>
      <c r="E142" s="276"/>
      <c r="F142" s="276"/>
      <c r="G142" s="276"/>
      <c r="H142" s="276" t="s">
        <v>45</v>
      </c>
      <c r="I142" s="276"/>
      <c r="J142" s="276"/>
      <c r="K142" s="276"/>
      <c r="L142" s="276"/>
      <c r="M142" s="276"/>
      <c r="N142" s="276"/>
      <c r="O142" s="276"/>
      <c r="P142" s="276"/>
      <c r="Q142" s="276"/>
      <c r="R142" s="276"/>
      <c r="S142" s="276"/>
      <c r="T142" s="276"/>
      <c r="U142" s="276"/>
      <c r="V142" s="276"/>
      <c r="W142" s="276"/>
      <c r="X142" s="276"/>
      <c r="Y142" s="276"/>
      <c r="Z142" s="276"/>
      <c r="AA142" s="276"/>
      <c r="AB142" s="276"/>
      <c r="AC142" s="276"/>
      <c r="AD142" s="276"/>
      <c r="AE142" s="276"/>
      <c r="AF142" s="276"/>
      <c r="AG142" s="276"/>
      <c r="AH142" s="276"/>
      <c r="AI142" s="276"/>
      <c r="AJ142" s="276"/>
      <c r="AK142" s="276"/>
      <c r="AL142" s="276"/>
      <c r="AM142" s="276"/>
      <c r="AN142" s="276"/>
    </row>
    <row r="143" spans="1:40" x14ac:dyDescent="0.2">
      <c r="A143" s="276"/>
      <c r="B143" s="276"/>
      <c r="C143" s="276"/>
      <c r="D143" s="276"/>
      <c r="E143" s="276"/>
      <c r="F143" s="276"/>
      <c r="G143" s="276"/>
      <c r="H143" s="276"/>
      <c r="I143" s="276"/>
      <c r="J143" s="276"/>
      <c r="K143" s="276"/>
      <c r="L143" s="276"/>
      <c r="M143" s="276"/>
      <c r="N143" s="276"/>
      <c r="O143" s="276"/>
      <c r="P143" s="276"/>
      <c r="Q143" s="276"/>
      <c r="R143" s="276"/>
      <c r="S143" s="276"/>
      <c r="T143" s="276"/>
      <c r="U143" s="276"/>
      <c r="V143" s="276"/>
      <c r="W143" s="276"/>
      <c r="X143" s="276"/>
      <c r="Y143" s="276"/>
      <c r="Z143" s="276"/>
      <c r="AA143" s="276"/>
      <c r="AB143" s="276"/>
      <c r="AC143" s="276"/>
      <c r="AD143" s="276"/>
      <c r="AE143" s="276"/>
      <c r="AF143" s="276"/>
      <c r="AG143" s="276"/>
      <c r="AH143" s="276"/>
      <c r="AI143" s="276"/>
      <c r="AJ143" s="276"/>
      <c r="AK143" s="276"/>
      <c r="AL143" s="276"/>
      <c r="AM143" s="276"/>
      <c r="AN143" s="276"/>
    </row>
    <row r="144" spans="1:40" x14ac:dyDescent="0.2">
      <c r="A144" s="276"/>
      <c r="B144" s="276"/>
      <c r="C144" s="276"/>
      <c r="D144" s="276"/>
      <c r="E144" s="276"/>
      <c r="F144" s="276"/>
      <c r="G144" s="276"/>
      <c r="H144" s="276"/>
      <c r="I144" s="276"/>
      <c r="J144" s="276"/>
      <c r="K144" s="276"/>
      <c r="L144" s="276"/>
      <c r="M144" s="276"/>
      <c r="N144" s="276"/>
      <c r="O144" s="276"/>
      <c r="P144" s="276"/>
      <c r="Q144" s="276"/>
      <c r="R144" s="276"/>
      <c r="S144" s="276"/>
      <c r="T144" s="276"/>
      <c r="U144" s="276"/>
      <c r="V144" s="276"/>
      <c r="W144" s="276"/>
      <c r="X144" s="276"/>
      <c r="Y144" s="276"/>
      <c r="Z144" s="276"/>
      <c r="AA144" s="276"/>
      <c r="AB144" s="276"/>
      <c r="AC144" s="276"/>
      <c r="AD144" s="276"/>
      <c r="AE144" s="276"/>
      <c r="AF144" s="276"/>
      <c r="AG144" s="276"/>
      <c r="AH144" s="276"/>
      <c r="AI144" s="276"/>
      <c r="AJ144" s="276"/>
      <c r="AK144" s="276"/>
      <c r="AL144" s="276"/>
      <c r="AM144" s="276"/>
      <c r="AN144" s="276"/>
    </row>
    <row r="145" spans="1:40" x14ac:dyDescent="0.2">
      <c r="A145" s="276"/>
      <c r="B145" s="276"/>
      <c r="C145" s="276"/>
      <c r="D145" s="276"/>
      <c r="E145" s="276"/>
      <c r="F145" s="276"/>
      <c r="G145" s="276"/>
      <c r="H145" s="276"/>
      <c r="I145" s="276"/>
      <c r="J145" s="276"/>
      <c r="K145" s="276"/>
      <c r="L145" s="276"/>
      <c r="M145" s="276"/>
      <c r="N145" s="276"/>
      <c r="O145" s="276"/>
      <c r="P145" s="276"/>
      <c r="Q145" s="276"/>
      <c r="R145" s="276"/>
      <c r="S145" s="276"/>
      <c r="T145" s="276"/>
      <c r="U145" s="276"/>
      <c r="V145" s="276"/>
      <c r="W145" s="276"/>
      <c r="X145" s="276"/>
      <c r="Y145" s="276"/>
      <c r="Z145" s="276"/>
      <c r="AA145" s="276"/>
      <c r="AB145" s="276"/>
      <c r="AC145" s="276"/>
      <c r="AD145" s="276"/>
      <c r="AE145" s="276"/>
      <c r="AF145" s="276"/>
      <c r="AG145" s="276"/>
      <c r="AH145" s="276"/>
      <c r="AI145" s="276"/>
      <c r="AJ145" s="276"/>
      <c r="AK145" s="276"/>
      <c r="AL145" s="276"/>
      <c r="AM145" s="276"/>
      <c r="AN145" s="276"/>
    </row>
    <row r="146" spans="1:40" x14ac:dyDescent="0.2">
      <c r="A146" s="276"/>
      <c r="B146" s="276"/>
      <c r="C146" s="276"/>
      <c r="D146" s="276"/>
      <c r="E146" s="276"/>
      <c r="F146" s="276"/>
      <c r="G146" s="276"/>
      <c r="H146" s="276"/>
      <c r="I146" s="276"/>
      <c r="J146" s="276"/>
      <c r="K146" s="276"/>
      <c r="L146" s="276"/>
      <c r="M146" s="276"/>
      <c r="N146" s="276"/>
      <c r="O146" s="276"/>
      <c r="P146" s="276"/>
      <c r="Q146" s="276"/>
      <c r="R146" s="276"/>
      <c r="S146" s="276"/>
      <c r="T146" s="276"/>
      <c r="U146" s="276"/>
      <c r="V146" s="276"/>
      <c r="W146" s="276"/>
      <c r="X146" s="276"/>
      <c r="Y146" s="276"/>
      <c r="Z146" s="276"/>
      <c r="AA146" s="276"/>
      <c r="AB146" s="276"/>
      <c r="AC146" s="276"/>
      <c r="AD146" s="276"/>
      <c r="AE146" s="276"/>
      <c r="AF146" s="276"/>
      <c r="AG146" s="276"/>
      <c r="AH146" s="276"/>
      <c r="AI146" s="276"/>
      <c r="AJ146" s="276"/>
      <c r="AK146" s="276"/>
      <c r="AL146" s="276"/>
      <c r="AM146" s="276"/>
      <c r="AN146" s="276"/>
    </row>
    <row r="147" spans="1:40" x14ac:dyDescent="0.2">
      <c r="A147" s="276"/>
      <c r="B147" s="276"/>
      <c r="C147" s="276"/>
      <c r="D147" s="276"/>
      <c r="E147" s="276"/>
      <c r="F147" s="276"/>
      <c r="G147" s="276"/>
      <c r="H147" s="276"/>
      <c r="I147" s="276"/>
      <c r="J147" s="276"/>
      <c r="K147" s="276"/>
      <c r="L147" s="276"/>
      <c r="M147" s="276"/>
      <c r="N147" s="276"/>
      <c r="O147" s="276"/>
      <c r="P147" s="276"/>
      <c r="Q147" s="276"/>
      <c r="R147" s="276"/>
      <c r="S147" s="276"/>
      <c r="T147" s="276"/>
      <c r="U147" s="276"/>
      <c r="V147" s="276"/>
      <c r="W147" s="276"/>
      <c r="X147" s="276"/>
      <c r="Y147" s="276"/>
      <c r="Z147" s="276"/>
      <c r="AA147" s="276"/>
      <c r="AB147" s="276"/>
      <c r="AC147" s="276"/>
      <c r="AD147" s="276"/>
      <c r="AE147" s="276"/>
      <c r="AF147" s="276"/>
      <c r="AG147" s="276"/>
      <c r="AH147" s="276"/>
      <c r="AI147" s="276"/>
      <c r="AJ147" s="276"/>
      <c r="AK147" s="276"/>
      <c r="AL147" s="276"/>
      <c r="AM147" s="276"/>
      <c r="AN147" s="276"/>
    </row>
    <row r="148" spans="1:40" x14ac:dyDescent="0.2">
      <c r="A148" s="276"/>
      <c r="B148" s="276"/>
      <c r="C148" s="276"/>
      <c r="D148" s="276"/>
      <c r="E148" s="276"/>
      <c r="F148" s="276"/>
      <c r="G148" s="276"/>
      <c r="H148" s="276"/>
      <c r="I148" s="276"/>
      <c r="J148" s="276"/>
      <c r="K148" s="276"/>
      <c r="L148" s="276"/>
      <c r="M148" s="276"/>
      <c r="N148" s="276"/>
      <c r="O148" s="276"/>
      <c r="P148" s="276"/>
      <c r="Q148" s="276"/>
      <c r="R148" s="276"/>
      <c r="S148" s="276"/>
      <c r="T148" s="276"/>
      <c r="U148" s="276"/>
      <c r="V148" s="276"/>
      <c r="W148" s="276"/>
      <c r="X148" s="276"/>
      <c r="Y148" s="276"/>
      <c r="Z148" s="276"/>
      <c r="AA148" s="276"/>
      <c r="AB148" s="276"/>
      <c r="AC148" s="276"/>
      <c r="AD148" s="276"/>
      <c r="AE148" s="276"/>
      <c r="AF148" s="276"/>
      <c r="AG148" s="276"/>
      <c r="AH148" s="276"/>
      <c r="AI148" s="276"/>
      <c r="AJ148" s="276"/>
      <c r="AK148" s="276"/>
      <c r="AL148" s="276"/>
      <c r="AM148" s="276"/>
      <c r="AN148" s="276"/>
    </row>
    <row r="149" spans="1:40" x14ac:dyDescent="0.2">
      <c r="A149" s="276"/>
      <c r="B149" s="276"/>
      <c r="C149" s="276"/>
      <c r="D149" s="276"/>
      <c r="E149" s="276"/>
      <c r="F149" s="276"/>
      <c r="G149" s="276"/>
      <c r="H149" s="276"/>
      <c r="I149" s="276"/>
      <c r="J149" s="276"/>
      <c r="K149" s="276"/>
      <c r="L149" s="276"/>
      <c r="M149" s="276"/>
      <c r="N149" s="276"/>
      <c r="O149" s="276"/>
      <c r="P149" s="276"/>
      <c r="Q149" s="276"/>
      <c r="R149" s="276"/>
      <c r="S149" s="276"/>
      <c r="T149" s="276"/>
      <c r="U149" s="276"/>
      <c r="V149" s="276"/>
      <c r="W149" s="276"/>
      <c r="X149" s="276"/>
      <c r="Y149" s="276"/>
      <c r="Z149" s="276"/>
      <c r="AA149" s="276"/>
      <c r="AB149" s="276"/>
      <c r="AC149" s="276"/>
      <c r="AD149" s="276"/>
      <c r="AE149" s="276"/>
      <c r="AF149" s="276"/>
      <c r="AG149" s="276"/>
      <c r="AH149" s="276"/>
      <c r="AI149" s="276"/>
      <c r="AJ149" s="276"/>
      <c r="AK149" s="276"/>
      <c r="AL149" s="276"/>
      <c r="AM149" s="276"/>
      <c r="AN149" s="276"/>
    </row>
    <row r="150" spans="1:40" x14ac:dyDescent="0.2">
      <c r="A150" s="276"/>
      <c r="B150" s="276"/>
      <c r="C150" s="276"/>
      <c r="D150" s="276"/>
      <c r="E150" s="276"/>
      <c r="F150" s="276"/>
      <c r="G150" s="276"/>
      <c r="H150" s="276"/>
      <c r="I150" s="276"/>
      <c r="J150" s="276"/>
      <c r="K150" s="276"/>
      <c r="L150" s="276"/>
      <c r="M150" s="276"/>
      <c r="N150" s="276"/>
      <c r="O150" s="276"/>
      <c r="P150" s="276"/>
      <c r="Q150" s="276"/>
      <c r="R150" s="276"/>
      <c r="S150" s="276"/>
      <c r="T150" s="276"/>
      <c r="U150" s="276"/>
      <c r="V150" s="276"/>
      <c r="W150" s="276"/>
      <c r="X150" s="276"/>
      <c r="Y150" s="276"/>
      <c r="Z150" s="276"/>
      <c r="AA150" s="276"/>
      <c r="AB150" s="276"/>
      <c r="AC150" s="276"/>
      <c r="AD150" s="276"/>
      <c r="AE150" s="276"/>
      <c r="AF150" s="276"/>
      <c r="AG150" s="276"/>
      <c r="AH150" s="276"/>
      <c r="AI150" s="276"/>
      <c r="AJ150" s="276"/>
      <c r="AK150" s="276"/>
      <c r="AL150" s="276"/>
      <c r="AM150" s="276"/>
      <c r="AN150" s="276"/>
    </row>
    <row r="151" spans="1:40" x14ac:dyDescent="0.2">
      <c r="A151" s="276"/>
      <c r="B151" s="276"/>
      <c r="C151" s="276"/>
      <c r="D151" s="276"/>
      <c r="E151" s="276"/>
      <c r="F151" s="276"/>
      <c r="G151" s="276"/>
      <c r="H151" s="276"/>
      <c r="I151" s="276"/>
      <c r="J151" s="276"/>
      <c r="K151" s="276"/>
      <c r="L151" s="276"/>
      <c r="M151" s="276"/>
      <c r="N151" s="276"/>
      <c r="O151" s="276"/>
      <c r="P151" s="276"/>
      <c r="Q151" s="276"/>
      <c r="R151" s="276"/>
      <c r="S151" s="276"/>
      <c r="T151" s="276"/>
      <c r="U151" s="276"/>
      <c r="V151" s="276"/>
      <c r="W151" s="276"/>
      <c r="X151" s="276"/>
      <c r="Y151" s="276"/>
      <c r="Z151" s="276"/>
      <c r="AA151" s="276"/>
      <c r="AB151" s="276"/>
      <c r="AC151" s="276"/>
      <c r="AD151" s="276"/>
      <c r="AE151" s="276"/>
      <c r="AF151" s="276"/>
      <c r="AG151" s="276"/>
      <c r="AH151" s="276"/>
      <c r="AI151" s="276"/>
      <c r="AJ151" s="276"/>
      <c r="AK151" s="276"/>
      <c r="AL151" s="276"/>
      <c r="AM151" s="276"/>
      <c r="AN151" s="276"/>
    </row>
    <row r="152" spans="1:40" x14ac:dyDescent="0.2">
      <c r="A152" s="276"/>
      <c r="B152" s="276"/>
      <c r="C152" s="276"/>
      <c r="D152" s="276"/>
      <c r="E152" s="276"/>
      <c r="F152" s="276"/>
      <c r="G152" s="276"/>
      <c r="H152" s="276"/>
      <c r="I152" s="276"/>
      <c r="J152" s="276"/>
      <c r="K152" s="276"/>
      <c r="L152" s="276"/>
      <c r="M152" s="276"/>
      <c r="N152" s="276"/>
      <c r="O152" s="276"/>
      <c r="P152" s="276"/>
      <c r="Q152" s="276"/>
      <c r="R152" s="276"/>
      <c r="S152" s="276"/>
      <c r="T152" s="276"/>
      <c r="U152" s="276"/>
      <c r="V152" s="276"/>
      <c r="W152" s="276"/>
      <c r="X152" s="276"/>
      <c r="Y152" s="276"/>
      <c r="Z152" s="276"/>
      <c r="AA152" s="276"/>
      <c r="AB152" s="276"/>
      <c r="AC152" s="276"/>
      <c r="AD152" s="276"/>
      <c r="AE152" s="276"/>
      <c r="AF152" s="276"/>
      <c r="AG152" s="276"/>
      <c r="AH152" s="276"/>
      <c r="AI152" s="276"/>
      <c r="AJ152" s="276"/>
      <c r="AK152" s="276"/>
      <c r="AL152" s="276"/>
      <c r="AM152" s="276"/>
      <c r="AN152" s="276"/>
    </row>
    <row r="153" spans="1:40" x14ac:dyDescent="0.2">
      <c r="A153" s="276"/>
      <c r="B153" s="276"/>
      <c r="C153" s="276"/>
      <c r="D153" s="276"/>
      <c r="E153" s="276"/>
      <c r="F153" s="276"/>
      <c r="G153" s="276"/>
      <c r="H153" s="276"/>
      <c r="I153" s="276"/>
      <c r="J153" s="276"/>
      <c r="K153" s="276"/>
      <c r="L153" s="276"/>
      <c r="M153" s="276"/>
      <c r="N153" s="276"/>
      <c r="O153" s="276"/>
      <c r="P153" s="276"/>
      <c r="Q153" s="276"/>
      <c r="R153" s="276"/>
      <c r="S153" s="276"/>
      <c r="T153" s="276"/>
      <c r="U153" s="276"/>
      <c r="V153" s="276"/>
      <c r="W153" s="276"/>
      <c r="X153" s="276"/>
      <c r="Y153" s="276"/>
      <c r="Z153" s="276"/>
      <c r="AA153" s="276"/>
      <c r="AB153" s="276"/>
      <c r="AC153" s="276"/>
      <c r="AD153" s="276"/>
      <c r="AE153" s="276"/>
      <c r="AF153" s="276"/>
      <c r="AG153" s="276"/>
      <c r="AH153" s="276"/>
      <c r="AI153" s="276"/>
      <c r="AJ153" s="276"/>
      <c r="AK153" s="276"/>
      <c r="AL153" s="276"/>
      <c r="AM153" s="276"/>
      <c r="AN153" s="276"/>
    </row>
    <row r="154" spans="1:40" x14ac:dyDescent="0.2">
      <c r="A154" s="276"/>
      <c r="B154" s="276"/>
      <c r="C154" s="276"/>
      <c r="D154" s="276"/>
      <c r="E154" s="276"/>
      <c r="F154" s="276"/>
      <c r="G154" s="276"/>
      <c r="H154" s="276"/>
      <c r="I154" s="276"/>
      <c r="J154" s="276"/>
      <c r="K154" s="276"/>
      <c r="L154" s="276"/>
      <c r="M154" s="276"/>
      <c r="N154" s="276"/>
      <c r="O154" s="276"/>
      <c r="P154" s="276"/>
      <c r="Q154" s="276"/>
      <c r="R154" s="276"/>
      <c r="S154" s="276"/>
      <c r="T154" s="276"/>
      <c r="U154" s="276"/>
      <c r="V154" s="276"/>
      <c r="W154" s="276"/>
      <c r="X154" s="276"/>
      <c r="Y154" s="276"/>
      <c r="Z154" s="276"/>
      <c r="AA154" s="276"/>
      <c r="AB154" s="276"/>
      <c r="AC154" s="276"/>
      <c r="AD154" s="276"/>
      <c r="AE154" s="276"/>
      <c r="AF154" s="276"/>
      <c r="AG154" s="276"/>
      <c r="AH154" s="276"/>
      <c r="AI154" s="276"/>
      <c r="AJ154" s="276"/>
      <c r="AK154" s="276"/>
      <c r="AL154" s="276"/>
      <c r="AM154" s="276"/>
      <c r="AN154" s="276"/>
    </row>
    <row r="155" spans="1:40" x14ac:dyDescent="0.2">
      <c r="A155" s="276"/>
      <c r="B155" s="276"/>
      <c r="C155" s="276"/>
      <c r="D155" s="276"/>
      <c r="E155" s="276"/>
      <c r="F155" s="276"/>
      <c r="G155" s="276"/>
      <c r="H155" s="276"/>
      <c r="I155" s="276"/>
      <c r="J155" s="276"/>
      <c r="K155" s="276"/>
      <c r="L155" s="276"/>
      <c r="M155" s="276"/>
      <c r="N155" s="276"/>
      <c r="O155" s="276"/>
      <c r="P155" s="276"/>
      <c r="Q155" s="276"/>
      <c r="R155" s="276"/>
      <c r="S155" s="276"/>
      <c r="T155" s="276"/>
      <c r="U155" s="276"/>
      <c r="V155" s="276"/>
      <c r="W155" s="276"/>
      <c r="X155" s="276"/>
      <c r="Y155" s="276"/>
      <c r="Z155" s="276"/>
      <c r="AA155" s="276"/>
      <c r="AB155" s="276"/>
      <c r="AC155" s="276"/>
      <c r="AD155" s="276"/>
      <c r="AE155" s="276"/>
      <c r="AF155" s="276"/>
      <c r="AG155" s="276"/>
      <c r="AH155" s="276"/>
      <c r="AI155" s="276"/>
      <c r="AJ155" s="276"/>
      <c r="AK155" s="276"/>
      <c r="AL155" s="276"/>
      <c r="AM155" s="276"/>
      <c r="AN155" s="276"/>
    </row>
    <row r="156" spans="1:40" x14ac:dyDescent="0.2">
      <c r="A156" s="276"/>
      <c r="B156" s="276"/>
      <c r="C156" s="276"/>
      <c r="D156" s="276"/>
      <c r="E156" s="276"/>
      <c r="F156" s="276"/>
      <c r="G156" s="276"/>
      <c r="H156" s="276"/>
      <c r="I156" s="276"/>
      <c r="J156" s="276"/>
      <c r="K156" s="276"/>
      <c r="L156" s="276"/>
      <c r="M156" s="276"/>
      <c r="N156" s="276"/>
      <c r="O156" s="276"/>
      <c r="P156" s="276"/>
      <c r="Q156" s="276"/>
      <c r="R156" s="276"/>
      <c r="S156" s="276"/>
      <c r="T156" s="276"/>
      <c r="U156" s="276"/>
      <c r="V156" s="276"/>
      <c r="W156" s="276"/>
      <c r="X156" s="276"/>
      <c r="Y156" s="276"/>
      <c r="Z156" s="276"/>
      <c r="AA156" s="276"/>
      <c r="AB156" s="276"/>
      <c r="AC156" s="276"/>
      <c r="AD156" s="276"/>
      <c r="AE156" s="276"/>
      <c r="AF156" s="276"/>
      <c r="AG156" s="276"/>
      <c r="AH156" s="276"/>
      <c r="AI156" s="276"/>
      <c r="AJ156" s="276"/>
      <c r="AK156" s="276"/>
      <c r="AL156" s="276"/>
      <c r="AM156" s="276"/>
      <c r="AN156" s="276"/>
    </row>
    <row r="157" spans="1:40" x14ac:dyDescent="0.2">
      <c r="A157" s="276"/>
      <c r="B157" s="276"/>
      <c r="C157" s="276"/>
      <c r="D157" s="276"/>
      <c r="E157" s="276"/>
      <c r="F157" s="276"/>
      <c r="G157" s="276"/>
      <c r="H157" s="276"/>
      <c r="I157" s="276"/>
      <c r="J157" s="276"/>
      <c r="K157" s="276"/>
      <c r="L157" s="276"/>
      <c r="M157" s="276"/>
      <c r="N157" s="276"/>
      <c r="O157" s="276"/>
      <c r="P157" s="276"/>
      <c r="Q157" s="276"/>
      <c r="R157" s="276"/>
      <c r="S157" s="276"/>
      <c r="T157" s="276"/>
      <c r="U157" s="276"/>
      <c r="V157" s="276"/>
      <c r="W157" s="276"/>
      <c r="X157" s="276"/>
      <c r="Y157" s="276"/>
      <c r="Z157" s="276"/>
      <c r="AA157" s="276"/>
      <c r="AB157" s="276"/>
      <c r="AC157" s="276"/>
      <c r="AD157" s="276"/>
      <c r="AE157" s="276"/>
      <c r="AF157" s="276"/>
      <c r="AG157" s="276"/>
      <c r="AH157" s="276"/>
      <c r="AI157" s="276"/>
      <c r="AJ157" s="276"/>
      <c r="AK157" s="276"/>
      <c r="AL157" s="276"/>
      <c r="AM157" s="276"/>
      <c r="AN157" s="276"/>
    </row>
    <row r="158" spans="1:40" x14ac:dyDescent="0.2">
      <c r="A158" s="276"/>
      <c r="B158" s="276"/>
      <c r="C158" s="276"/>
      <c r="D158" s="276"/>
      <c r="E158" s="276"/>
      <c r="F158" s="276"/>
      <c r="G158" s="276"/>
      <c r="H158" s="276"/>
      <c r="I158" s="276"/>
      <c r="J158" s="276"/>
      <c r="K158" s="276"/>
      <c r="L158" s="276"/>
      <c r="M158" s="276"/>
      <c r="N158" s="276"/>
      <c r="O158" s="276"/>
      <c r="P158" s="276"/>
      <c r="Q158" s="276"/>
      <c r="R158" s="276"/>
      <c r="S158" s="276"/>
      <c r="T158" s="276"/>
      <c r="U158" s="276"/>
      <c r="V158" s="276"/>
      <c r="W158" s="276"/>
      <c r="X158" s="276"/>
      <c r="Y158" s="276"/>
      <c r="Z158" s="276"/>
      <c r="AA158" s="276"/>
      <c r="AB158" s="276"/>
      <c r="AC158" s="276"/>
      <c r="AD158" s="276"/>
      <c r="AE158" s="276"/>
      <c r="AF158" s="276"/>
      <c r="AG158" s="276"/>
      <c r="AH158" s="276"/>
      <c r="AI158" s="276"/>
      <c r="AJ158" s="276"/>
      <c r="AK158" s="276"/>
      <c r="AL158" s="276"/>
      <c r="AM158" s="276"/>
      <c r="AN158" s="276"/>
    </row>
    <row r="159" spans="1:40" x14ac:dyDescent="0.2">
      <c r="A159" s="276"/>
      <c r="B159" s="276"/>
      <c r="C159" s="276"/>
      <c r="D159" s="276"/>
      <c r="E159" s="276"/>
      <c r="F159" s="276"/>
      <c r="G159" s="276"/>
      <c r="H159" s="276"/>
      <c r="I159" s="276"/>
      <c r="J159" s="276"/>
      <c r="K159" s="276"/>
      <c r="L159" s="276"/>
      <c r="M159" s="276"/>
      <c r="N159" s="276"/>
      <c r="O159" s="276"/>
      <c r="P159" s="276"/>
      <c r="Q159" s="276"/>
      <c r="R159" s="276"/>
      <c r="S159" s="276"/>
      <c r="T159" s="276"/>
      <c r="U159" s="276"/>
      <c r="V159" s="276"/>
      <c r="W159" s="276"/>
      <c r="X159" s="276"/>
      <c r="Y159" s="276"/>
      <c r="Z159" s="276"/>
      <c r="AA159" s="276"/>
      <c r="AB159" s="276"/>
      <c r="AC159" s="276"/>
      <c r="AD159" s="276"/>
      <c r="AE159" s="276"/>
      <c r="AF159" s="276"/>
      <c r="AG159" s="276"/>
      <c r="AH159" s="276"/>
      <c r="AI159" s="276"/>
      <c r="AJ159" s="276"/>
      <c r="AK159" s="276"/>
      <c r="AL159" s="276"/>
      <c r="AM159" s="276"/>
      <c r="AN159" s="276"/>
    </row>
    <row r="160" spans="1:40" x14ac:dyDescent="0.2">
      <c r="A160" s="276"/>
      <c r="B160" s="276"/>
      <c r="C160" s="276"/>
      <c r="D160" s="276"/>
      <c r="E160" s="276"/>
      <c r="F160" s="276"/>
      <c r="G160" s="276"/>
      <c r="H160" s="276"/>
      <c r="I160" s="276"/>
      <c r="J160" s="276"/>
      <c r="K160" s="276"/>
      <c r="L160" s="276"/>
      <c r="M160" s="276"/>
      <c r="N160" s="276"/>
      <c r="O160" s="276"/>
      <c r="P160" s="276"/>
      <c r="Q160" s="276"/>
      <c r="R160" s="276"/>
      <c r="S160" s="276"/>
      <c r="T160" s="276"/>
      <c r="U160" s="276"/>
      <c r="V160" s="276"/>
      <c r="W160" s="276"/>
      <c r="X160" s="276"/>
      <c r="Y160" s="276"/>
      <c r="Z160" s="276"/>
      <c r="AA160" s="276"/>
      <c r="AB160" s="276"/>
      <c r="AC160" s="276"/>
      <c r="AD160" s="276"/>
      <c r="AE160" s="276"/>
      <c r="AF160" s="276"/>
      <c r="AG160" s="276"/>
      <c r="AH160" s="276"/>
      <c r="AI160" s="276"/>
      <c r="AJ160" s="276"/>
      <c r="AK160" s="276"/>
      <c r="AL160" s="276"/>
      <c r="AM160" s="276"/>
      <c r="AN160" s="276"/>
    </row>
    <row r="161" spans="1:40" x14ac:dyDescent="0.2">
      <c r="A161" s="276"/>
      <c r="B161" s="276"/>
      <c r="C161" s="276"/>
      <c r="D161" s="276"/>
      <c r="E161" s="276"/>
      <c r="F161" s="276"/>
      <c r="G161" s="276"/>
      <c r="H161" s="276"/>
      <c r="I161" s="276"/>
      <c r="J161" s="276"/>
      <c r="K161" s="276"/>
      <c r="L161" s="276"/>
      <c r="M161" s="276"/>
      <c r="N161" s="276"/>
      <c r="O161" s="276"/>
      <c r="P161" s="276"/>
      <c r="Q161" s="276"/>
      <c r="R161" s="276"/>
      <c r="S161" s="276"/>
      <c r="T161" s="276"/>
      <c r="U161" s="276"/>
      <c r="V161" s="276"/>
      <c r="W161" s="276"/>
      <c r="X161" s="276"/>
      <c r="Y161" s="276"/>
      <c r="Z161" s="276"/>
      <c r="AA161" s="276"/>
      <c r="AB161" s="276"/>
      <c r="AC161" s="276"/>
      <c r="AD161" s="276"/>
      <c r="AE161" s="276"/>
      <c r="AF161" s="276"/>
      <c r="AG161" s="276"/>
      <c r="AH161" s="276"/>
      <c r="AI161" s="276"/>
      <c r="AJ161" s="276"/>
      <c r="AK161" s="276"/>
      <c r="AL161" s="276"/>
      <c r="AM161" s="276"/>
      <c r="AN161" s="276"/>
    </row>
    <row r="162" spans="1:40" x14ac:dyDescent="0.2">
      <c r="A162" s="276"/>
      <c r="B162" s="276"/>
      <c r="C162" s="276"/>
      <c r="D162" s="276"/>
      <c r="E162" s="276"/>
      <c r="F162" s="276"/>
      <c r="G162" s="276"/>
      <c r="H162" s="276"/>
      <c r="I162" s="276"/>
      <c r="J162" s="276"/>
      <c r="K162" s="276"/>
      <c r="L162" s="276"/>
      <c r="M162" s="276"/>
      <c r="N162" s="276"/>
      <c r="O162" s="276"/>
      <c r="P162" s="276"/>
      <c r="Q162" s="276"/>
      <c r="R162" s="276"/>
      <c r="S162" s="276"/>
      <c r="T162" s="276"/>
      <c r="U162" s="276"/>
      <c r="V162" s="276"/>
      <c r="W162" s="276"/>
      <c r="X162" s="276"/>
      <c r="Y162" s="276"/>
      <c r="Z162" s="276"/>
      <c r="AA162" s="276"/>
      <c r="AB162" s="276"/>
      <c r="AC162" s="276"/>
      <c r="AD162" s="276"/>
      <c r="AE162" s="276"/>
      <c r="AF162" s="276"/>
      <c r="AG162" s="276"/>
      <c r="AH162" s="276"/>
      <c r="AI162" s="276"/>
      <c r="AJ162" s="276"/>
      <c r="AK162" s="276"/>
      <c r="AL162" s="276"/>
      <c r="AM162" s="276"/>
      <c r="AN162" s="276"/>
    </row>
    <row r="163" spans="1:40" x14ac:dyDescent="0.2">
      <c r="A163" s="276"/>
      <c r="B163" s="276"/>
      <c r="C163" s="276"/>
      <c r="D163" s="276"/>
      <c r="E163" s="276"/>
      <c r="F163" s="276"/>
      <c r="G163" s="276"/>
      <c r="H163" s="276"/>
      <c r="I163" s="276"/>
      <c r="J163" s="276"/>
      <c r="K163" s="276"/>
      <c r="L163" s="276"/>
      <c r="M163" s="276"/>
      <c r="N163" s="276"/>
      <c r="O163" s="276"/>
      <c r="P163" s="276"/>
      <c r="Q163" s="276"/>
      <c r="R163" s="276"/>
      <c r="S163" s="276"/>
      <c r="T163" s="276"/>
      <c r="U163" s="276"/>
      <c r="V163" s="276"/>
      <c r="W163" s="276"/>
      <c r="X163" s="276"/>
      <c r="Y163" s="276"/>
      <c r="Z163" s="276"/>
      <c r="AA163" s="276"/>
      <c r="AB163" s="276"/>
      <c r="AC163" s="276"/>
      <c r="AD163" s="276"/>
      <c r="AE163" s="276"/>
      <c r="AF163" s="276"/>
      <c r="AG163" s="276"/>
      <c r="AH163" s="276"/>
      <c r="AI163" s="276"/>
      <c r="AJ163" s="276"/>
      <c r="AK163" s="276"/>
      <c r="AL163" s="276"/>
      <c r="AM163" s="276"/>
      <c r="AN163" s="276"/>
    </row>
    <row r="164" spans="1:40" x14ac:dyDescent="0.2">
      <c r="A164" s="276"/>
      <c r="B164" s="276"/>
      <c r="C164" s="276"/>
      <c r="D164" s="276"/>
      <c r="E164" s="276"/>
      <c r="F164" s="276"/>
      <c r="G164" s="276"/>
      <c r="H164" s="276"/>
      <c r="I164" s="276"/>
      <c r="J164" s="276"/>
      <c r="K164" s="276"/>
      <c r="L164" s="276"/>
      <c r="M164" s="276"/>
      <c r="N164" s="276"/>
      <c r="O164" s="276"/>
      <c r="P164" s="276"/>
      <c r="Q164" s="276"/>
      <c r="R164" s="276"/>
      <c r="S164" s="276"/>
      <c r="T164" s="276"/>
      <c r="U164" s="276"/>
      <c r="V164" s="276"/>
      <c r="W164" s="276"/>
      <c r="X164" s="276"/>
      <c r="Y164" s="276"/>
      <c r="Z164" s="276"/>
      <c r="AA164" s="276"/>
      <c r="AB164" s="276"/>
      <c r="AC164" s="276"/>
      <c r="AD164" s="276"/>
      <c r="AE164" s="276"/>
      <c r="AF164" s="276"/>
      <c r="AG164" s="276"/>
      <c r="AH164" s="276"/>
      <c r="AI164" s="276"/>
      <c r="AJ164" s="276"/>
      <c r="AK164" s="276"/>
      <c r="AL164" s="276"/>
      <c r="AM164" s="276"/>
      <c r="AN164" s="276"/>
    </row>
    <row r="165" spans="1:40" x14ac:dyDescent="0.2">
      <c r="A165" s="276"/>
      <c r="B165" s="276"/>
      <c r="C165" s="276"/>
      <c r="D165" s="276"/>
      <c r="E165" s="276"/>
      <c r="F165" s="276"/>
      <c r="G165" s="276"/>
      <c r="H165" s="276"/>
      <c r="I165" s="276"/>
      <c r="J165" s="276"/>
      <c r="K165" s="276"/>
      <c r="L165" s="276"/>
      <c r="M165" s="276"/>
      <c r="N165" s="276"/>
      <c r="O165" s="276"/>
      <c r="P165" s="276"/>
      <c r="Q165" s="276"/>
      <c r="R165" s="276"/>
      <c r="S165" s="276"/>
      <c r="T165" s="276"/>
      <c r="U165" s="276"/>
      <c r="V165" s="276"/>
      <c r="W165" s="276"/>
      <c r="X165" s="276"/>
      <c r="Y165" s="276"/>
      <c r="Z165" s="276"/>
      <c r="AA165" s="276"/>
      <c r="AB165" s="276"/>
      <c r="AC165" s="276"/>
      <c r="AD165" s="276"/>
      <c r="AE165" s="276"/>
      <c r="AF165" s="276"/>
      <c r="AG165" s="276"/>
      <c r="AH165" s="276"/>
      <c r="AI165" s="276"/>
      <c r="AJ165" s="276"/>
      <c r="AK165" s="276"/>
      <c r="AL165" s="276"/>
      <c r="AM165" s="276"/>
      <c r="AN165" s="276"/>
    </row>
    <row r="166" spans="1:40" x14ac:dyDescent="0.2">
      <c r="A166" s="276"/>
      <c r="B166" s="276"/>
      <c r="C166" s="276"/>
      <c r="D166" s="276"/>
      <c r="E166" s="276"/>
      <c r="F166" s="276"/>
      <c r="G166" s="276"/>
      <c r="H166" s="276"/>
      <c r="I166" s="276"/>
      <c r="J166" s="276"/>
      <c r="K166" s="276"/>
      <c r="L166" s="276"/>
      <c r="M166" s="276"/>
      <c r="N166" s="276"/>
      <c r="O166" s="276"/>
      <c r="P166" s="276"/>
      <c r="Q166" s="276"/>
      <c r="R166" s="276"/>
      <c r="S166" s="276"/>
      <c r="T166" s="276"/>
      <c r="U166" s="276"/>
      <c r="V166" s="276"/>
      <c r="W166" s="276"/>
      <c r="X166" s="276"/>
      <c r="Y166" s="276"/>
      <c r="Z166" s="276"/>
      <c r="AA166" s="276"/>
      <c r="AB166" s="276"/>
      <c r="AC166" s="276"/>
      <c r="AD166" s="276"/>
      <c r="AE166" s="276"/>
      <c r="AF166" s="276"/>
      <c r="AG166" s="276"/>
      <c r="AH166" s="276"/>
      <c r="AI166" s="276"/>
      <c r="AJ166" s="276"/>
      <c r="AK166" s="276"/>
      <c r="AL166" s="276"/>
      <c r="AM166" s="276"/>
      <c r="AN166" s="276"/>
    </row>
    <row r="167" spans="1:40" x14ac:dyDescent="0.2">
      <c r="A167" s="276"/>
      <c r="B167" s="276"/>
      <c r="C167" s="276"/>
      <c r="D167" s="276"/>
      <c r="E167" s="276"/>
      <c r="F167" s="276"/>
      <c r="G167" s="276"/>
      <c r="H167" s="276"/>
      <c r="I167" s="276"/>
      <c r="J167" s="276"/>
      <c r="K167" s="276"/>
      <c r="L167" s="276"/>
      <c r="M167" s="276"/>
      <c r="N167" s="276"/>
      <c r="O167" s="276"/>
      <c r="P167" s="276"/>
      <c r="Q167" s="276"/>
      <c r="R167" s="276"/>
      <c r="S167" s="276"/>
      <c r="T167" s="276"/>
      <c r="U167" s="276"/>
      <c r="V167" s="276"/>
      <c r="W167" s="276"/>
      <c r="X167" s="276"/>
      <c r="Y167" s="276"/>
      <c r="Z167" s="276"/>
      <c r="AA167" s="276"/>
      <c r="AB167" s="276"/>
      <c r="AC167" s="276"/>
      <c r="AD167" s="276"/>
      <c r="AE167" s="276"/>
      <c r="AF167" s="276"/>
      <c r="AG167" s="276"/>
      <c r="AH167" s="276"/>
      <c r="AI167" s="276"/>
      <c r="AJ167" s="276"/>
      <c r="AK167" s="276"/>
      <c r="AL167" s="276"/>
      <c r="AM167" s="276"/>
      <c r="AN167" s="276"/>
    </row>
    <row r="168" spans="1:40" x14ac:dyDescent="0.2">
      <c r="A168" s="276"/>
      <c r="B168" s="276"/>
      <c r="C168" s="276"/>
      <c r="D168" s="276"/>
      <c r="E168" s="276"/>
      <c r="F168" s="276"/>
      <c r="G168" s="276"/>
      <c r="H168" s="276"/>
      <c r="I168" s="276"/>
      <c r="J168" s="276"/>
      <c r="K168" s="276"/>
      <c r="L168" s="276"/>
      <c r="M168" s="276"/>
      <c r="N168" s="276"/>
      <c r="O168" s="276"/>
      <c r="P168" s="276"/>
      <c r="Q168" s="276"/>
      <c r="R168" s="276"/>
      <c r="S168" s="276"/>
      <c r="T168" s="276"/>
      <c r="U168" s="276"/>
      <c r="V168" s="276"/>
      <c r="W168" s="276"/>
      <c r="X168" s="276"/>
      <c r="Y168" s="276"/>
      <c r="Z168" s="276"/>
      <c r="AA168" s="276"/>
      <c r="AB168" s="276"/>
      <c r="AC168" s="276"/>
      <c r="AD168" s="276"/>
      <c r="AE168" s="276"/>
      <c r="AF168" s="276"/>
      <c r="AG168" s="276"/>
      <c r="AH168" s="276"/>
      <c r="AI168" s="276"/>
      <c r="AJ168" s="276"/>
      <c r="AK168" s="276"/>
      <c r="AL168" s="276"/>
      <c r="AM168" s="276"/>
      <c r="AN168" s="276"/>
    </row>
    <row r="169" spans="1:40" x14ac:dyDescent="0.2">
      <c r="A169" s="276"/>
      <c r="B169" s="276"/>
      <c r="C169" s="276"/>
      <c r="D169" s="276"/>
      <c r="E169" s="276"/>
      <c r="F169" s="276"/>
      <c r="G169" s="276"/>
      <c r="H169" s="276"/>
      <c r="I169" s="276"/>
      <c r="J169" s="276"/>
      <c r="K169" s="276"/>
      <c r="L169" s="276"/>
      <c r="M169" s="276"/>
      <c r="N169" s="276"/>
      <c r="O169" s="276"/>
      <c r="P169" s="276"/>
      <c r="Q169" s="276"/>
      <c r="R169" s="276"/>
      <c r="S169" s="276"/>
      <c r="T169" s="276"/>
      <c r="U169" s="276"/>
      <c r="V169" s="276"/>
      <c r="W169" s="276"/>
      <c r="X169" s="276"/>
      <c r="Y169" s="276"/>
      <c r="Z169" s="276"/>
      <c r="AA169" s="276"/>
      <c r="AB169" s="276"/>
      <c r="AC169" s="276"/>
      <c r="AD169" s="276"/>
      <c r="AE169" s="276"/>
      <c r="AF169" s="276"/>
      <c r="AG169" s="276"/>
      <c r="AH169" s="276"/>
      <c r="AI169" s="276"/>
      <c r="AJ169" s="276"/>
      <c r="AK169" s="276"/>
      <c r="AL169" s="276"/>
      <c r="AM169" s="276"/>
      <c r="AN169" s="276"/>
    </row>
    <row r="170" spans="1:40" x14ac:dyDescent="0.2">
      <c r="A170" s="276"/>
      <c r="B170" s="276"/>
      <c r="C170" s="276"/>
      <c r="D170" s="276"/>
      <c r="E170" s="276"/>
      <c r="F170" s="276"/>
      <c r="G170" s="276"/>
      <c r="H170" s="276"/>
      <c r="I170" s="276"/>
      <c r="J170" s="276"/>
      <c r="K170" s="276"/>
      <c r="L170" s="276"/>
      <c r="M170" s="276"/>
      <c r="N170" s="276"/>
      <c r="O170" s="276"/>
      <c r="P170" s="276"/>
      <c r="Q170" s="276"/>
      <c r="R170" s="276"/>
      <c r="S170" s="276"/>
      <c r="T170" s="276"/>
      <c r="U170" s="276"/>
      <c r="V170" s="276"/>
      <c r="W170" s="276"/>
      <c r="X170" s="276"/>
      <c r="Y170" s="276"/>
      <c r="Z170" s="276"/>
      <c r="AA170" s="276"/>
      <c r="AB170" s="276"/>
      <c r="AC170" s="276"/>
      <c r="AD170" s="276"/>
      <c r="AE170" s="276"/>
      <c r="AF170" s="276"/>
      <c r="AG170" s="276"/>
      <c r="AH170" s="276"/>
      <c r="AI170" s="276"/>
      <c r="AJ170" s="276"/>
      <c r="AK170" s="276"/>
      <c r="AL170" s="276"/>
      <c r="AM170" s="276"/>
      <c r="AN170" s="276"/>
    </row>
    <row r="171" spans="1:40" x14ac:dyDescent="0.2">
      <c r="A171" s="276"/>
      <c r="B171" s="276"/>
      <c r="C171" s="276"/>
      <c r="D171" s="276"/>
      <c r="E171" s="276"/>
      <c r="F171" s="276"/>
      <c r="G171" s="276"/>
      <c r="H171" s="276"/>
      <c r="I171" s="276"/>
      <c r="J171" s="276"/>
      <c r="K171" s="276"/>
      <c r="L171" s="276"/>
      <c r="M171" s="276"/>
      <c r="N171" s="276"/>
      <c r="O171" s="276"/>
      <c r="P171" s="276"/>
      <c r="Q171" s="276"/>
      <c r="R171" s="276"/>
      <c r="S171" s="276"/>
      <c r="T171" s="276"/>
      <c r="U171" s="276"/>
      <c r="V171" s="276"/>
      <c r="W171" s="276"/>
      <c r="X171" s="276"/>
      <c r="Y171" s="276"/>
      <c r="Z171" s="276"/>
      <c r="AA171" s="276"/>
      <c r="AB171" s="276"/>
      <c r="AC171" s="276"/>
      <c r="AD171" s="276"/>
      <c r="AE171" s="276"/>
      <c r="AF171" s="276"/>
      <c r="AG171" s="276"/>
      <c r="AH171" s="276"/>
      <c r="AI171" s="276"/>
      <c r="AJ171" s="276"/>
      <c r="AK171" s="276"/>
      <c r="AL171" s="276"/>
      <c r="AM171" s="276"/>
      <c r="AN171" s="276"/>
    </row>
    <row r="172" spans="1:40" x14ac:dyDescent="0.2">
      <c r="A172" s="276"/>
      <c r="B172" s="276"/>
      <c r="C172" s="276"/>
      <c r="D172" s="276"/>
      <c r="E172" s="276"/>
      <c r="F172" s="276"/>
      <c r="G172" s="276"/>
      <c r="H172" s="276"/>
      <c r="I172" s="276"/>
      <c r="J172" s="276"/>
      <c r="K172" s="276"/>
      <c r="L172" s="276"/>
      <c r="M172" s="276"/>
      <c r="N172" s="276"/>
      <c r="O172" s="276"/>
      <c r="P172" s="276"/>
      <c r="Q172" s="276"/>
      <c r="R172" s="276"/>
      <c r="S172" s="276"/>
      <c r="T172" s="276"/>
      <c r="U172" s="276"/>
      <c r="V172" s="276"/>
      <c r="W172" s="276"/>
      <c r="X172" s="276"/>
      <c r="Y172" s="276"/>
      <c r="Z172" s="276"/>
      <c r="AA172" s="276"/>
      <c r="AB172" s="276"/>
      <c r="AC172" s="276"/>
      <c r="AD172" s="276"/>
      <c r="AE172" s="276"/>
      <c r="AF172" s="276"/>
      <c r="AG172" s="276"/>
      <c r="AH172" s="276"/>
      <c r="AI172" s="276"/>
      <c r="AJ172" s="276"/>
      <c r="AK172" s="276"/>
      <c r="AL172" s="276"/>
      <c r="AM172" s="276"/>
      <c r="AN172" s="276"/>
    </row>
    <row r="173" spans="1:40" x14ac:dyDescent="0.2">
      <c r="A173" s="276"/>
      <c r="B173" s="276"/>
      <c r="C173" s="276"/>
      <c r="D173" s="276"/>
      <c r="E173" s="276"/>
      <c r="F173" s="276"/>
      <c r="G173" s="276"/>
      <c r="H173" s="276"/>
      <c r="I173" s="276"/>
      <c r="J173" s="276"/>
      <c r="K173" s="276"/>
      <c r="L173" s="276"/>
      <c r="M173" s="276"/>
      <c r="N173" s="276"/>
      <c r="O173" s="276"/>
      <c r="P173" s="276"/>
      <c r="Q173" s="276"/>
      <c r="R173" s="276"/>
      <c r="S173" s="276"/>
      <c r="T173" s="276"/>
      <c r="U173" s="276"/>
      <c r="V173" s="276"/>
      <c r="W173" s="276"/>
      <c r="X173" s="276"/>
      <c r="Y173" s="276"/>
      <c r="Z173" s="276"/>
      <c r="AA173" s="276"/>
      <c r="AB173" s="276"/>
      <c r="AC173" s="276"/>
      <c r="AD173" s="276"/>
      <c r="AE173" s="276"/>
      <c r="AF173" s="276"/>
      <c r="AG173" s="276"/>
      <c r="AH173" s="276"/>
      <c r="AI173" s="276"/>
      <c r="AJ173" s="276"/>
      <c r="AK173" s="276"/>
      <c r="AL173" s="276"/>
      <c r="AM173" s="276"/>
      <c r="AN173" s="276"/>
    </row>
    <row r="174" spans="1:40" x14ac:dyDescent="0.2">
      <c r="A174" s="276"/>
      <c r="B174" s="276"/>
      <c r="C174" s="276"/>
      <c r="D174" s="276"/>
      <c r="E174" s="276"/>
      <c r="F174" s="276"/>
      <c r="G174" s="276"/>
      <c r="H174" s="276"/>
      <c r="I174" s="276"/>
      <c r="J174" s="276"/>
      <c r="K174" s="276"/>
      <c r="L174" s="276"/>
      <c r="M174" s="276"/>
      <c r="N174" s="276"/>
      <c r="O174" s="276"/>
      <c r="P174" s="276"/>
      <c r="Q174" s="276"/>
      <c r="R174" s="276"/>
      <c r="S174" s="276"/>
      <c r="T174" s="276"/>
      <c r="U174" s="276"/>
      <c r="V174" s="276"/>
      <c r="W174" s="276"/>
      <c r="X174" s="276"/>
      <c r="Y174" s="276"/>
      <c r="Z174" s="276"/>
      <c r="AA174" s="276"/>
      <c r="AB174" s="276"/>
      <c r="AC174" s="276"/>
      <c r="AD174" s="276"/>
      <c r="AE174" s="276"/>
      <c r="AF174" s="276"/>
      <c r="AG174" s="276"/>
      <c r="AH174" s="276"/>
      <c r="AI174" s="276"/>
      <c r="AJ174" s="276"/>
      <c r="AK174" s="276"/>
      <c r="AL174" s="276"/>
      <c r="AM174" s="276"/>
      <c r="AN174" s="276"/>
    </row>
    <row r="175" spans="1:40" x14ac:dyDescent="0.2">
      <c r="A175" s="276"/>
      <c r="B175" s="276"/>
      <c r="C175" s="276"/>
      <c r="D175" s="276"/>
      <c r="E175" s="276"/>
      <c r="F175" s="276"/>
      <c r="G175" s="276"/>
      <c r="H175" s="276"/>
      <c r="I175" s="276"/>
      <c r="J175" s="276"/>
      <c r="K175" s="276"/>
      <c r="L175" s="276"/>
      <c r="M175" s="276"/>
      <c r="N175" s="276"/>
      <c r="O175" s="276"/>
      <c r="P175" s="276"/>
      <c r="Q175" s="276"/>
      <c r="R175" s="276"/>
      <c r="S175" s="276"/>
      <c r="T175" s="276"/>
      <c r="U175" s="276"/>
      <c r="V175" s="276"/>
      <c r="W175" s="276"/>
      <c r="X175" s="276"/>
      <c r="Y175" s="276"/>
      <c r="Z175" s="276"/>
      <c r="AA175" s="276"/>
      <c r="AB175" s="276"/>
      <c r="AC175" s="276"/>
      <c r="AD175" s="276"/>
      <c r="AE175" s="276"/>
      <c r="AF175" s="276"/>
      <c r="AG175" s="276"/>
      <c r="AH175" s="276"/>
      <c r="AI175" s="276"/>
      <c r="AJ175" s="276"/>
      <c r="AK175" s="276"/>
      <c r="AL175" s="276"/>
      <c r="AM175" s="276"/>
      <c r="AN175" s="276"/>
    </row>
    <row r="176" spans="1:40" x14ac:dyDescent="0.2">
      <c r="A176" s="276"/>
      <c r="B176" s="276"/>
      <c r="C176" s="276"/>
      <c r="D176" s="276"/>
      <c r="E176" s="276"/>
      <c r="F176" s="276"/>
      <c r="G176" s="276"/>
      <c r="H176" s="276"/>
      <c r="I176" s="276"/>
      <c r="J176" s="276"/>
      <c r="K176" s="276"/>
      <c r="L176" s="276"/>
      <c r="M176" s="276"/>
      <c r="N176" s="276"/>
      <c r="O176" s="276"/>
      <c r="P176" s="276"/>
      <c r="Q176" s="276"/>
      <c r="R176" s="276"/>
      <c r="S176" s="276"/>
      <c r="T176" s="276"/>
      <c r="U176" s="276"/>
      <c r="V176" s="276"/>
      <c r="W176" s="276"/>
      <c r="X176" s="276"/>
      <c r="Y176" s="276"/>
      <c r="Z176" s="276"/>
      <c r="AA176" s="276"/>
      <c r="AB176" s="276"/>
      <c r="AC176" s="276"/>
      <c r="AD176" s="276"/>
      <c r="AE176" s="276"/>
      <c r="AF176" s="276"/>
      <c r="AG176" s="276"/>
      <c r="AH176" s="276"/>
      <c r="AI176" s="276"/>
      <c r="AJ176" s="276"/>
      <c r="AK176" s="276"/>
      <c r="AL176" s="276"/>
      <c r="AM176" s="276"/>
      <c r="AN176" s="276"/>
    </row>
    <row r="177" spans="1:40" x14ac:dyDescent="0.2">
      <c r="A177" s="276"/>
      <c r="B177" s="276"/>
      <c r="C177" s="276"/>
      <c r="D177" s="276"/>
      <c r="E177" s="276"/>
      <c r="F177" s="276"/>
      <c r="G177" s="276"/>
      <c r="H177" s="276"/>
      <c r="I177" s="276"/>
      <c r="J177" s="276"/>
      <c r="K177" s="276"/>
      <c r="L177" s="276"/>
      <c r="M177" s="276"/>
      <c r="N177" s="276"/>
      <c r="O177" s="276"/>
      <c r="P177" s="276"/>
      <c r="Q177" s="276"/>
      <c r="R177" s="276"/>
      <c r="S177" s="276"/>
      <c r="T177" s="276"/>
      <c r="U177" s="276"/>
      <c r="V177" s="276"/>
      <c r="W177" s="276"/>
      <c r="X177" s="276"/>
      <c r="Y177" s="276"/>
      <c r="Z177" s="276"/>
      <c r="AA177" s="276"/>
      <c r="AB177" s="276"/>
      <c r="AC177" s="276"/>
      <c r="AD177" s="276"/>
      <c r="AE177" s="276"/>
      <c r="AF177" s="276"/>
      <c r="AG177" s="276"/>
      <c r="AH177" s="276"/>
      <c r="AI177" s="276"/>
      <c r="AJ177" s="276"/>
      <c r="AK177" s="276"/>
      <c r="AL177" s="276"/>
      <c r="AM177" s="276"/>
      <c r="AN177" s="276"/>
    </row>
    <row r="178" spans="1:40" x14ac:dyDescent="0.2">
      <c r="A178" s="276"/>
      <c r="B178" s="276"/>
      <c r="C178" s="276"/>
      <c r="D178" s="276"/>
      <c r="E178" s="276"/>
      <c r="F178" s="276"/>
      <c r="G178" s="276"/>
      <c r="H178" s="276"/>
      <c r="I178" s="276"/>
      <c r="J178" s="276"/>
      <c r="K178" s="276"/>
      <c r="L178" s="276"/>
      <c r="M178" s="276"/>
      <c r="N178" s="276"/>
      <c r="O178" s="276"/>
      <c r="P178" s="276"/>
      <c r="Q178" s="276"/>
      <c r="R178" s="276"/>
      <c r="S178" s="276"/>
      <c r="T178" s="276"/>
      <c r="U178" s="276"/>
      <c r="V178" s="276"/>
      <c r="W178" s="276"/>
      <c r="X178" s="276"/>
      <c r="Y178" s="276"/>
      <c r="Z178" s="276"/>
      <c r="AA178" s="276"/>
      <c r="AB178" s="276"/>
      <c r="AC178" s="276"/>
      <c r="AD178" s="276"/>
      <c r="AE178" s="276"/>
      <c r="AF178" s="276"/>
      <c r="AG178" s="276"/>
      <c r="AH178" s="276"/>
      <c r="AI178" s="276"/>
      <c r="AJ178" s="276"/>
      <c r="AK178" s="276"/>
      <c r="AL178" s="276"/>
      <c r="AM178" s="276"/>
      <c r="AN178" s="276"/>
    </row>
    <row r="179" spans="1:40" x14ac:dyDescent="0.2">
      <c r="A179" s="276"/>
      <c r="B179" s="276"/>
      <c r="C179" s="276"/>
      <c r="D179" s="276"/>
      <c r="E179" s="276"/>
      <c r="F179" s="276"/>
      <c r="G179" s="276"/>
      <c r="H179" s="276"/>
      <c r="I179" s="276"/>
      <c r="J179" s="276"/>
      <c r="K179" s="276"/>
      <c r="L179" s="276"/>
      <c r="M179" s="276"/>
      <c r="N179" s="276"/>
      <c r="O179" s="276"/>
      <c r="P179" s="276"/>
      <c r="Q179" s="276"/>
      <c r="R179" s="276"/>
      <c r="S179" s="276"/>
      <c r="T179" s="276"/>
      <c r="U179" s="276"/>
      <c r="V179" s="276"/>
      <c r="W179" s="276"/>
      <c r="X179" s="276"/>
      <c r="Y179" s="276"/>
      <c r="Z179" s="276"/>
      <c r="AA179" s="276"/>
      <c r="AB179" s="276"/>
      <c r="AC179" s="276"/>
      <c r="AD179" s="276"/>
      <c r="AE179" s="276"/>
      <c r="AF179" s="276"/>
      <c r="AG179" s="276"/>
      <c r="AH179" s="276"/>
      <c r="AI179" s="276"/>
      <c r="AJ179" s="276"/>
      <c r="AK179" s="276"/>
      <c r="AL179" s="276"/>
      <c r="AM179" s="276"/>
      <c r="AN179" s="276"/>
    </row>
    <row r="180" spans="1:40" x14ac:dyDescent="0.2">
      <c r="A180" s="276"/>
      <c r="B180" s="276"/>
      <c r="C180" s="276"/>
      <c r="D180" s="276"/>
      <c r="E180" s="276"/>
      <c r="F180" s="276"/>
      <c r="G180" s="276"/>
      <c r="H180" s="276"/>
      <c r="I180" s="276"/>
      <c r="J180" s="276"/>
      <c r="K180" s="276"/>
      <c r="L180" s="276"/>
      <c r="M180" s="276"/>
      <c r="N180" s="276"/>
      <c r="O180" s="276"/>
      <c r="P180" s="276"/>
      <c r="Q180" s="276"/>
      <c r="R180" s="276"/>
      <c r="S180" s="276"/>
      <c r="T180" s="276"/>
      <c r="U180" s="276"/>
      <c r="V180" s="276"/>
      <c r="W180" s="276"/>
      <c r="X180" s="276"/>
      <c r="Y180" s="276"/>
      <c r="Z180" s="276"/>
      <c r="AA180" s="276"/>
      <c r="AB180" s="276"/>
      <c r="AC180" s="276"/>
      <c r="AD180" s="276"/>
      <c r="AE180" s="276"/>
      <c r="AF180" s="276"/>
      <c r="AG180" s="276"/>
      <c r="AH180" s="276"/>
      <c r="AI180" s="276"/>
      <c r="AJ180" s="276"/>
      <c r="AK180" s="276"/>
      <c r="AL180" s="276"/>
      <c r="AM180" s="276"/>
      <c r="AN180" s="276"/>
    </row>
    <row r="181" spans="1:40" x14ac:dyDescent="0.2">
      <c r="A181" s="276"/>
      <c r="B181" s="276"/>
      <c r="C181" s="276"/>
      <c r="D181" s="276"/>
      <c r="E181" s="276"/>
      <c r="F181" s="276"/>
      <c r="G181" s="276"/>
      <c r="H181" s="276"/>
      <c r="I181" s="276"/>
      <c r="J181" s="276"/>
      <c r="K181" s="276"/>
      <c r="L181" s="276"/>
      <c r="M181" s="276"/>
      <c r="N181" s="276"/>
      <c r="O181" s="276"/>
      <c r="P181" s="276"/>
      <c r="Q181" s="276"/>
      <c r="R181" s="276"/>
      <c r="S181" s="276"/>
      <c r="T181" s="276"/>
      <c r="U181" s="276"/>
      <c r="V181" s="276"/>
      <c r="W181" s="276"/>
      <c r="X181" s="276"/>
      <c r="Y181" s="276"/>
      <c r="Z181" s="276"/>
      <c r="AA181" s="276"/>
      <c r="AB181" s="276"/>
      <c r="AC181" s="276"/>
      <c r="AD181" s="276"/>
      <c r="AE181" s="276"/>
      <c r="AF181" s="276"/>
      <c r="AG181" s="276"/>
      <c r="AH181" s="276"/>
      <c r="AI181" s="276"/>
      <c r="AJ181" s="276"/>
      <c r="AK181" s="276"/>
      <c r="AL181" s="276"/>
      <c r="AM181" s="276"/>
      <c r="AN181" s="276"/>
    </row>
    <row r="182" spans="1:40" x14ac:dyDescent="0.2">
      <c r="A182" s="276"/>
      <c r="B182" s="276"/>
      <c r="C182" s="276"/>
      <c r="D182" s="276"/>
      <c r="E182" s="276"/>
      <c r="F182" s="276"/>
      <c r="G182" s="276"/>
      <c r="H182" s="276"/>
      <c r="I182" s="276"/>
      <c r="J182" s="276"/>
      <c r="K182" s="276"/>
      <c r="L182" s="276"/>
      <c r="M182" s="276"/>
      <c r="N182" s="276"/>
      <c r="O182" s="276"/>
      <c r="P182" s="276"/>
      <c r="Q182" s="276"/>
      <c r="R182" s="276"/>
      <c r="S182" s="276"/>
      <c r="T182" s="276"/>
      <c r="U182" s="276"/>
      <c r="V182" s="276"/>
      <c r="W182" s="276"/>
      <c r="X182" s="276"/>
      <c r="Y182" s="276"/>
      <c r="Z182" s="276"/>
      <c r="AA182" s="276"/>
      <c r="AB182" s="276"/>
      <c r="AC182" s="276"/>
      <c r="AD182" s="276"/>
      <c r="AE182" s="276"/>
      <c r="AF182" s="276"/>
      <c r="AG182" s="276"/>
      <c r="AH182" s="276"/>
      <c r="AI182" s="276"/>
      <c r="AJ182" s="276"/>
      <c r="AK182" s="276"/>
      <c r="AL182" s="276"/>
      <c r="AM182" s="276"/>
      <c r="AN182" s="276"/>
    </row>
    <row r="183" spans="1:40" x14ac:dyDescent="0.2">
      <c r="A183" s="276"/>
      <c r="B183" s="276"/>
      <c r="C183" s="276"/>
      <c r="D183" s="276"/>
      <c r="E183" s="276"/>
      <c r="F183" s="276"/>
      <c r="G183" s="276"/>
      <c r="H183" s="276"/>
      <c r="I183" s="276"/>
      <c r="J183" s="276"/>
      <c r="K183" s="276"/>
      <c r="L183" s="276"/>
      <c r="M183" s="276"/>
      <c r="N183" s="276"/>
      <c r="O183" s="276"/>
      <c r="P183" s="276"/>
      <c r="Q183" s="276"/>
      <c r="R183" s="276"/>
      <c r="S183" s="276"/>
      <c r="T183" s="276"/>
      <c r="U183" s="276"/>
      <c r="V183" s="276"/>
      <c r="W183" s="276"/>
      <c r="X183" s="276"/>
      <c r="Y183" s="276"/>
      <c r="Z183" s="276"/>
      <c r="AA183" s="276"/>
      <c r="AB183" s="276"/>
      <c r="AC183" s="276"/>
      <c r="AD183" s="276"/>
      <c r="AE183" s="276"/>
      <c r="AF183" s="276"/>
      <c r="AG183" s="276"/>
      <c r="AH183" s="276"/>
      <c r="AI183" s="276"/>
      <c r="AJ183" s="276"/>
      <c r="AK183" s="276"/>
      <c r="AL183" s="276"/>
      <c r="AM183" s="276"/>
      <c r="AN183" s="276"/>
    </row>
    <row r="184" spans="1:40" x14ac:dyDescent="0.2">
      <c r="A184" s="276"/>
      <c r="B184" s="276"/>
      <c r="C184" s="276"/>
      <c r="D184" s="276"/>
      <c r="E184" s="276"/>
      <c r="F184" s="276"/>
      <c r="G184" s="276"/>
      <c r="H184" s="276"/>
      <c r="I184" s="276"/>
      <c r="J184" s="276"/>
      <c r="K184" s="276"/>
      <c r="L184" s="276"/>
      <c r="M184" s="276"/>
      <c r="N184" s="276"/>
      <c r="O184" s="276"/>
      <c r="P184" s="276"/>
      <c r="Q184" s="276"/>
      <c r="R184" s="276"/>
      <c r="S184" s="276"/>
      <c r="T184" s="276"/>
      <c r="U184" s="276"/>
      <c r="V184" s="276"/>
      <c r="W184" s="276"/>
      <c r="X184" s="276"/>
      <c r="Y184" s="276"/>
      <c r="Z184" s="276"/>
      <c r="AA184" s="276"/>
      <c r="AB184" s="276"/>
      <c r="AC184" s="276"/>
      <c r="AD184" s="276"/>
      <c r="AE184" s="276"/>
      <c r="AF184" s="276"/>
      <c r="AG184" s="276"/>
      <c r="AH184" s="276"/>
      <c r="AI184" s="276"/>
      <c r="AJ184" s="276"/>
      <c r="AK184" s="276"/>
      <c r="AL184" s="276"/>
      <c r="AM184" s="276"/>
      <c r="AN184" s="276"/>
    </row>
    <row r="185" spans="1:40" x14ac:dyDescent="0.2">
      <c r="A185" s="276"/>
      <c r="B185" s="276"/>
      <c r="C185" s="276"/>
      <c r="D185" s="276"/>
      <c r="E185" s="276"/>
      <c r="F185" s="276"/>
      <c r="G185" s="276"/>
      <c r="H185" s="276"/>
      <c r="I185" s="276"/>
      <c r="J185" s="276"/>
      <c r="K185" s="276"/>
      <c r="L185" s="276"/>
      <c r="M185" s="276"/>
      <c r="N185" s="276"/>
      <c r="O185" s="276"/>
      <c r="P185" s="276"/>
      <c r="Q185" s="276"/>
      <c r="R185" s="276"/>
      <c r="S185" s="276"/>
      <c r="T185" s="276"/>
      <c r="U185" s="276"/>
      <c r="V185" s="276"/>
      <c r="W185" s="276"/>
      <c r="X185" s="276"/>
      <c r="Y185" s="276"/>
      <c r="Z185" s="276"/>
      <c r="AA185" s="276"/>
      <c r="AB185" s="276"/>
      <c r="AC185" s="276"/>
      <c r="AD185" s="276"/>
      <c r="AE185" s="276"/>
      <c r="AF185" s="276"/>
      <c r="AG185" s="276"/>
      <c r="AH185" s="276"/>
      <c r="AI185" s="276"/>
      <c r="AJ185" s="276"/>
      <c r="AK185" s="276"/>
      <c r="AL185" s="276"/>
      <c r="AM185" s="276"/>
      <c r="AN185" s="276"/>
    </row>
    <row r="186" spans="1:40" x14ac:dyDescent="0.2">
      <c r="A186" s="276"/>
      <c r="B186" s="276"/>
      <c r="C186" s="276"/>
      <c r="D186" s="276"/>
      <c r="E186" s="276"/>
      <c r="F186" s="276"/>
      <c r="G186" s="276"/>
      <c r="H186" s="276"/>
      <c r="I186" s="276"/>
      <c r="J186" s="276"/>
      <c r="K186" s="276"/>
      <c r="L186" s="276"/>
      <c r="M186" s="276"/>
      <c r="N186" s="276"/>
      <c r="O186" s="276"/>
      <c r="P186" s="276"/>
      <c r="Q186" s="276"/>
      <c r="R186" s="276"/>
      <c r="S186" s="276"/>
      <c r="T186" s="276"/>
      <c r="U186" s="276"/>
      <c r="V186" s="276"/>
      <c r="W186" s="276"/>
      <c r="X186" s="276"/>
      <c r="Y186" s="276"/>
      <c r="Z186" s="276"/>
      <c r="AA186" s="276"/>
      <c r="AB186" s="276"/>
      <c r="AC186" s="276"/>
      <c r="AD186" s="276"/>
      <c r="AE186" s="276"/>
      <c r="AF186" s="276"/>
      <c r="AG186" s="276"/>
      <c r="AH186" s="276"/>
      <c r="AI186" s="276"/>
      <c r="AJ186" s="276"/>
      <c r="AK186" s="276"/>
      <c r="AL186" s="276"/>
      <c r="AM186" s="276"/>
      <c r="AN186" s="276"/>
    </row>
    <row r="187" spans="1:40" x14ac:dyDescent="0.2">
      <c r="A187" s="276"/>
      <c r="B187" s="276"/>
      <c r="C187" s="276"/>
      <c r="D187" s="276"/>
      <c r="E187" s="276"/>
      <c r="F187" s="276"/>
      <c r="G187" s="276"/>
      <c r="H187" s="276"/>
      <c r="I187" s="276"/>
      <c r="J187" s="276"/>
      <c r="K187" s="276"/>
      <c r="L187" s="276"/>
      <c r="M187" s="276"/>
      <c r="N187" s="276"/>
      <c r="O187" s="276"/>
      <c r="P187" s="276"/>
      <c r="Q187" s="276"/>
      <c r="R187" s="276"/>
      <c r="S187" s="276"/>
      <c r="T187" s="276"/>
      <c r="U187" s="276"/>
      <c r="V187" s="276"/>
      <c r="W187" s="276"/>
      <c r="X187" s="276"/>
      <c r="Y187" s="276"/>
      <c r="Z187" s="276"/>
      <c r="AA187" s="276"/>
      <c r="AB187" s="276"/>
      <c r="AC187" s="276"/>
      <c r="AD187" s="276"/>
      <c r="AE187" s="276"/>
      <c r="AF187" s="276"/>
      <c r="AG187" s="276"/>
      <c r="AH187" s="276"/>
      <c r="AI187" s="276"/>
      <c r="AJ187" s="276"/>
      <c r="AK187" s="276"/>
      <c r="AL187" s="276"/>
      <c r="AM187" s="276"/>
      <c r="AN187" s="276"/>
    </row>
    <row r="188" spans="1:40" x14ac:dyDescent="0.2">
      <c r="A188" s="276"/>
      <c r="B188" s="276"/>
      <c r="C188" s="276"/>
      <c r="D188" s="276"/>
      <c r="E188" s="276"/>
      <c r="F188" s="276"/>
      <c r="G188" s="276"/>
      <c r="H188" s="276"/>
      <c r="I188" s="276"/>
      <c r="J188" s="276"/>
      <c r="K188" s="276"/>
      <c r="L188" s="276"/>
      <c r="M188" s="276"/>
      <c r="N188" s="276"/>
      <c r="O188" s="276"/>
      <c r="P188" s="276"/>
      <c r="Q188" s="276"/>
      <c r="R188" s="276"/>
      <c r="S188" s="276"/>
      <c r="T188" s="276"/>
      <c r="U188" s="276"/>
      <c r="V188" s="276"/>
      <c r="W188" s="276"/>
      <c r="X188" s="276"/>
      <c r="Y188" s="276"/>
      <c r="Z188" s="276"/>
      <c r="AA188" s="276"/>
      <c r="AB188" s="276"/>
      <c r="AC188" s="276"/>
      <c r="AD188" s="276"/>
      <c r="AE188" s="276"/>
      <c r="AF188" s="276"/>
      <c r="AG188" s="276"/>
      <c r="AH188" s="276"/>
      <c r="AI188" s="276"/>
      <c r="AJ188" s="276"/>
      <c r="AK188" s="276"/>
      <c r="AL188" s="276"/>
      <c r="AM188" s="276"/>
      <c r="AN188" s="276"/>
    </row>
    <row r="189" spans="1:40" x14ac:dyDescent="0.2">
      <c r="A189" s="276"/>
      <c r="B189" s="276"/>
      <c r="C189" s="276"/>
      <c r="D189" s="276"/>
      <c r="E189" s="276"/>
      <c r="F189" s="276"/>
      <c r="G189" s="276"/>
      <c r="H189" s="276"/>
      <c r="I189" s="276"/>
      <c r="J189" s="276"/>
      <c r="K189" s="276"/>
      <c r="L189" s="276"/>
      <c r="M189" s="276"/>
      <c r="N189" s="276"/>
      <c r="O189" s="276"/>
      <c r="P189" s="276"/>
      <c r="Q189" s="276"/>
      <c r="R189" s="276"/>
      <c r="S189" s="276"/>
      <c r="T189" s="276"/>
      <c r="U189" s="276"/>
      <c r="V189" s="276"/>
      <c r="W189" s="276"/>
      <c r="X189" s="276"/>
      <c r="Y189" s="276"/>
      <c r="Z189" s="276"/>
      <c r="AA189" s="276"/>
      <c r="AB189" s="276"/>
      <c r="AC189" s="276"/>
      <c r="AD189" s="276"/>
      <c r="AE189" s="276"/>
      <c r="AF189" s="276"/>
      <c r="AG189" s="276"/>
      <c r="AH189" s="276"/>
      <c r="AI189" s="276"/>
      <c r="AJ189" s="276"/>
      <c r="AK189" s="276"/>
      <c r="AL189" s="276"/>
      <c r="AM189" s="276"/>
      <c r="AN189" s="276"/>
    </row>
    <row r="190" spans="1:40" x14ac:dyDescent="0.2">
      <c r="A190" s="276"/>
      <c r="B190" s="276"/>
      <c r="C190" s="276"/>
      <c r="D190" s="276"/>
      <c r="E190" s="276"/>
      <c r="F190" s="276"/>
      <c r="G190" s="276"/>
      <c r="H190" s="276"/>
      <c r="I190" s="276"/>
      <c r="J190" s="276"/>
      <c r="K190" s="276"/>
      <c r="L190" s="276"/>
      <c r="M190" s="276"/>
      <c r="N190" s="276"/>
      <c r="O190" s="276"/>
      <c r="P190" s="276"/>
      <c r="Q190" s="276"/>
      <c r="R190" s="276"/>
      <c r="S190" s="276"/>
      <c r="T190" s="276"/>
      <c r="U190" s="276"/>
      <c r="V190" s="276"/>
      <c r="W190" s="276"/>
      <c r="X190" s="276"/>
      <c r="Y190" s="276"/>
      <c r="Z190" s="276"/>
      <c r="AA190" s="276"/>
      <c r="AB190" s="276"/>
      <c r="AC190" s="276"/>
      <c r="AD190" s="276"/>
      <c r="AE190" s="276"/>
      <c r="AF190" s="276"/>
      <c r="AG190" s="276"/>
      <c r="AH190" s="276"/>
      <c r="AI190" s="276"/>
      <c r="AJ190" s="276"/>
      <c r="AK190" s="276"/>
      <c r="AL190" s="276"/>
      <c r="AM190" s="276"/>
      <c r="AN190" s="276"/>
    </row>
    <row r="191" spans="1:40" x14ac:dyDescent="0.2">
      <c r="A191" s="276"/>
      <c r="B191" s="276"/>
      <c r="C191" s="276"/>
      <c r="D191" s="276"/>
      <c r="E191" s="276"/>
      <c r="F191" s="276"/>
      <c r="G191" s="276"/>
      <c r="H191" s="276"/>
      <c r="I191" s="276"/>
      <c r="J191" s="276"/>
      <c r="K191" s="276"/>
      <c r="L191" s="276"/>
      <c r="M191" s="276"/>
      <c r="N191" s="276"/>
      <c r="O191" s="276"/>
      <c r="P191" s="276"/>
      <c r="Q191" s="276"/>
      <c r="R191" s="276"/>
      <c r="S191" s="276"/>
      <c r="T191" s="276"/>
      <c r="U191" s="276"/>
      <c r="V191" s="276"/>
      <c r="W191" s="276"/>
      <c r="X191" s="276"/>
      <c r="Y191" s="276"/>
      <c r="Z191" s="276"/>
      <c r="AA191" s="276"/>
      <c r="AB191" s="276"/>
      <c r="AC191" s="276"/>
      <c r="AD191" s="276"/>
      <c r="AE191" s="276"/>
      <c r="AF191" s="276"/>
      <c r="AG191" s="276"/>
      <c r="AH191" s="276"/>
      <c r="AI191" s="276"/>
      <c r="AJ191" s="276"/>
      <c r="AK191" s="276"/>
      <c r="AL191" s="276"/>
      <c r="AM191" s="276"/>
      <c r="AN191" s="276"/>
    </row>
    <row r="192" spans="1:40" x14ac:dyDescent="0.2">
      <c r="A192" s="276"/>
      <c r="B192" s="276"/>
      <c r="C192" s="276"/>
      <c r="D192" s="276"/>
      <c r="E192" s="276"/>
      <c r="F192" s="276"/>
      <c r="G192" s="276"/>
      <c r="H192" s="276"/>
      <c r="I192" s="276"/>
      <c r="J192" s="276"/>
      <c r="K192" s="276"/>
      <c r="L192" s="276"/>
      <c r="M192" s="276"/>
      <c r="N192" s="276"/>
      <c r="O192" s="276"/>
      <c r="P192" s="276"/>
      <c r="Q192" s="276"/>
      <c r="R192" s="276"/>
      <c r="S192" s="276"/>
      <c r="T192" s="276"/>
      <c r="U192" s="276"/>
      <c r="V192" s="276"/>
      <c r="W192" s="276"/>
      <c r="X192" s="276"/>
      <c r="Y192" s="276"/>
      <c r="Z192" s="276"/>
      <c r="AA192" s="276"/>
      <c r="AB192" s="276"/>
      <c r="AC192" s="276"/>
      <c r="AD192" s="276"/>
      <c r="AE192" s="276"/>
      <c r="AF192" s="276"/>
      <c r="AG192" s="276"/>
      <c r="AH192" s="276"/>
      <c r="AI192" s="276"/>
      <c r="AJ192" s="276"/>
      <c r="AK192" s="276"/>
      <c r="AL192" s="276"/>
      <c r="AM192" s="276"/>
      <c r="AN192" s="276"/>
    </row>
    <row r="193" spans="1:40" x14ac:dyDescent="0.2">
      <c r="A193" s="276"/>
      <c r="B193" s="276"/>
      <c r="C193" s="276"/>
      <c r="D193" s="276"/>
      <c r="E193" s="276"/>
      <c r="F193" s="276"/>
      <c r="G193" s="276"/>
      <c r="H193" s="276"/>
      <c r="I193" s="276"/>
      <c r="J193" s="276"/>
      <c r="K193" s="276"/>
      <c r="L193" s="276"/>
      <c r="M193" s="276"/>
      <c r="N193" s="276"/>
      <c r="O193" s="276"/>
      <c r="P193" s="276"/>
      <c r="Q193" s="276"/>
      <c r="R193" s="276"/>
      <c r="S193" s="276"/>
      <c r="T193" s="276"/>
      <c r="U193" s="276"/>
      <c r="V193" s="276"/>
      <c r="W193" s="276"/>
      <c r="X193" s="276"/>
      <c r="Y193" s="276"/>
      <c r="Z193" s="276"/>
      <c r="AA193" s="276"/>
      <c r="AB193" s="276"/>
      <c r="AC193" s="276"/>
      <c r="AD193" s="276"/>
      <c r="AE193" s="276"/>
      <c r="AF193" s="276"/>
      <c r="AG193" s="276"/>
      <c r="AH193" s="276"/>
      <c r="AI193" s="276"/>
      <c r="AJ193" s="276"/>
      <c r="AK193" s="276"/>
      <c r="AL193" s="276"/>
      <c r="AM193" s="276"/>
      <c r="AN193" s="276"/>
    </row>
    <row r="194" spans="1:40" x14ac:dyDescent="0.2">
      <c r="A194" s="276"/>
      <c r="B194" s="276"/>
      <c r="C194" s="276"/>
      <c r="D194" s="276"/>
      <c r="E194" s="276"/>
      <c r="F194" s="276"/>
      <c r="G194" s="276"/>
      <c r="H194" s="276"/>
      <c r="I194" s="276"/>
      <c r="J194" s="276"/>
      <c r="K194" s="276"/>
      <c r="L194" s="276"/>
      <c r="M194" s="276"/>
      <c r="N194" s="276"/>
      <c r="O194" s="276"/>
      <c r="P194" s="276"/>
      <c r="Q194" s="276"/>
      <c r="R194" s="276"/>
      <c r="S194" s="276"/>
      <c r="T194" s="276"/>
      <c r="U194" s="276"/>
      <c r="V194" s="276"/>
      <c r="W194" s="276"/>
      <c r="X194" s="276"/>
      <c r="Y194" s="276"/>
      <c r="Z194" s="276"/>
      <c r="AA194" s="276"/>
      <c r="AB194" s="276"/>
      <c r="AC194" s="276"/>
      <c r="AD194" s="276"/>
      <c r="AE194" s="276"/>
      <c r="AF194" s="276"/>
      <c r="AG194" s="276"/>
      <c r="AH194" s="276"/>
      <c r="AI194" s="276"/>
      <c r="AJ194" s="276"/>
      <c r="AK194" s="276"/>
      <c r="AL194" s="276"/>
      <c r="AM194" s="276"/>
      <c r="AN194" s="276"/>
    </row>
    <row r="195" spans="1:40" x14ac:dyDescent="0.2">
      <c r="A195" s="276"/>
      <c r="B195" s="276"/>
      <c r="C195" s="276"/>
      <c r="D195" s="276"/>
      <c r="E195" s="276"/>
      <c r="F195" s="276"/>
      <c r="G195" s="276"/>
      <c r="H195" s="276"/>
      <c r="I195" s="276"/>
      <c r="J195" s="276"/>
      <c r="K195" s="276"/>
      <c r="L195" s="276"/>
      <c r="M195" s="276"/>
      <c r="N195" s="276"/>
      <c r="O195" s="276"/>
      <c r="P195" s="276"/>
      <c r="Q195" s="276"/>
      <c r="R195" s="276"/>
      <c r="S195" s="276"/>
      <c r="T195" s="276"/>
      <c r="U195" s="276"/>
      <c r="V195" s="276"/>
      <c r="W195" s="276"/>
      <c r="X195" s="276"/>
      <c r="Y195" s="276"/>
      <c r="Z195" s="276"/>
      <c r="AA195" s="276"/>
      <c r="AB195" s="276"/>
      <c r="AC195" s="276"/>
      <c r="AD195" s="276"/>
      <c r="AE195" s="276"/>
      <c r="AF195" s="276"/>
      <c r="AG195" s="276"/>
      <c r="AH195" s="276"/>
      <c r="AI195" s="276"/>
      <c r="AJ195" s="276"/>
      <c r="AK195" s="276"/>
      <c r="AL195" s="276"/>
      <c r="AM195" s="276"/>
      <c r="AN195" s="276"/>
    </row>
    <row r="196" spans="1:40" x14ac:dyDescent="0.2">
      <c r="A196" s="276"/>
      <c r="B196" s="276"/>
      <c r="C196" s="276"/>
      <c r="D196" s="276"/>
      <c r="E196" s="276"/>
      <c r="F196" s="276"/>
      <c r="G196" s="276"/>
      <c r="H196" s="276"/>
      <c r="I196" s="276"/>
      <c r="J196" s="276"/>
      <c r="K196" s="276"/>
      <c r="L196" s="276"/>
      <c r="M196" s="276"/>
      <c r="N196" s="276"/>
      <c r="O196" s="276"/>
      <c r="P196" s="276"/>
      <c r="Q196" s="276"/>
      <c r="R196" s="276"/>
      <c r="S196" s="276"/>
      <c r="T196" s="276"/>
      <c r="U196" s="276"/>
      <c r="V196" s="276"/>
      <c r="W196" s="276"/>
      <c r="X196" s="276"/>
      <c r="Y196" s="276"/>
      <c r="Z196" s="276"/>
      <c r="AA196" s="276"/>
      <c r="AB196" s="276"/>
      <c r="AC196" s="276"/>
      <c r="AD196" s="276"/>
      <c r="AE196" s="276"/>
      <c r="AF196" s="276"/>
      <c r="AG196" s="276"/>
      <c r="AH196" s="276"/>
      <c r="AI196" s="276"/>
      <c r="AJ196" s="276"/>
      <c r="AK196" s="276"/>
      <c r="AL196" s="276"/>
      <c r="AM196" s="276"/>
      <c r="AN196" s="276"/>
    </row>
    <row r="197" spans="1:40" x14ac:dyDescent="0.2">
      <c r="A197" s="276"/>
      <c r="B197" s="276"/>
      <c r="C197" s="276"/>
      <c r="D197" s="276"/>
      <c r="E197" s="276"/>
      <c r="F197" s="276"/>
      <c r="G197" s="276"/>
      <c r="H197" s="276"/>
      <c r="I197" s="276"/>
      <c r="J197" s="276"/>
      <c r="K197" s="276"/>
      <c r="L197" s="276"/>
      <c r="M197" s="276"/>
      <c r="N197" s="276"/>
      <c r="O197" s="276"/>
      <c r="P197" s="276"/>
      <c r="Q197" s="276"/>
      <c r="R197" s="276"/>
      <c r="S197" s="276"/>
      <c r="T197" s="276"/>
      <c r="U197" s="276"/>
      <c r="V197" s="276"/>
      <c r="W197" s="276"/>
      <c r="X197" s="276"/>
      <c r="Y197" s="276"/>
      <c r="Z197" s="276"/>
      <c r="AA197" s="276"/>
      <c r="AB197" s="276"/>
      <c r="AC197" s="276"/>
      <c r="AD197" s="276"/>
      <c r="AE197" s="276"/>
      <c r="AF197" s="276"/>
      <c r="AG197" s="276"/>
      <c r="AH197" s="276"/>
      <c r="AI197" s="276"/>
      <c r="AJ197" s="276"/>
      <c r="AK197" s="276"/>
      <c r="AL197" s="276"/>
      <c r="AM197" s="276"/>
      <c r="AN197" s="276"/>
    </row>
    <row r="198" spans="1:40" x14ac:dyDescent="0.2">
      <c r="A198" s="276"/>
      <c r="B198" s="276"/>
      <c r="C198" s="276"/>
      <c r="D198" s="276"/>
      <c r="E198" s="276"/>
      <c r="F198" s="276"/>
      <c r="G198" s="276"/>
      <c r="H198" s="276"/>
      <c r="I198" s="276"/>
      <c r="J198" s="276"/>
      <c r="K198" s="276"/>
      <c r="L198" s="276"/>
      <c r="M198" s="276"/>
      <c r="N198" s="276"/>
      <c r="O198" s="276"/>
      <c r="P198" s="276"/>
      <c r="Q198" s="276"/>
      <c r="R198" s="276"/>
      <c r="S198" s="276"/>
      <c r="T198" s="276"/>
      <c r="U198" s="276"/>
      <c r="V198" s="276"/>
      <c r="W198" s="276"/>
      <c r="X198" s="276"/>
      <c r="Y198" s="276"/>
      <c r="Z198" s="276"/>
      <c r="AA198" s="276"/>
      <c r="AB198" s="276"/>
      <c r="AC198" s="276"/>
      <c r="AD198" s="276"/>
      <c r="AE198" s="276"/>
      <c r="AF198" s="276"/>
      <c r="AG198" s="276"/>
      <c r="AH198" s="276"/>
      <c r="AI198" s="276"/>
      <c r="AJ198" s="276"/>
      <c r="AK198" s="276"/>
      <c r="AL198" s="276"/>
      <c r="AM198" s="276"/>
      <c r="AN198" s="276"/>
    </row>
    <row r="199" spans="1:40" x14ac:dyDescent="0.2">
      <c r="A199" s="276"/>
      <c r="B199" s="276"/>
      <c r="C199" s="276"/>
      <c r="D199" s="276"/>
      <c r="E199" s="276"/>
      <c r="F199" s="276"/>
      <c r="G199" s="276"/>
      <c r="H199" s="276"/>
      <c r="I199" s="276"/>
      <c r="J199" s="276"/>
      <c r="K199" s="276"/>
      <c r="L199" s="276"/>
      <c r="M199" s="276"/>
      <c r="N199" s="276"/>
      <c r="O199" s="276"/>
      <c r="P199" s="276"/>
      <c r="Q199" s="276"/>
      <c r="R199" s="276"/>
      <c r="S199" s="276"/>
      <c r="T199" s="276"/>
      <c r="U199" s="276"/>
      <c r="V199" s="276"/>
      <c r="W199" s="276"/>
      <c r="X199" s="276"/>
      <c r="Y199" s="276"/>
      <c r="Z199" s="276"/>
      <c r="AA199" s="276"/>
      <c r="AB199" s="276"/>
      <c r="AC199" s="276"/>
      <c r="AD199" s="276"/>
      <c r="AE199" s="276"/>
      <c r="AF199" s="276"/>
      <c r="AG199" s="276"/>
      <c r="AH199" s="276"/>
      <c r="AI199" s="276"/>
      <c r="AJ199" s="276"/>
      <c r="AK199" s="276"/>
      <c r="AL199" s="276"/>
      <c r="AM199" s="276"/>
      <c r="AN199" s="276"/>
    </row>
    <row r="200" spans="1:40" x14ac:dyDescent="0.2">
      <c r="A200" s="276"/>
      <c r="B200" s="276"/>
      <c r="C200" s="276"/>
      <c r="D200" s="276"/>
      <c r="E200" s="276"/>
      <c r="F200" s="276"/>
      <c r="G200" s="276"/>
      <c r="H200" s="276"/>
      <c r="I200" s="276"/>
      <c r="J200" s="276"/>
      <c r="K200" s="276"/>
      <c r="L200" s="276"/>
      <c r="M200" s="276"/>
      <c r="N200" s="276"/>
      <c r="O200" s="276"/>
      <c r="P200" s="276"/>
      <c r="Q200" s="276"/>
      <c r="R200" s="276"/>
      <c r="S200" s="276"/>
      <c r="T200" s="276"/>
      <c r="U200" s="276"/>
      <c r="V200" s="276"/>
      <c r="W200" s="276"/>
      <c r="X200" s="276"/>
      <c r="Y200" s="276"/>
      <c r="Z200" s="276"/>
      <c r="AA200" s="276"/>
      <c r="AB200" s="276"/>
      <c r="AC200" s="276"/>
      <c r="AD200" s="276"/>
      <c r="AE200" s="276"/>
      <c r="AF200" s="276"/>
      <c r="AG200" s="276"/>
      <c r="AH200" s="276"/>
      <c r="AI200" s="276"/>
      <c r="AJ200" s="276"/>
      <c r="AK200" s="276"/>
      <c r="AL200" s="276"/>
      <c r="AM200" s="276"/>
      <c r="AN200" s="276"/>
    </row>
    <row r="201" spans="1:40" x14ac:dyDescent="0.2">
      <c r="A201" s="276"/>
      <c r="B201" s="276"/>
      <c r="C201" s="276"/>
      <c r="D201" s="276"/>
      <c r="E201" s="276"/>
      <c r="F201" s="276"/>
      <c r="G201" s="276"/>
      <c r="H201" s="276"/>
      <c r="I201" s="276"/>
      <c r="J201" s="276"/>
      <c r="K201" s="276"/>
      <c r="L201" s="276"/>
      <c r="M201" s="276"/>
      <c r="N201" s="276"/>
      <c r="O201" s="276"/>
      <c r="P201" s="276"/>
      <c r="Q201" s="276"/>
      <c r="R201" s="276"/>
      <c r="S201" s="276"/>
      <c r="T201" s="276"/>
      <c r="U201" s="276"/>
      <c r="V201" s="276"/>
      <c r="W201" s="276"/>
      <c r="X201" s="276"/>
      <c r="Y201" s="276"/>
      <c r="Z201" s="276"/>
      <c r="AA201" s="276"/>
      <c r="AB201" s="276"/>
      <c r="AC201" s="276"/>
      <c r="AD201" s="276"/>
      <c r="AE201" s="276"/>
      <c r="AF201" s="276"/>
      <c r="AG201" s="276"/>
      <c r="AH201" s="276"/>
      <c r="AI201" s="276"/>
      <c r="AJ201" s="276"/>
      <c r="AK201" s="276"/>
      <c r="AL201" s="276"/>
      <c r="AM201" s="276"/>
      <c r="AN201" s="276"/>
    </row>
    <row r="202" spans="1:40" x14ac:dyDescent="0.2">
      <c r="A202" s="276"/>
      <c r="B202" s="276"/>
      <c r="C202" s="276"/>
      <c r="D202" s="276"/>
      <c r="E202" s="276"/>
      <c r="F202" s="276"/>
      <c r="G202" s="276"/>
      <c r="H202" s="276"/>
      <c r="I202" s="276"/>
      <c r="J202" s="276"/>
      <c r="K202" s="276"/>
      <c r="L202" s="276"/>
      <c r="M202" s="276"/>
      <c r="N202" s="276"/>
      <c r="O202" s="276"/>
      <c r="P202" s="276"/>
      <c r="Q202" s="276"/>
      <c r="R202" s="276"/>
      <c r="S202" s="276"/>
      <c r="T202" s="276"/>
      <c r="U202" s="276"/>
      <c r="V202" s="276"/>
      <c r="W202" s="276"/>
      <c r="X202" s="276"/>
      <c r="Y202" s="276"/>
      <c r="Z202" s="276"/>
      <c r="AA202" s="276"/>
      <c r="AB202" s="276"/>
      <c r="AC202" s="276"/>
      <c r="AD202" s="276"/>
      <c r="AE202" s="276"/>
      <c r="AF202" s="276"/>
      <c r="AG202" s="276"/>
      <c r="AH202" s="276"/>
      <c r="AI202" s="276"/>
      <c r="AJ202" s="276"/>
      <c r="AK202" s="276"/>
      <c r="AL202" s="276"/>
      <c r="AM202" s="276"/>
      <c r="AN202" s="276"/>
    </row>
    <row r="203" spans="1:40" x14ac:dyDescent="0.2">
      <c r="A203" s="276"/>
      <c r="B203" s="276"/>
      <c r="C203" s="276"/>
      <c r="D203" s="276"/>
      <c r="E203" s="276"/>
      <c r="F203" s="276"/>
      <c r="G203" s="276"/>
      <c r="H203" s="276"/>
      <c r="I203" s="276"/>
      <c r="J203" s="276"/>
      <c r="K203" s="276"/>
      <c r="L203" s="276"/>
      <c r="M203" s="276"/>
      <c r="N203" s="276"/>
      <c r="O203" s="276"/>
      <c r="P203" s="276"/>
      <c r="Q203" s="276"/>
      <c r="R203" s="276"/>
      <c r="S203" s="276"/>
      <c r="T203" s="276"/>
      <c r="U203" s="276"/>
      <c r="V203" s="276"/>
      <c r="W203" s="276"/>
      <c r="X203" s="276"/>
      <c r="Y203" s="276"/>
      <c r="Z203" s="276"/>
      <c r="AA203" s="276"/>
      <c r="AB203" s="276"/>
      <c r="AC203" s="276"/>
      <c r="AD203" s="276"/>
      <c r="AE203" s="276"/>
      <c r="AF203" s="276"/>
      <c r="AG203" s="276"/>
      <c r="AH203" s="276"/>
      <c r="AI203" s="276"/>
      <c r="AJ203" s="276"/>
      <c r="AK203" s="276"/>
      <c r="AL203" s="276"/>
      <c r="AM203" s="276"/>
      <c r="AN203" s="276"/>
    </row>
    <row r="204" spans="1:40" x14ac:dyDescent="0.2">
      <c r="A204" s="276"/>
      <c r="B204" s="276"/>
      <c r="C204" s="276"/>
      <c r="D204" s="276"/>
      <c r="E204" s="276"/>
      <c r="F204" s="276"/>
      <c r="G204" s="276"/>
      <c r="H204" s="276"/>
      <c r="I204" s="276"/>
      <c r="J204" s="276"/>
      <c r="K204" s="276"/>
      <c r="L204" s="276"/>
      <c r="M204" s="276"/>
      <c r="N204" s="276"/>
      <c r="O204" s="276"/>
      <c r="P204" s="276"/>
      <c r="Q204" s="276"/>
      <c r="R204" s="276"/>
      <c r="S204" s="276"/>
      <c r="T204" s="276"/>
      <c r="U204" s="276"/>
      <c r="V204" s="276"/>
      <c r="W204" s="276"/>
      <c r="X204" s="276"/>
      <c r="Y204" s="276"/>
      <c r="Z204" s="276"/>
      <c r="AA204" s="276"/>
      <c r="AB204" s="276"/>
      <c r="AC204" s="276"/>
      <c r="AD204" s="276"/>
      <c r="AE204" s="276"/>
      <c r="AF204" s="276"/>
      <c r="AG204" s="276"/>
      <c r="AH204" s="276"/>
      <c r="AI204" s="276"/>
      <c r="AJ204" s="276"/>
      <c r="AK204" s="276"/>
      <c r="AL204" s="276"/>
      <c r="AM204" s="276"/>
      <c r="AN204" s="276"/>
    </row>
    <row r="205" spans="1:40" x14ac:dyDescent="0.2">
      <c r="A205" s="276"/>
      <c r="B205" s="276"/>
      <c r="C205" s="276"/>
      <c r="D205" s="276"/>
      <c r="E205" s="276"/>
      <c r="F205" s="276"/>
      <c r="G205" s="276"/>
      <c r="H205" s="276"/>
      <c r="I205" s="276"/>
      <c r="J205" s="276"/>
      <c r="K205" s="276"/>
      <c r="L205" s="276"/>
      <c r="M205" s="276"/>
      <c r="N205" s="276"/>
      <c r="O205" s="276"/>
      <c r="P205" s="276"/>
      <c r="Q205" s="276"/>
      <c r="R205" s="276"/>
      <c r="S205" s="276"/>
      <c r="T205" s="276"/>
      <c r="U205" s="276"/>
      <c r="V205" s="276"/>
      <c r="W205" s="276"/>
      <c r="X205" s="276"/>
      <c r="Y205" s="276"/>
      <c r="Z205" s="276"/>
      <c r="AA205" s="276"/>
      <c r="AB205" s="276"/>
      <c r="AC205" s="276"/>
      <c r="AD205" s="276"/>
      <c r="AE205" s="276"/>
      <c r="AF205" s="276"/>
      <c r="AG205" s="276"/>
      <c r="AH205" s="276"/>
      <c r="AI205" s="276"/>
      <c r="AJ205" s="276"/>
      <c r="AK205" s="276"/>
      <c r="AL205" s="276"/>
      <c r="AM205" s="276"/>
      <c r="AN205" s="276"/>
    </row>
    <row r="206" spans="1:40" x14ac:dyDescent="0.2">
      <c r="A206" s="276"/>
      <c r="B206" s="276"/>
      <c r="C206" s="276"/>
      <c r="D206" s="276"/>
      <c r="E206" s="276"/>
      <c r="F206" s="276"/>
      <c r="G206" s="276"/>
      <c r="H206" s="276"/>
      <c r="I206" s="276"/>
      <c r="J206" s="276"/>
      <c r="K206" s="276"/>
      <c r="L206" s="276"/>
      <c r="M206" s="276"/>
      <c r="N206" s="276"/>
      <c r="O206" s="276"/>
      <c r="P206" s="276"/>
      <c r="Q206" s="276"/>
      <c r="R206" s="276"/>
      <c r="S206" s="276"/>
      <c r="T206" s="276"/>
      <c r="U206" s="276"/>
      <c r="V206" s="276"/>
      <c r="W206" s="276"/>
      <c r="X206" s="276"/>
      <c r="Y206" s="276"/>
      <c r="Z206" s="276"/>
      <c r="AA206" s="276"/>
      <c r="AB206" s="276"/>
      <c r="AC206" s="276"/>
      <c r="AD206" s="276"/>
      <c r="AE206" s="276"/>
      <c r="AF206" s="276"/>
      <c r="AG206" s="276"/>
      <c r="AH206" s="276"/>
      <c r="AI206" s="276"/>
      <c r="AJ206" s="276"/>
      <c r="AK206" s="276"/>
      <c r="AL206" s="276"/>
      <c r="AM206" s="276"/>
      <c r="AN206" s="276"/>
    </row>
    <row r="207" spans="1:40" x14ac:dyDescent="0.2">
      <c r="A207" s="276"/>
      <c r="B207" s="276"/>
      <c r="C207" s="276"/>
      <c r="D207" s="276"/>
      <c r="E207" s="276"/>
      <c r="F207" s="276"/>
      <c r="G207" s="276"/>
      <c r="H207" s="276"/>
      <c r="I207" s="276"/>
      <c r="J207" s="276"/>
      <c r="K207" s="276"/>
      <c r="L207" s="276"/>
      <c r="M207" s="276"/>
      <c r="N207" s="276"/>
      <c r="O207" s="276"/>
      <c r="P207" s="276"/>
      <c r="Q207" s="276"/>
      <c r="R207" s="276"/>
      <c r="S207" s="276"/>
      <c r="T207" s="276"/>
      <c r="U207" s="276"/>
      <c r="V207" s="276"/>
      <c r="W207" s="276"/>
      <c r="X207" s="276"/>
      <c r="Y207" s="276"/>
      <c r="Z207" s="276"/>
      <c r="AA207" s="276"/>
      <c r="AB207" s="276"/>
      <c r="AC207" s="276"/>
      <c r="AD207" s="276"/>
      <c r="AE207" s="276"/>
      <c r="AF207" s="276"/>
      <c r="AG207" s="276"/>
      <c r="AH207" s="276"/>
      <c r="AI207" s="276"/>
      <c r="AJ207" s="276"/>
      <c r="AK207" s="276"/>
      <c r="AL207" s="276"/>
      <c r="AM207" s="276"/>
      <c r="AN207" s="276"/>
    </row>
    <row r="208" spans="1:40" x14ac:dyDescent="0.2">
      <c r="A208" s="276"/>
      <c r="B208" s="276"/>
      <c r="C208" s="276"/>
      <c r="D208" s="276"/>
      <c r="E208" s="276"/>
      <c r="F208" s="276"/>
      <c r="G208" s="276"/>
      <c r="H208" s="276"/>
      <c r="I208" s="276"/>
      <c r="J208" s="276"/>
      <c r="K208" s="276"/>
      <c r="L208" s="276"/>
      <c r="M208" s="276"/>
      <c r="N208" s="276"/>
      <c r="O208" s="276"/>
      <c r="P208" s="276"/>
      <c r="Q208" s="276"/>
      <c r="R208" s="276"/>
      <c r="S208" s="276"/>
      <c r="T208" s="276"/>
      <c r="U208" s="276"/>
      <c r="V208" s="276"/>
      <c r="W208" s="276"/>
      <c r="X208" s="276"/>
      <c r="Y208" s="276"/>
      <c r="Z208" s="276"/>
      <c r="AA208" s="276"/>
      <c r="AB208" s="276"/>
      <c r="AC208" s="276"/>
      <c r="AD208" s="276"/>
      <c r="AE208" s="276"/>
      <c r="AF208" s="276"/>
      <c r="AG208" s="276"/>
      <c r="AH208" s="276"/>
      <c r="AI208" s="276"/>
      <c r="AJ208" s="276"/>
      <c r="AK208" s="276"/>
      <c r="AL208" s="276"/>
      <c r="AM208" s="276"/>
      <c r="AN208" s="276"/>
    </row>
    <row r="209" spans="1:40" x14ac:dyDescent="0.2">
      <c r="A209" s="276"/>
      <c r="B209" s="276"/>
      <c r="C209" s="276"/>
      <c r="D209" s="276"/>
      <c r="E209" s="276"/>
      <c r="F209" s="276"/>
      <c r="G209" s="276"/>
      <c r="H209" s="276"/>
      <c r="I209" s="276"/>
      <c r="J209" s="276"/>
      <c r="K209" s="276"/>
      <c r="L209" s="276"/>
      <c r="M209" s="276"/>
      <c r="N209" s="276"/>
      <c r="O209" s="276"/>
      <c r="P209" s="276"/>
      <c r="Q209" s="276"/>
      <c r="R209" s="276"/>
      <c r="S209" s="276"/>
      <c r="T209" s="276"/>
      <c r="U209" s="276"/>
      <c r="V209" s="276"/>
      <c r="W209" s="276"/>
      <c r="X209" s="276"/>
      <c r="Y209" s="276"/>
      <c r="Z209" s="276"/>
      <c r="AA209" s="276"/>
      <c r="AB209" s="276"/>
      <c r="AC209" s="276"/>
      <c r="AD209" s="276"/>
      <c r="AE209" s="276"/>
      <c r="AF209" s="276"/>
      <c r="AG209" s="276"/>
      <c r="AH209" s="276"/>
      <c r="AI209" s="276"/>
      <c r="AJ209" s="276"/>
      <c r="AK209" s="276"/>
      <c r="AL209" s="276"/>
      <c r="AM209" s="276"/>
      <c r="AN209" s="276"/>
    </row>
    <row r="210" spans="1:40" x14ac:dyDescent="0.2">
      <c r="A210" s="276"/>
      <c r="B210" s="276"/>
      <c r="C210" s="276"/>
      <c r="D210" s="276"/>
      <c r="E210" s="276"/>
      <c r="F210" s="276"/>
      <c r="G210" s="276"/>
      <c r="H210" s="276"/>
      <c r="I210" s="276"/>
      <c r="J210" s="276"/>
      <c r="K210" s="276"/>
      <c r="L210" s="276"/>
      <c r="M210" s="276"/>
      <c r="N210" s="276"/>
      <c r="O210" s="276"/>
      <c r="P210" s="276"/>
      <c r="Q210" s="276"/>
      <c r="R210" s="276"/>
      <c r="S210" s="276"/>
      <c r="T210" s="276"/>
      <c r="U210" s="276"/>
      <c r="V210" s="276"/>
      <c r="W210" s="276"/>
      <c r="X210" s="276"/>
      <c r="Y210" s="276"/>
      <c r="Z210" s="276"/>
      <c r="AA210" s="276"/>
      <c r="AB210" s="276"/>
      <c r="AC210" s="276"/>
      <c r="AD210" s="276"/>
      <c r="AE210" s="276"/>
      <c r="AF210" s="276"/>
      <c r="AG210" s="276"/>
      <c r="AH210" s="276"/>
      <c r="AI210" s="276"/>
      <c r="AJ210" s="276"/>
      <c r="AK210" s="276"/>
      <c r="AL210" s="276"/>
      <c r="AM210" s="276"/>
      <c r="AN210" s="276"/>
    </row>
    <row r="211" spans="1:40" x14ac:dyDescent="0.2">
      <c r="A211" s="276"/>
      <c r="B211" s="276"/>
      <c r="C211" s="276"/>
      <c r="D211" s="276"/>
      <c r="E211" s="276"/>
      <c r="F211" s="276"/>
      <c r="G211" s="276"/>
      <c r="H211" s="276"/>
      <c r="I211" s="276"/>
      <c r="J211" s="276"/>
      <c r="K211" s="276"/>
      <c r="L211" s="276"/>
      <c r="M211" s="276"/>
      <c r="N211" s="276"/>
      <c r="O211" s="276"/>
      <c r="P211" s="276"/>
      <c r="Q211" s="276"/>
      <c r="R211" s="276"/>
      <c r="S211" s="276"/>
      <c r="T211" s="276"/>
      <c r="U211" s="276"/>
      <c r="V211" s="276"/>
      <c r="W211" s="276"/>
      <c r="X211" s="276"/>
      <c r="Y211" s="276"/>
      <c r="Z211" s="276"/>
      <c r="AA211" s="276"/>
      <c r="AB211" s="276"/>
      <c r="AC211" s="276"/>
      <c r="AD211" s="276"/>
      <c r="AE211" s="276"/>
      <c r="AF211" s="276"/>
      <c r="AG211" s="276"/>
      <c r="AH211" s="276"/>
      <c r="AI211" s="276"/>
      <c r="AJ211" s="276"/>
      <c r="AK211" s="276"/>
      <c r="AL211" s="276"/>
      <c r="AM211" s="276"/>
      <c r="AN211" s="276"/>
    </row>
    <row r="212" spans="1:40" x14ac:dyDescent="0.2">
      <c r="A212" s="276"/>
      <c r="B212" s="276"/>
      <c r="C212" s="276"/>
      <c r="D212" s="276"/>
      <c r="E212" s="276"/>
      <c r="F212" s="276"/>
      <c r="G212" s="276"/>
      <c r="H212" s="276"/>
      <c r="I212" s="276"/>
      <c r="J212" s="276"/>
      <c r="K212" s="276"/>
      <c r="L212" s="276"/>
      <c r="M212" s="276"/>
      <c r="N212" s="276"/>
      <c r="O212" s="276"/>
      <c r="P212" s="276"/>
      <c r="Q212" s="276"/>
      <c r="R212" s="276"/>
      <c r="S212" s="276"/>
      <c r="T212" s="276"/>
      <c r="U212" s="276"/>
      <c r="V212" s="276"/>
      <c r="W212" s="276"/>
      <c r="X212" s="276"/>
      <c r="Y212" s="276"/>
      <c r="Z212" s="276"/>
      <c r="AA212" s="276"/>
      <c r="AB212" s="276"/>
      <c r="AC212" s="276"/>
      <c r="AD212" s="276"/>
      <c r="AE212" s="276"/>
      <c r="AF212" s="276"/>
      <c r="AG212" s="276"/>
      <c r="AH212" s="276"/>
      <c r="AI212" s="276"/>
      <c r="AJ212" s="276"/>
      <c r="AK212" s="276"/>
      <c r="AL212" s="276"/>
      <c r="AM212" s="276"/>
      <c r="AN212" s="276"/>
    </row>
    <row r="213" spans="1:40" x14ac:dyDescent="0.2">
      <c r="A213" s="276"/>
      <c r="B213" s="276"/>
      <c r="C213" s="276"/>
      <c r="D213" s="276"/>
      <c r="E213" s="276"/>
      <c r="F213" s="276"/>
      <c r="G213" s="276"/>
      <c r="H213" s="276"/>
      <c r="I213" s="276"/>
      <c r="J213" s="276"/>
      <c r="K213" s="276"/>
      <c r="L213" s="276"/>
      <c r="M213" s="276"/>
      <c r="N213" s="276"/>
      <c r="O213" s="276"/>
      <c r="P213" s="276"/>
      <c r="Q213" s="276"/>
      <c r="R213" s="276"/>
      <c r="S213" s="276"/>
      <c r="T213" s="276"/>
      <c r="U213" s="276"/>
      <c r="V213" s="276"/>
      <c r="W213" s="276"/>
      <c r="X213" s="276"/>
      <c r="Y213" s="276"/>
      <c r="Z213" s="276"/>
      <c r="AA213" s="276"/>
      <c r="AB213" s="276"/>
      <c r="AC213" s="276"/>
      <c r="AD213" s="276"/>
      <c r="AE213" s="276"/>
      <c r="AF213" s="276"/>
      <c r="AG213" s="276"/>
      <c r="AH213" s="276"/>
      <c r="AI213" s="276"/>
      <c r="AJ213" s="276"/>
      <c r="AK213" s="276"/>
      <c r="AL213" s="276"/>
      <c r="AM213" s="276"/>
      <c r="AN213" s="276"/>
    </row>
    <row r="214" spans="1:40" x14ac:dyDescent="0.2">
      <c r="A214" s="276"/>
      <c r="B214" s="276"/>
      <c r="C214" s="276"/>
      <c r="D214" s="276"/>
      <c r="E214" s="276"/>
      <c r="F214" s="276"/>
      <c r="G214" s="276"/>
      <c r="H214" s="276"/>
      <c r="I214" s="276"/>
      <c r="J214" s="276"/>
      <c r="K214" s="276"/>
      <c r="L214" s="276"/>
      <c r="M214" s="276"/>
      <c r="N214" s="276"/>
      <c r="O214" s="276"/>
      <c r="P214" s="276"/>
      <c r="Q214" s="276"/>
      <c r="R214" s="276"/>
      <c r="S214" s="276"/>
      <c r="T214" s="276"/>
      <c r="U214" s="276"/>
      <c r="V214" s="276"/>
      <c r="W214" s="276"/>
      <c r="X214" s="276"/>
      <c r="Y214" s="276"/>
      <c r="Z214" s="276"/>
      <c r="AA214" s="276"/>
      <c r="AB214" s="276"/>
      <c r="AC214" s="276"/>
      <c r="AD214" s="276"/>
      <c r="AE214" s="276"/>
      <c r="AF214" s="276"/>
      <c r="AG214" s="276"/>
      <c r="AH214" s="276"/>
      <c r="AI214" s="276"/>
      <c r="AJ214" s="276"/>
      <c r="AK214" s="276"/>
      <c r="AL214" s="276"/>
      <c r="AM214" s="276"/>
      <c r="AN214" s="276"/>
    </row>
    <row r="215" spans="1:40" x14ac:dyDescent="0.2">
      <c r="A215" s="276"/>
      <c r="B215" s="276"/>
      <c r="C215" s="276"/>
      <c r="D215" s="276"/>
      <c r="E215" s="276"/>
      <c r="F215" s="276"/>
      <c r="G215" s="276"/>
      <c r="H215" s="276"/>
      <c r="I215" s="276"/>
      <c r="J215" s="276"/>
      <c r="K215" s="276"/>
      <c r="L215" s="276"/>
      <c r="M215" s="276"/>
      <c r="N215" s="276"/>
      <c r="O215" s="276"/>
      <c r="P215" s="276"/>
      <c r="Q215" s="276"/>
      <c r="R215" s="276"/>
      <c r="S215" s="276"/>
      <c r="T215" s="276"/>
      <c r="U215" s="276"/>
      <c r="V215" s="276"/>
      <c r="W215" s="276"/>
      <c r="X215" s="276"/>
      <c r="Y215" s="276"/>
      <c r="Z215" s="276"/>
      <c r="AA215" s="276"/>
      <c r="AB215" s="276"/>
      <c r="AC215" s="276"/>
      <c r="AD215" s="276"/>
      <c r="AE215" s="276"/>
      <c r="AF215" s="276"/>
      <c r="AG215" s="276"/>
      <c r="AH215" s="276"/>
      <c r="AI215" s="276"/>
      <c r="AJ215" s="276"/>
      <c r="AK215" s="276"/>
      <c r="AL215" s="276"/>
      <c r="AM215" s="276"/>
      <c r="AN215" s="276"/>
    </row>
    <row r="216" spans="1:40" x14ac:dyDescent="0.2">
      <c r="A216" s="276"/>
      <c r="B216" s="276"/>
      <c r="C216" s="276"/>
      <c r="D216" s="276"/>
      <c r="E216" s="276"/>
      <c r="F216" s="276"/>
      <c r="G216" s="276"/>
      <c r="H216" s="276"/>
      <c r="I216" s="276"/>
      <c r="J216" s="276"/>
      <c r="K216" s="276"/>
      <c r="L216" s="276"/>
      <c r="M216" s="276"/>
      <c r="N216" s="276"/>
      <c r="O216" s="276"/>
      <c r="P216" s="276"/>
      <c r="Q216" s="276"/>
      <c r="R216" s="276"/>
      <c r="S216" s="276"/>
      <c r="T216" s="276"/>
      <c r="U216" s="276"/>
      <c r="V216" s="276"/>
      <c r="W216" s="276"/>
      <c r="X216" s="276"/>
      <c r="Y216" s="276"/>
      <c r="Z216" s="276"/>
      <c r="AA216" s="276"/>
      <c r="AB216" s="276"/>
      <c r="AC216" s="276"/>
      <c r="AD216" s="276"/>
      <c r="AE216" s="276"/>
      <c r="AF216" s="276"/>
      <c r="AG216" s="276"/>
      <c r="AH216" s="276"/>
      <c r="AI216" s="276"/>
      <c r="AJ216" s="276"/>
      <c r="AK216" s="276"/>
      <c r="AL216" s="276"/>
      <c r="AM216" s="276"/>
      <c r="AN216" s="276"/>
    </row>
    <row r="217" spans="1:40" x14ac:dyDescent="0.2">
      <c r="A217" s="276"/>
      <c r="B217" s="276"/>
      <c r="C217" s="276"/>
      <c r="D217" s="276"/>
      <c r="E217" s="276"/>
      <c r="F217" s="276"/>
      <c r="G217" s="276"/>
      <c r="H217" s="276"/>
      <c r="I217" s="276"/>
      <c r="J217" s="276"/>
      <c r="K217" s="276"/>
      <c r="L217" s="276"/>
      <c r="M217" s="276"/>
      <c r="N217" s="276"/>
      <c r="O217" s="276"/>
      <c r="P217" s="276"/>
      <c r="Q217" s="276"/>
      <c r="R217" s="276"/>
      <c r="S217" s="276"/>
      <c r="T217" s="276"/>
      <c r="U217" s="276"/>
      <c r="V217" s="276"/>
      <c r="W217" s="276"/>
      <c r="X217" s="276"/>
      <c r="Y217" s="276"/>
      <c r="Z217" s="276"/>
      <c r="AA217" s="276"/>
      <c r="AB217" s="276"/>
      <c r="AC217" s="276"/>
      <c r="AD217" s="276"/>
      <c r="AE217" s="276"/>
      <c r="AF217" s="276"/>
      <c r="AG217" s="276"/>
      <c r="AH217" s="276"/>
      <c r="AI217" s="276"/>
      <c r="AJ217" s="276"/>
      <c r="AK217" s="276"/>
      <c r="AL217" s="276"/>
      <c r="AM217" s="276"/>
      <c r="AN217" s="276"/>
    </row>
    <row r="218" spans="1:40" x14ac:dyDescent="0.2">
      <c r="A218" s="276"/>
      <c r="B218" s="276"/>
      <c r="C218" s="276"/>
      <c r="D218" s="276"/>
      <c r="E218" s="276"/>
      <c r="F218" s="276"/>
      <c r="G218" s="276"/>
      <c r="H218" s="276"/>
      <c r="I218" s="276"/>
      <c r="J218" s="276"/>
      <c r="K218" s="276"/>
      <c r="L218" s="276"/>
      <c r="M218" s="276"/>
      <c r="N218" s="276"/>
      <c r="O218" s="276"/>
      <c r="P218" s="276"/>
      <c r="Q218" s="276"/>
      <c r="R218" s="276"/>
      <c r="S218" s="276"/>
      <c r="T218" s="276"/>
      <c r="U218" s="276"/>
      <c r="V218" s="276"/>
      <c r="W218" s="276"/>
      <c r="X218" s="276"/>
      <c r="Y218" s="276"/>
      <c r="Z218" s="276"/>
      <c r="AA218" s="276"/>
      <c r="AB218" s="276"/>
      <c r="AC218" s="276"/>
      <c r="AD218" s="276"/>
      <c r="AE218" s="276"/>
      <c r="AF218" s="276"/>
      <c r="AG218" s="276"/>
      <c r="AH218" s="276"/>
      <c r="AI218" s="276"/>
      <c r="AJ218" s="276"/>
      <c r="AK218" s="276"/>
      <c r="AL218" s="276"/>
      <c r="AM218" s="276"/>
      <c r="AN218" s="276"/>
    </row>
    <row r="219" spans="1:40" x14ac:dyDescent="0.2">
      <c r="A219" s="276"/>
      <c r="B219" s="276"/>
      <c r="C219" s="276"/>
      <c r="D219" s="276"/>
      <c r="E219" s="276"/>
      <c r="F219" s="276"/>
      <c r="G219" s="276"/>
      <c r="H219" s="276"/>
      <c r="I219" s="276"/>
      <c r="J219" s="276"/>
      <c r="K219" s="276"/>
      <c r="L219" s="276"/>
      <c r="M219" s="276"/>
      <c r="N219" s="276"/>
      <c r="O219" s="276"/>
      <c r="P219" s="276"/>
      <c r="Q219" s="276"/>
      <c r="R219" s="276"/>
      <c r="S219" s="276"/>
      <c r="T219" s="276"/>
      <c r="U219" s="276"/>
      <c r="V219" s="276"/>
      <c r="W219" s="276"/>
      <c r="X219" s="276"/>
      <c r="Y219" s="276"/>
      <c r="Z219" s="276"/>
      <c r="AA219" s="276"/>
      <c r="AB219" s="276"/>
      <c r="AC219" s="276"/>
      <c r="AD219" s="276"/>
      <c r="AE219" s="276"/>
      <c r="AF219" s="276"/>
      <c r="AG219" s="276"/>
      <c r="AH219" s="276"/>
      <c r="AI219" s="276"/>
      <c r="AJ219" s="276"/>
      <c r="AK219" s="276"/>
      <c r="AL219" s="276"/>
      <c r="AM219" s="276"/>
      <c r="AN219" s="276"/>
    </row>
    <row r="220" spans="1:40" x14ac:dyDescent="0.2">
      <c r="A220" s="276"/>
      <c r="B220" s="276"/>
      <c r="C220" s="276"/>
      <c r="D220" s="276"/>
      <c r="E220" s="276"/>
      <c r="F220" s="276"/>
      <c r="G220" s="276"/>
      <c r="H220" s="276"/>
      <c r="I220" s="276"/>
      <c r="J220" s="276"/>
      <c r="K220" s="276"/>
      <c r="L220" s="276"/>
      <c r="M220" s="276"/>
      <c r="N220" s="276"/>
      <c r="O220" s="276"/>
      <c r="P220" s="276"/>
      <c r="Q220" s="276"/>
      <c r="R220" s="276"/>
      <c r="S220" s="276"/>
      <c r="T220" s="276"/>
      <c r="U220" s="276"/>
      <c r="V220" s="276"/>
      <c r="W220" s="276"/>
      <c r="X220" s="276"/>
      <c r="Y220" s="276"/>
      <c r="Z220" s="276"/>
      <c r="AA220" s="276"/>
      <c r="AB220" s="276"/>
      <c r="AC220" s="276"/>
      <c r="AD220" s="276"/>
      <c r="AE220" s="276"/>
      <c r="AF220" s="276"/>
      <c r="AG220" s="276"/>
      <c r="AH220" s="276"/>
      <c r="AI220" s="276"/>
      <c r="AJ220" s="276"/>
      <c r="AK220" s="276"/>
      <c r="AL220" s="276"/>
      <c r="AM220" s="276"/>
      <c r="AN220" s="276"/>
    </row>
    <row r="221" spans="1:40" x14ac:dyDescent="0.2">
      <c r="A221" s="276"/>
      <c r="B221" s="276"/>
      <c r="C221" s="276"/>
      <c r="D221" s="276"/>
      <c r="E221" s="276"/>
      <c r="F221" s="276"/>
      <c r="G221" s="276"/>
      <c r="H221" s="276"/>
      <c r="I221" s="276"/>
      <c r="J221" s="276"/>
      <c r="K221" s="276"/>
      <c r="L221" s="276"/>
      <c r="M221" s="276"/>
      <c r="N221" s="276"/>
      <c r="O221" s="276"/>
      <c r="P221" s="276"/>
      <c r="Q221" s="276"/>
      <c r="R221" s="276"/>
      <c r="S221" s="276"/>
      <c r="T221" s="276"/>
      <c r="U221" s="276"/>
      <c r="V221" s="276"/>
      <c r="W221" s="276"/>
      <c r="X221" s="276"/>
      <c r="Y221" s="276"/>
      <c r="Z221" s="276"/>
      <c r="AA221" s="276"/>
      <c r="AB221" s="276"/>
      <c r="AC221" s="276"/>
      <c r="AD221" s="276"/>
      <c r="AE221" s="276"/>
      <c r="AF221" s="276"/>
      <c r="AG221" s="276"/>
      <c r="AH221" s="276"/>
      <c r="AI221" s="276"/>
      <c r="AJ221" s="276"/>
      <c r="AK221" s="276"/>
      <c r="AL221" s="276"/>
      <c r="AM221" s="276"/>
      <c r="AN221" s="276"/>
    </row>
    <row r="222" spans="1:40" x14ac:dyDescent="0.2">
      <c r="A222" s="276"/>
      <c r="B222" s="276"/>
      <c r="C222" s="276"/>
      <c r="D222" s="276"/>
      <c r="E222" s="276"/>
      <c r="F222" s="276"/>
      <c r="G222" s="276"/>
      <c r="H222" s="276"/>
      <c r="I222" s="276"/>
      <c r="J222" s="276"/>
      <c r="K222" s="276"/>
      <c r="L222" s="276"/>
      <c r="M222" s="276"/>
      <c r="N222" s="276"/>
      <c r="O222" s="276"/>
      <c r="P222" s="276"/>
      <c r="Q222" s="276"/>
      <c r="R222" s="276"/>
      <c r="S222" s="276"/>
      <c r="T222" s="276"/>
      <c r="U222" s="276"/>
      <c r="V222" s="276"/>
      <c r="W222" s="276"/>
      <c r="X222" s="276"/>
      <c r="Y222" s="276"/>
      <c r="Z222" s="276"/>
      <c r="AA222" s="276"/>
      <c r="AB222" s="276"/>
      <c r="AC222" s="276"/>
      <c r="AD222" s="276"/>
      <c r="AE222" s="276"/>
      <c r="AF222" s="276"/>
      <c r="AG222" s="276"/>
      <c r="AH222" s="276"/>
      <c r="AI222" s="276"/>
      <c r="AJ222" s="276"/>
      <c r="AK222" s="276"/>
      <c r="AL222" s="276"/>
      <c r="AM222" s="276"/>
      <c r="AN222" s="276"/>
    </row>
    <row r="223" spans="1:40" x14ac:dyDescent="0.2">
      <c r="A223" s="276"/>
      <c r="B223" s="276"/>
      <c r="C223" s="276"/>
      <c r="D223" s="276"/>
      <c r="E223" s="276"/>
      <c r="F223" s="276"/>
      <c r="G223" s="276"/>
      <c r="H223" s="276"/>
      <c r="I223" s="276"/>
      <c r="J223" s="276"/>
      <c r="K223" s="276"/>
      <c r="L223" s="276"/>
      <c r="M223" s="276"/>
      <c r="N223" s="276"/>
      <c r="O223" s="276"/>
      <c r="P223" s="276"/>
      <c r="Q223" s="276"/>
      <c r="R223" s="276"/>
      <c r="S223" s="276"/>
      <c r="T223" s="276"/>
      <c r="U223" s="276"/>
      <c r="V223" s="276"/>
      <c r="W223" s="276"/>
      <c r="X223" s="276"/>
      <c r="Y223" s="276"/>
      <c r="Z223" s="276"/>
      <c r="AA223" s="276"/>
      <c r="AB223" s="276"/>
      <c r="AC223" s="276"/>
      <c r="AD223" s="276"/>
      <c r="AE223" s="276"/>
      <c r="AF223" s="276"/>
      <c r="AG223" s="276"/>
      <c r="AH223" s="276"/>
      <c r="AI223" s="276"/>
      <c r="AJ223" s="276"/>
      <c r="AK223" s="276"/>
      <c r="AL223" s="276"/>
      <c r="AM223" s="276"/>
      <c r="AN223" s="276"/>
    </row>
    <row r="224" spans="1:40" x14ac:dyDescent="0.2">
      <c r="A224" s="276"/>
      <c r="B224" s="276"/>
      <c r="C224" s="276"/>
      <c r="D224" s="276"/>
      <c r="E224" s="276"/>
      <c r="F224" s="276"/>
      <c r="G224" s="276"/>
      <c r="H224" s="276"/>
      <c r="I224" s="276"/>
      <c r="J224" s="276"/>
      <c r="K224" s="276"/>
      <c r="L224" s="276"/>
      <c r="M224" s="276"/>
      <c r="N224" s="276"/>
      <c r="O224" s="276"/>
      <c r="P224" s="276"/>
      <c r="Q224" s="276"/>
      <c r="R224" s="276"/>
      <c r="S224" s="276"/>
      <c r="T224" s="276"/>
      <c r="U224" s="276"/>
      <c r="V224" s="276"/>
      <c r="W224" s="276"/>
      <c r="X224" s="276"/>
      <c r="Y224" s="276"/>
      <c r="Z224" s="276"/>
      <c r="AA224" s="276"/>
      <c r="AB224" s="276"/>
      <c r="AC224" s="276"/>
      <c r="AD224" s="276"/>
      <c r="AE224" s="276"/>
      <c r="AF224" s="276"/>
      <c r="AG224" s="276"/>
      <c r="AH224" s="276"/>
      <c r="AI224" s="276"/>
      <c r="AJ224" s="276"/>
      <c r="AK224" s="276"/>
      <c r="AL224" s="276"/>
      <c r="AM224" s="276"/>
      <c r="AN224" s="276"/>
    </row>
    <row r="225" spans="1:40" x14ac:dyDescent="0.2">
      <c r="A225" s="276"/>
      <c r="B225" s="276"/>
      <c r="C225" s="276"/>
      <c r="D225" s="276"/>
      <c r="E225" s="276"/>
      <c r="F225" s="276"/>
      <c r="G225" s="276"/>
      <c r="H225" s="276"/>
      <c r="I225" s="276"/>
      <c r="J225" s="276"/>
      <c r="K225" s="276"/>
      <c r="L225" s="276"/>
      <c r="M225" s="276"/>
      <c r="N225" s="276"/>
      <c r="O225" s="276"/>
      <c r="P225" s="276"/>
      <c r="Q225" s="276"/>
      <c r="R225" s="276"/>
      <c r="S225" s="276"/>
      <c r="T225" s="276"/>
      <c r="U225" s="276"/>
      <c r="V225" s="276"/>
      <c r="W225" s="276"/>
      <c r="X225" s="276"/>
      <c r="Y225" s="276"/>
      <c r="Z225" s="276"/>
      <c r="AA225" s="276"/>
      <c r="AB225" s="276"/>
      <c r="AC225" s="276"/>
      <c r="AD225" s="276"/>
      <c r="AE225" s="276"/>
      <c r="AF225" s="276"/>
      <c r="AG225" s="276"/>
      <c r="AH225" s="276"/>
      <c r="AI225" s="276"/>
      <c r="AJ225" s="276"/>
      <c r="AK225" s="276"/>
      <c r="AL225" s="276"/>
      <c r="AM225" s="276"/>
      <c r="AN225" s="276"/>
    </row>
    <row r="226" spans="1:40" x14ac:dyDescent="0.2">
      <c r="A226" s="276"/>
      <c r="B226" s="276"/>
      <c r="C226" s="276"/>
      <c r="D226" s="276"/>
      <c r="E226" s="276"/>
      <c r="F226" s="276"/>
      <c r="G226" s="276"/>
      <c r="H226" s="276"/>
      <c r="I226" s="276"/>
      <c r="J226" s="276"/>
      <c r="K226" s="276"/>
      <c r="L226" s="276"/>
      <c r="M226" s="276"/>
      <c r="N226" s="276"/>
      <c r="O226" s="276"/>
      <c r="P226" s="276"/>
      <c r="Q226" s="276"/>
      <c r="R226" s="276"/>
      <c r="S226" s="276"/>
      <c r="T226" s="276"/>
      <c r="U226" s="276"/>
      <c r="V226" s="276"/>
      <c r="W226" s="276"/>
      <c r="X226" s="276"/>
      <c r="Y226" s="276"/>
      <c r="Z226" s="276"/>
      <c r="AA226" s="276"/>
      <c r="AB226" s="276"/>
      <c r="AC226" s="276"/>
      <c r="AD226" s="276"/>
      <c r="AE226" s="276"/>
      <c r="AF226" s="276"/>
      <c r="AG226" s="276"/>
      <c r="AH226" s="276"/>
      <c r="AI226" s="276"/>
      <c r="AJ226" s="276"/>
      <c r="AK226" s="276"/>
      <c r="AL226" s="276"/>
      <c r="AM226" s="276"/>
      <c r="AN226" s="276"/>
    </row>
    <row r="227" spans="1:40" x14ac:dyDescent="0.2">
      <c r="A227" s="276"/>
      <c r="B227" s="276"/>
      <c r="C227" s="276"/>
      <c r="D227" s="276"/>
      <c r="E227" s="276"/>
      <c r="F227" s="276"/>
      <c r="G227" s="276"/>
      <c r="H227" s="276"/>
      <c r="I227" s="276"/>
      <c r="J227" s="276"/>
      <c r="K227" s="276"/>
      <c r="L227" s="276"/>
      <c r="M227" s="276"/>
      <c r="N227" s="276"/>
      <c r="O227" s="276"/>
      <c r="P227" s="276"/>
      <c r="Q227" s="276"/>
      <c r="R227" s="276"/>
      <c r="S227" s="276"/>
      <c r="T227" s="276"/>
      <c r="U227" s="276"/>
      <c r="V227" s="276"/>
      <c r="W227" s="276"/>
      <c r="X227" s="276"/>
      <c r="Y227" s="276"/>
      <c r="Z227" s="276"/>
      <c r="AA227" s="276"/>
      <c r="AB227" s="276"/>
      <c r="AC227" s="276"/>
      <c r="AD227" s="276"/>
      <c r="AE227" s="276"/>
      <c r="AF227" s="276"/>
      <c r="AG227" s="276"/>
      <c r="AH227" s="276"/>
      <c r="AI227" s="276"/>
      <c r="AJ227" s="276"/>
      <c r="AK227" s="276"/>
      <c r="AL227" s="276"/>
      <c r="AM227" s="276"/>
      <c r="AN227" s="276"/>
    </row>
    <row r="228" spans="1:40" x14ac:dyDescent="0.2">
      <c r="A228" s="276"/>
      <c r="B228" s="276"/>
      <c r="C228" s="276"/>
      <c r="D228" s="276"/>
      <c r="E228" s="276"/>
      <c r="F228" s="276"/>
      <c r="G228" s="276"/>
      <c r="H228" s="276"/>
      <c r="I228" s="276"/>
      <c r="J228" s="276"/>
      <c r="K228" s="276"/>
      <c r="L228" s="276"/>
      <c r="M228" s="276"/>
      <c r="N228" s="276"/>
      <c r="O228" s="276"/>
      <c r="P228" s="276"/>
      <c r="Q228" s="276"/>
      <c r="R228" s="276"/>
      <c r="S228" s="276"/>
      <c r="T228" s="276"/>
      <c r="U228" s="276"/>
      <c r="V228" s="276"/>
      <c r="W228" s="276"/>
      <c r="X228" s="276"/>
      <c r="Y228" s="276"/>
      <c r="Z228" s="276"/>
      <c r="AA228" s="276"/>
      <c r="AB228" s="276"/>
      <c r="AC228" s="276"/>
      <c r="AD228" s="276"/>
      <c r="AE228" s="276"/>
      <c r="AF228" s="276"/>
      <c r="AG228" s="276"/>
      <c r="AH228" s="276"/>
      <c r="AI228" s="276"/>
      <c r="AJ228" s="276"/>
      <c r="AK228" s="276"/>
      <c r="AL228" s="276"/>
      <c r="AM228" s="276"/>
      <c r="AN228" s="276"/>
    </row>
    <row r="229" spans="1:40" x14ac:dyDescent="0.2">
      <c r="A229" s="276"/>
      <c r="B229" s="276"/>
      <c r="C229" s="276"/>
      <c r="D229" s="276"/>
      <c r="E229" s="276"/>
      <c r="F229" s="276"/>
      <c r="G229" s="276"/>
      <c r="H229" s="276"/>
      <c r="I229" s="276"/>
      <c r="J229" s="276"/>
      <c r="K229" s="276"/>
      <c r="L229" s="276"/>
      <c r="M229" s="276"/>
      <c r="N229" s="276"/>
      <c r="O229" s="276"/>
      <c r="P229" s="276"/>
      <c r="Q229" s="276"/>
      <c r="R229" s="276"/>
      <c r="S229" s="276"/>
      <c r="T229" s="276"/>
      <c r="U229" s="276"/>
      <c r="V229" s="276"/>
      <c r="W229" s="276"/>
      <c r="X229" s="276"/>
      <c r="Y229" s="276"/>
      <c r="Z229" s="276"/>
      <c r="AA229" s="276"/>
      <c r="AB229" s="276"/>
      <c r="AC229" s="276"/>
      <c r="AD229" s="276"/>
      <c r="AE229" s="276"/>
      <c r="AF229" s="276"/>
      <c r="AG229" s="276"/>
      <c r="AH229" s="276"/>
      <c r="AI229" s="276"/>
      <c r="AJ229" s="276"/>
      <c r="AK229" s="276"/>
      <c r="AL229" s="276"/>
      <c r="AM229" s="276"/>
      <c r="AN229" s="276"/>
    </row>
    <row r="230" spans="1:40" x14ac:dyDescent="0.2">
      <c r="A230" s="276"/>
      <c r="B230" s="276"/>
      <c r="C230" s="276"/>
      <c r="D230" s="276"/>
      <c r="E230" s="276"/>
      <c r="F230" s="276"/>
      <c r="G230" s="276"/>
      <c r="H230" s="276"/>
      <c r="I230" s="276"/>
      <c r="J230" s="276"/>
      <c r="K230" s="276"/>
      <c r="L230" s="276"/>
      <c r="M230" s="276"/>
      <c r="N230" s="276"/>
      <c r="O230" s="276"/>
      <c r="P230" s="276"/>
      <c r="Q230" s="276"/>
      <c r="R230" s="276"/>
      <c r="S230" s="276"/>
      <c r="T230" s="276"/>
      <c r="U230" s="276"/>
      <c r="V230" s="276"/>
      <c r="W230" s="276"/>
      <c r="X230" s="276"/>
      <c r="Y230" s="276"/>
      <c r="Z230" s="276"/>
      <c r="AA230" s="276"/>
      <c r="AB230" s="276"/>
      <c r="AC230" s="276"/>
      <c r="AD230" s="276"/>
      <c r="AE230" s="276"/>
      <c r="AF230" s="276"/>
      <c r="AG230" s="276"/>
      <c r="AH230" s="276"/>
      <c r="AI230" s="276"/>
      <c r="AJ230" s="276"/>
      <c r="AK230" s="276"/>
      <c r="AL230" s="276"/>
      <c r="AM230" s="276"/>
      <c r="AN230" s="276"/>
    </row>
    <row r="231" spans="1:40" x14ac:dyDescent="0.2">
      <c r="A231" s="276"/>
      <c r="B231" s="276"/>
      <c r="C231" s="276"/>
      <c r="D231" s="276"/>
      <c r="E231" s="276"/>
      <c r="F231" s="276"/>
      <c r="G231" s="276"/>
      <c r="H231" s="276"/>
      <c r="I231" s="276"/>
      <c r="J231" s="276"/>
      <c r="K231" s="276"/>
      <c r="L231" s="276"/>
      <c r="M231" s="276"/>
      <c r="N231" s="276"/>
      <c r="O231" s="276"/>
      <c r="P231" s="276"/>
      <c r="Q231" s="276"/>
      <c r="R231" s="276"/>
      <c r="S231" s="276"/>
      <c r="T231" s="276"/>
      <c r="U231" s="276"/>
      <c r="V231" s="276"/>
      <c r="W231" s="276"/>
      <c r="X231" s="276"/>
      <c r="Y231" s="276"/>
      <c r="Z231" s="276"/>
      <c r="AA231" s="276"/>
      <c r="AB231" s="276"/>
      <c r="AC231" s="276"/>
      <c r="AD231" s="276"/>
      <c r="AE231" s="276"/>
      <c r="AF231" s="276"/>
      <c r="AG231" s="276"/>
      <c r="AH231" s="276"/>
      <c r="AI231" s="276"/>
      <c r="AJ231" s="276"/>
      <c r="AK231" s="276"/>
      <c r="AL231" s="276"/>
      <c r="AM231" s="276"/>
      <c r="AN231" s="276"/>
    </row>
    <row r="232" spans="1:40" x14ac:dyDescent="0.2">
      <c r="A232" s="276"/>
      <c r="B232" s="276"/>
      <c r="C232" s="276"/>
      <c r="D232" s="276"/>
      <c r="E232" s="276"/>
      <c r="F232" s="276"/>
      <c r="G232" s="276"/>
      <c r="H232" s="276"/>
      <c r="I232" s="276"/>
      <c r="J232" s="276"/>
      <c r="K232" s="276"/>
      <c r="L232" s="276"/>
      <c r="M232" s="276"/>
      <c r="N232" s="276"/>
      <c r="O232" s="276"/>
      <c r="P232" s="276"/>
      <c r="Q232" s="276"/>
      <c r="R232" s="276"/>
      <c r="S232" s="276"/>
      <c r="T232" s="276"/>
      <c r="U232" s="276"/>
      <c r="V232" s="276"/>
      <c r="W232" s="276"/>
      <c r="X232" s="276"/>
      <c r="Y232" s="276"/>
      <c r="Z232" s="276"/>
      <c r="AA232" s="276"/>
      <c r="AB232" s="276"/>
      <c r="AC232" s="276"/>
      <c r="AD232" s="276"/>
      <c r="AE232" s="276"/>
      <c r="AF232" s="276"/>
      <c r="AG232" s="276"/>
      <c r="AH232" s="276"/>
      <c r="AI232" s="276"/>
      <c r="AJ232" s="276"/>
      <c r="AK232" s="276"/>
      <c r="AL232" s="276"/>
      <c r="AM232" s="276"/>
      <c r="AN232" s="276"/>
    </row>
    <row r="233" spans="1:40" x14ac:dyDescent="0.2">
      <c r="A233" s="276"/>
      <c r="B233" s="276"/>
      <c r="C233" s="276"/>
      <c r="D233" s="276"/>
      <c r="E233" s="276"/>
      <c r="F233" s="276"/>
      <c r="G233" s="276"/>
      <c r="H233" s="276"/>
      <c r="I233" s="276"/>
      <c r="J233" s="276"/>
      <c r="K233" s="276"/>
      <c r="L233" s="276"/>
      <c r="M233" s="276"/>
      <c r="N233" s="276"/>
      <c r="O233" s="276"/>
      <c r="P233" s="276"/>
      <c r="Q233" s="276"/>
      <c r="R233" s="276"/>
      <c r="S233" s="276"/>
      <c r="T233" s="276"/>
      <c r="U233" s="276"/>
      <c r="V233" s="276"/>
      <c r="W233" s="276"/>
      <c r="X233" s="276"/>
      <c r="Y233" s="276"/>
      <c r="Z233" s="276"/>
      <c r="AA233" s="276"/>
      <c r="AB233" s="276"/>
      <c r="AC233" s="276"/>
      <c r="AD233" s="276"/>
      <c r="AE233" s="276"/>
      <c r="AF233" s="276"/>
      <c r="AG233" s="276"/>
      <c r="AH233" s="276"/>
      <c r="AI233" s="276"/>
      <c r="AJ233" s="276"/>
      <c r="AK233" s="276"/>
      <c r="AL233" s="276"/>
      <c r="AM233" s="276"/>
      <c r="AN233" s="276"/>
    </row>
    <row r="234" spans="1:40" x14ac:dyDescent="0.2">
      <c r="A234" s="276"/>
      <c r="B234" s="276"/>
      <c r="C234" s="276"/>
      <c r="D234" s="276"/>
      <c r="E234" s="276"/>
      <c r="F234" s="276"/>
      <c r="G234" s="276"/>
      <c r="H234" s="276"/>
      <c r="I234" s="276"/>
      <c r="J234" s="276"/>
      <c r="K234" s="276"/>
      <c r="L234" s="276"/>
      <c r="M234" s="276"/>
      <c r="N234" s="276"/>
      <c r="O234" s="276"/>
      <c r="P234" s="276"/>
      <c r="Q234" s="276"/>
      <c r="R234" s="276"/>
      <c r="S234" s="276"/>
      <c r="T234" s="276"/>
      <c r="U234" s="276"/>
      <c r="V234" s="276"/>
      <c r="W234" s="276"/>
      <c r="X234" s="276"/>
      <c r="Y234" s="276"/>
      <c r="Z234" s="276"/>
      <c r="AA234" s="276"/>
      <c r="AB234" s="276"/>
      <c r="AC234" s="276"/>
      <c r="AD234" s="276"/>
      <c r="AE234" s="276"/>
      <c r="AF234" s="276"/>
      <c r="AG234" s="276"/>
      <c r="AH234" s="276"/>
      <c r="AI234" s="276"/>
      <c r="AJ234" s="276"/>
      <c r="AK234" s="276"/>
      <c r="AL234" s="276"/>
      <c r="AM234" s="276"/>
      <c r="AN234" s="276"/>
    </row>
    <row r="235" spans="1:40" x14ac:dyDescent="0.2">
      <c r="A235" s="276"/>
      <c r="B235" s="276"/>
      <c r="C235" s="276"/>
      <c r="D235" s="276"/>
      <c r="E235" s="276"/>
      <c r="F235" s="276"/>
      <c r="G235" s="276"/>
      <c r="H235" s="276"/>
      <c r="I235" s="276"/>
      <c r="J235" s="276"/>
      <c r="K235" s="276"/>
      <c r="L235" s="276"/>
      <c r="M235" s="276"/>
      <c r="N235" s="276"/>
      <c r="O235" s="276"/>
      <c r="P235" s="276"/>
      <c r="Q235" s="276"/>
      <c r="R235" s="276"/>
      <c r="S235" s="276"/>
      <c r="T235" s="276"/>
      <c r="U235" s="276"/>
      <c r="V235" s="276"/>
      <c r="W235" s="276"/>
      <c r="X235" s="276"/>
      <c r="Y235" s="276"/>
      <c r="Z235" s="276"/>
      <c r="AA235" s="276"/>
      <c r="AB235" s="276"/>
      <c r="AC235" s="276"/>
      <c r="AD235" s="276"/>
      <c r="AE235" s="276"/>
      <c r="AF235" s="276"/>
      <c r="AG235" s="276"/>
      <c r="AH235" s="276"/>
      <c r="AI235" s="276"/>
      <c r="AJ235" s="276"/>
      <c r="AK235" s="276"/>
      <c r="AL235" s="276"/>
      <c r="AM235" s="276"/>
      <c r="AN235" s="276"/>
    </row>
    <row r="236" spans="1:40" x14ac:dyDescent="0.2">
      <c r="A236" s="276"/>
      <c r="B236" s="276"/>
      <c r="C236" s="276"/>
      <c r="D236" s="276"/>
      <c r="E236" s="276"/>
      <c r="F236" s="276"/>
      <c r="G236" s="276"/>
      <c r="H236" s="276"/>
      <c r="I236" s="276"/>
      <c r="J236" s="276"/>
      <c r="K236" s="276"/>
      <c r="L236" s="276"/>
      <c r="M236" s="276"/>
      <c r="N236" s="276"/>
      <c r="O236" s="276"/>
      <c r="P236" s="276"/>
      <c r="Q236" s="276"/>
      <c r="R236" s="276"/>
      <c r="S236" s="276"/>
      <c r="T236" s="276"/>
      <c r="U236" s="276"/>
      <c r="V236" s="276"/>
      <c r="W236" s="276"/>
      <c r="X236" s="276"/>
      <c r="Y236" s="276"/>
      <c r="Z236" s="276"/>
      <c r="AA236" s="276"/>
      <c r="AB236" s="276"/>
      <c r="AC236" s="276"/>
      <c r="AD236" s="276"/>
      <c r="AE236" s="276"/>
      <c r="AF236" s="276"/>
      <c r="AG236" s="276"/>
      <c r="AH236" s="276"/>
      <c r="AI236" s="276"/>
      <c r="AJ236" s="276"/>
      <c r="AK236" s="276"/>
      <c r="AL236" s="276"/>
      <c r="AM236" s="276"/>
      <c r="AN236" s="276"/>
    </row>
    <row r="237" spans="1:40" x14ac:dyDescent="0.2">
      <c r="A237" s="276"/>
      <c r="B237" s="276"/>
      <c r="C237" s="276"/>
      <c r="D237" s="276"/>
      <c r="E237" s="276"/>
      <c r="F237" s="276"/>
      <c r="G237" s="276"/>
      <c r="H237" s="276"/>
      <c r="I237" s="276"/>
      <c r="J237" s="276"/>
      <c r="K237" s="276"/>
      <c r="L237" s="276"/>
      <c r="M237" s="276"/>
      <c r="N237" s="276"/>
      <c r="O237" s="276"/>
      <c r="P237" s="276"/>
      <c r="Q237" s="276"/>
      <c r="R237" s="276"/>
      <c r="S237" s="276"/>
      <c r="T237" s="276"/>
      <c r="U237" s="276"/>
      <c r="V237" s="276"/>
      <c r="W237" s="276"/>
      <c r="X237" s="276"/>
      <c r="Y237" s="276"/>
      <c r="Z237" s="276"/>
      <c r="AA237" s="276"/>
      <c r="AB237" s="276"/>
      <c r="AC237" s="276"/>
      <c r="AD237" s="276"/>
      <c r="AE237" s="276"/>
      <c r="AF237" s="276"/>
      <c r="AG237" s="276"/>
      <c r="AH237" s="276"/>
      <c r="AI237" s="276"/>
      <c r="AJ237" s="276"/>
      <c r="AK237" s="276"/>
      <c r="AL237" s="276"/>
      <c r="AM237" s="276"/>
      <c r="AN237" s="276"/>
    </row>
    <row r="238" spans="1:40" x14ac:dyDescent="0.2">
      <c r="A238" s="276"/>
      <c r="B238" s="276"/>
      <c r="C238" s="276"/>
      <c r="D238" s="276"/>
      <c r="E238" s="276"/>
      <c r="F238" s="276"/>
      <c r="G238" s="276"/>
      <c r="H238" s="276"/>
      <c r="I238" s="276"/>
      <c r="J238" s="276"/>
      <c r="K238" s="276"/>
      <c r="L238" s="276"/>
      <c r="M238" s="276"/>
      <c r="N238" s="276"/>
      <c r="O238" s="276"/>
      <c r="P238" s="276"/>
      <c r="Q238" s="276"/>
      <c r="R238" s="276"/>
      <c r="S238" s="276"/>
      <c r="T238" s="276"/>
      <c r="U238" s="276"/>
      <c r="V238" s="276"/>
      <c r="W238" s="276"/>
      <c r="X238" s="276"/>
      <c r="Y238" s="276"/>
      <c r="Z238" s="276"/>
      <c r="AA238" s="276"/>
      <c r="AB238" s="276"/>
      <c r="AC238" s="276"/>
      <c r="AD238" s="276"/>
      <c r="AE238" s="276"/>
      <c r="AF238" s="276"/>
      <c r="AG238" s="276"/>
      <c r="AH238" s="276"/>
      <c r="AI238" s="276"/>
      <c r="AJ238" s="276"/>
      <c r="AK238" s="276"/>
      <c r="AL238" s="276"/>
      <c r="AM238" s="276"/>
      <c r="AN238" s="276"/>
    </row>
    <row r="239" spans="1:40" x14ac:dyDescent="0.2">
      <c r="A239" s="276"/>
      <c r="B239" s="276"/>
      <c r="C239" s="276"/>
      <c r="D239" s="276"/>
      <c r="E239" s="276"/>
      <c r="F239" s="276"/>
      <c r="G239" s="276"/>
      <c r="H239" s="276"/>
      <c r="I239" s="276"/>
      <c r="J239" s="276"/>
      <c r="K239" s="276"/>
      <c r="L239" s="276"/>
      <c r="M239" s="276"/>
      <c r="N239" s="276"/>
      <c r="O239" s="276"/>
      <c r="P239" s="276"/>
      <c r="Q239" s="276"/>
      <c r="R239" s="276"/>
      <c r="S239" s="276"/>
      <c r="T239" s="276"/>
      <c r="U239" s="276"/>
      <c r="V239" s="276"/>
      <c r="W239" s="276"/>
      <c r="X239" s="276"/>
      <c r="Y239" s="276"/>
      <c r="Z239" s="276"/>
      <c r="AA239" s="276"/>
      <c r="AB239" s="276"/>
      <c r="AC239" s="276"/>
      <c r="AD239" s="276"/>
      <c r="AE239" s="276"/>
      <c r="AF239" s="276"/>
      <c r="AG239" s="276"/>
      <c r="AH239" s="276"/>
      <c r="AI239" s="276"/>
      <c r="AJ239" s="276"/>
      <c r="AK239" s="276"/>
      <c r="AL239" s="276"/>
      <c r="AM239" s="276"/>
      <c r="AN239" s="276"/>
    </row>
    <row r="240" spans="1:40" x14ac:dyDescent="0.2">
      <c r="A240" s="276"/>
      <c r="B240" s="276"/>
      <c r="C240" s="276"/>
      <c r="D240" s="276"/>
      <c r="E240" s="276"/>
      <c r="F240" s="276"/>
      <c r="G240" s="276"/>
      <c r="H240" s="276"/>
      <c r="I240" s="276"/>
      <c r="J240" s="276"/>
      <c r="K240" s="276"/>
      <c r="L240" s="276"/>
      <c r="M240" s="276"/>
      <c r="N240" s="276"/>
      <c r="O240" s="276"/>
      <c r="P240" s="276"/>
      <c r="Q240" s="276"/>
      <c r="R240" s="276"/>
      <c r="S240" s="276"/>
      <c r="T240" s="276"/>
      <c r="U240" s="276"/>
      <c r="V240" s="276"/>
      <c r="W240" s="276"/>
      <c r="X240" s="276"/>
      <c r="Y240" s="276"/>
      <c r="Z240" s="276"/>
      <c r="AA240" s="276"/>
      <c r="AB240" s="276"/>
      <c r="AC240" s="276"/>
      <c r="AD240" s="276"/>
      <c r="AE240" s="276"/>
      <c r="AF240" s="276"/>
      <c r="AG240" s="276"/>
      <c r="AH240" s="276"/>
      <c r="AI240" s="276"/>
      <c r="AJ240" s="276"/>
      <c r="AK240" s="276"/>
      <c r="AL240" s="276"/>
      <c r="AM240" s="276"/>
      <c r="AN240" s="276"/>
    </row>
    <row r="241" spans="1:40" x14ac:dyDescent="0.2">
      <c r="A241" s="276"/>
      <c r="B241" s="276"/>
      <c r="C241" s="276"/>
      <c r="D241" s="276"/>
      <c r="E241" s="276"/>
      <c r="F241" s="276"/>
      <c r="G241" s="276"/>
      <c r="H241" s="276"/>
      <c r="I241" s="276"/>
      <c r="J241" s="276"/>
      <c r="K241" s="276"/>
      <c r="L241" s="276"/>
      <c r="M241" s="276"/>
      <c r="N241" s="276"/>
      <c r="O241" s="276"/>
      <c r="P241" s="276"/>
      <c r="Q241" s="276"/>
      <c r="R241" s="276"/>
      <c r="S241" s="276"/>
      <c r="T241" s="276"/>
      <c r="U241" s="276"/>
      <c r="V241" s="276"/>
      <c r="W241" s="276"/>
      <c r="X241" s="276"/>
      <c r="Y241" s="276"/>
      <c r="Z241" s="276"/>
      <c r="AA241" s="276"/>
      <c r="AB241" s="276"/>
      <c r="AC241" s="276"/>
      <c r="AD241" s="276"/>
      <c r="AE241" s="276"/>
      <c r="AF241" s="276"/>
      <c r="AG241" s="276"/>
      <c r="AH241" s="276"/>
      <c r="AI241" s="276"/>
      <c r="AJ241" s="276"/>
      <c r="AK241" s="276"/>
      <c r="AL241" s="276"/>
      <c r="AM241" s="276"/>
      <c r="AN241" s="276"/>
    </row>
    <row r="242" spans="1:40" x14ac:dyDescent="0.2">
      <c r="A242" s="276"/>
      <c r="B242" s="276"/>
      <c r="C242" s="276"/>
      <c r="D242" s="276"/>
      <c r="E242" s="276"/>
      <c r="F242" s="276"/>
      <c r="G242" s="276"/>
      <c r="H242" s="276"/>
      <c r="I242" s="276"/>
      <c r="J242" s="276"/>
      <c r="K242" s="276"/>
      <c r="L242" s="276"/>
      <c r="M242" s="276"/>
      <c r="N242" s="276"/>
      <c r="O242" s="276"/>
      <c r="P242" s="276"/>
      <c r="Q242" s="276"/>
      <c r="R242" s="276"/>
      <c r="S242" s="276"/>
      <c r="T242" s="276"/>
      <c r="U242" s="276"/>
      <c r="V242" s="276"/>
      <c r="W242" s="276"/>
      <c r="X242" s="276"/>
      <c r="Y242" s="276"/>
      <c r="Z242" s="276"/>
      <c r="AA242" s="276"/>
      <c r="AB242" s="276"/>
      <c r="AC242" s="276"/>
      <c r="AD242" s="276"/>
      <c r="AE242" s="276"/>
      <c r="AF242" s="276"/>
      <c r="AG242" s="276"/>
      <c r="AH242" s="276"/>
      <c r="AI242" s="276"/>
      <c r="AJ242" s="276"/>
      <c r="AK242" s="276"/>
      <c r="AL242" s="276"/>
      <c r="AM242" s="276"/>
      <c r="AN242" s="276"/>
    </row>
    <row r="243" spans="1:40" x14ac:dyDescent="0.2">
      <c r="A243" s="276"/>
      <c r="B243" s="276"/>
      <c r="C243" s="276"/>
      <c r="D243" s="276"/>
      <c r="E243" s="276"/>
      <c r="F243" s="276"/>
      <c r="G243" s="276"/>
      <c r="H243" s="276"/>
      <c r="I243" s="276"/>
      <c r="J243" s="276"/>
      <c r="K243" s="276"/>
      <c r="L243" s="276"/>
      <c r="M243" s="276"/>
      <c r="N243" s="276"/>
      <c r="O243" s="276"/>
      <c r="P243" s="276"/>
      <c r="Q243" s="276"/>
      <c r="R243" s="276"/>
      <c r="S243" s="276"/>
      <c r="T243" s="276"/>
      <c r="U243" s="276"/>
      <c r="V243" s="276"/>
      <c r="W243" s="276"/>
      <c r="X243" s="276"/>
      <c r="Y243" s="276"/>
      <c r="Z243" s="276"/>
      <c r="AA243" s="276"/>
      <c r="AB243" s="276"/>
      <c r="AC243" s="276"/>
      <c r="AD243" s="276"/>
      <c r="AE243" s="276"/>
      <c r="AF243" s="276"/>
      <c r="AG243" s="276"/>
      <c r="AH243" s="276"/>
      <c r="AI243" s="276"/>
      <c r="AJ243" s="276"/>
      <c r="AK243" s="276"/>
      <c r="AL243" s="276"/>
      <c r="AM243" s="276"/>
      <c r="AN243" s="276"/>
    </row>
    <row r="244" spans="1:40" x14ac:dyDescent="0.2">
      <c r="A244" s="276"/>
      <c r="B244" s="276"/>
      <c r="C244" s="276"/>
      <c r="D244" s="276"/>
      <c r="E244" s="276"/>
      <c r="F244" s="276"/>
      <c r="G244" s="276"/>
      <c r="H244" s="276"/>
      <c r="I244" s="276"/>
      <c r="J244" s="276"/>
      <c r="K244" s="276"/>
      <c r="L244" s="276"/>
      <c r="M244" s="276"/>
      <c r="N244" s="276"/>
      <c r="O244" s="276"/>
      <c r="P244" s="276"/>
      <c r="Q244" s="276"/>
      <c r="R244" s="276"/>
      <c r="S244" s="276"/>
      <c r="T244" s="276"/>
      <c r="U244" s="276"/>
      <c r="V244" s="276"/>
      <c r="W244" s="276"/>
      <c r="X244" s="276"/>
      <c r="Y244" s="276"/>
      <c r="Z244" s="276"/>
      <c r="AA244" s="276"/>
      <c r="AB244" s="276"/>
      <c r="AC244" s="276"/>
      <c r="AD244" s="276"/>
      <c r="AE244" s="276"/>
      <c r="AF244" s="276"/>
      <c r="AG244" s="276"/>
      <c r="AH244" s="276"/>
      <c r="AI244" s="276"/>
      <c r="AJ244" s="276"/>
      <c r="AK244" s="276"/>
      <c r="AL244" s="276"/>
      <c r="AM244" s="276"/>
      <c r="AN244" s="276"/>
    </row>
    <row r="245" spans="1:40" x14ac:dyDescent="0.2">
      <c r="A245" s="276"/>
      <c r="B245" s="276"/>
      <c r="C245" s="276"/>
      <c r="D245" s="276"/>
      <c r="E245" s="276"/>
      <c r="F245" s="276"/>
      <c r="G245" s="276"/>
      <c r="H245" s="276"/>
      <c r="I245" s="276"/>
      <c r="J245" s="276"/>
      <c r="K245" s="276"/>
      <c r="L245" s="276"/>
      <c r="M245" s="276"/>
      <c r="N245" s="276"/>
      <c r="O245" s="276"/>
      <c r="P245" s="276"/>
      <c r="Q245" s="276"/>
      <c r="R245" s="276"/>
      <c r="S245" s="276"/>
      <c r="T245" s="276"/>
      <c r="U245" s="276"/>
      <c r="V245" s="276"/>
      <c r="W245" s="276"/>
      <c r="X245" s="276"/>
      <c r="Y245" s="276"/>
      <c r="Z245" s="276"/>
      <c r="AA245" s="276"/>
      <c r="AB245" s="276"/>
      <c r="AC245" s="276"/>
      <c r="AD245" s="276"/>
      <c r="AE245" s="276"/>
      <c r="AF245" s="276"/>
      <c r="AG245" s="276"/>
      <c r="AH245" s="276"/>
      <c r="AI245" s="276"/>
      <c r="AJ245" s="276"/>
      <c r="AK245" s="276"/>
      <c r="AL245" s="276"/>
      <c r="AM245" s="276"/>
      <c r="AN245" s="276"/>
    </row>
    <row r="246" spans="1:40" x14ac:dyDescent="0.2">
      <c r="A246" s="276"/>
      <c r="B246" s="276"/>
      <c r="C246" s="276"/>
      <c r="D246" s="276"/>
      <c r="E246" s="276"/>
      <c r="F246" s="276"/>
      <c r="G246" s="276"/>
      <c r="H246" s="276"/>
      <c r="I246" s="276"/>
      <c r="J246" s="276"/>
      <c r="K246" s="276"/>
      <c r="L246" s="276"/>
      <c r="M246" s="276"/>
      <c r="N246" s="276"/>
      <c r="O246" s="276"/>
      <c r="P246" s="276"/>
      <c r="Q246" s="276"/>
      <c r="R246" s="276"/>
      <c r="S246" s="276"/>
      <c r="T246" s="276"/>
      <c r="U246" s="276"/>
      <c r="V246" s="276"/>
      <c r="W246" s="276"/>
      <c r="X246" s="276"/>
      <c r="Y246" s="276"/>
      <c r="Z246" s="276"/>
      <c r="AA246" s="276"/>
      <c r="AB246" s="276"/>
      <c r="AC246" s="276"/>
      <c r="AD246" s="276"/>
      <c r="AE246" s="276"/>
      <c r="AF246" s="276"/>
      <c r="AG246" s="276"/>
      <c r="AH246" s="276"/>
      <c r="AI246" s="276"/>
      <c r="AJ246" s="276"/>
      <c r="AK246" s="276"/>
      <c r="AL246" s="276"/>
      <c r="AM246" s="276"/>
      <c r="AN246" s="276"/>
    </row>
  </sheetData>
  <sheetProtection algorithmName="SHA-512" hashValue="nboZaBwkYZUQC05dphJLOHuhJ+5mfQ/AlIUIDtbiIZnfVApQSPrLgJ7SATbyQfpO7UPHdhswX+wcyu4S0iTcxg==" saltValue="g+AzAtTvk2qOHPbduZStlA==" spinCount="100000" sheet="1" objects="1" scenarios="1"/>
  <mergeCells count="21">
    <mergeCell ref="J16:L16"/>
    <mergeCell ref="B8:L8"/>
    <mergeCell ref="J10:L10"/>
    <mergeCell ref="J12:L12"/>
    <mergeCell ref="J14:L14"/>
    <mergeCell ref="J2:L2"/>
    <mergeCell ref="B134:L134"/>
    <mergeCell ref="B26:E26"/>
    <mergeCell ref="B129:E129"/>
    <mergeCell ref="B131:E131"/>
    <mergeCell ref="B10:C10"/>
    <mergeCell ref="B12:C12"/>
    <mergeCell ref="B14:C14"/>
    <mergeCell ref="B16:C16"/>
    <mergeCell ref="B18:C18"/>
    <mergeCell ref="J18:L18"/>
    <mergeCell ref="J20:L20"/>
    <mergeCell ref="J22:L22"/>
    <mergeCell ref="B20:C20"/>
    <mergeCell ref="B4:K4"/>
    <mergeCell ref="B22:C22"/>
  </mergeCells>
  <phoneticPr fontId="81" type="noConversion"/>
  <conditionalFormatting sqref="E10:F10 E12:F12 E14:F14 E16:F16 E18:F18 E20:F20 E22:F22 J10:L10 J12:L12 J14:L14 J16:L16 J18:L18 J20:L20 J22:L22">
    <cfRule type="cellIs" dxfId="19" priority="1" operator="equal">
      <formula>0</formula>
    </cfRule>
  </conditionalFormatting>
  <hyperlinks>
    <hyperlink ref="H133" location="Summary!K109" display="Remittance Advice" xr:uid="{126590F2-06DD-4893-9F30-6078AAE8356F}"/>
  </hyperlinks>
  <printOptions verticalCentered="1"/>
  <pageMargins left="0.70866141732283472" right="0.31496062992125984" top="0.39370078740157483" bottom="0.27559055118110237" header="0.31496062992125984" footer="0.11811023622047245"/>
  <pageSetup paperSize="9" scale="46" fitToHeight="3" orientation="portrait" r:id="rId1"/>
  <headerFooter>
    <oddHeader xml:space="preserve">&amp;R </oddHeader>
    <oddFooter>&amp;R&amp;A</oddFooter>
  </headerFooter>
  <rowBreaks count="5" manualBreakCount="5">
    <brk id="36" max="11" man="1"/>
    <brk id="52" max="11" man="1"/>
    <brk id="76" max="12" man="1"/>
    <brk id="96" max="12" man="1"/>
    <brk id="115" max="12" man="1"/>
  </rowBreaks>
  <colBreaks count="1" manualBreakCount="1">
    <brk id="13" max="126" man="1"/>
  </col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91E0E6-37B0-4A03-8A7F-3D49C9B61EF0}">
  <sheetPr codeName="Sheet13">
    <tabColor rgb="FF92D050"/>
    <pageSetUpPr fitToPage="1"/>
  </sheetPr>
  <dimension ref="A1:CD192"/>
  <sheetViews>
    <sheetView showGridLines="0" zoomScale="75" zoomScaleNormal="75" zoomScaleSheetLayoutView="70" zoomScalePageLayoutView="70" workbookViewId="0">
      <selection activeCell="G39" sqref="G39"/>
    </sheetView>
  </sheetViews>
  <sheetFormatPr baseColWidth="10" defaultColWidth="8.83203125" defaultRowHeight="15" x14ac:dyDescent="0.2"/>
  <cols>
    <col min="1" max="1" width="1.33203125" style="136" customWidth="1"/>
    <col min="2" max="2" width="29.33203125" style="136" customWidth="1"/>
    <col min="3" max="3" width="0.6640625" style="136" customWidth="1"/>
    <col min="4" max="4" width="0.5" style="136" customWidth="1"/>
    <col min="5" max="5" width="66.6640625" style="136" customWidth="1"/>
    <col min="6" max="6" width="1.33203125" style="136" customWidth="1"/>
    <col min="7" max="7" width="21.33203125" style="136" customWidth="1"/>
    <col min="8" max="8" width="1.33203125" style="136" customWidth="1"/>
    <col min="9" max="9" width="25.5" style="136" customWidth="1"/>
    <col min="10" max="10" width="1.33203125" style="136" customWidth="1"/>
    <col min="11" max="11" width="39.83203125" style="136" customWidth="1"/>
    <col min="12" max="12" width="1.33203125" style="136" customWidth="1"/>
    <col min="13" max="13" width="8.83203125" style="136"/>
    <col min="14" max="14" width="17.33203125" style="136" customWidth="1"/>
    <col min="15" max="16384" width="8.83203125" style="136"/>
  </cols>
  <sheetData>
    <row r="1" spans="1:82" ht="7.25" customHeight="1" x14ac:dyDescent="0.2">
      <c r="A1" s="229"/>
      <c r="B1" s="230"/>
      <c r="C1" s="230"/>
      <c r="D1" s="230"/>
      <c r="E1" s="230"/>
      <c r="F1" s="230"/>
      <c r="G1" s="230"/>
      <c r="H1" s="230"/>
      <c r="I1" s="230"/>
      <c r="J1" s="230"/>
      <c r="K1" s="230"/>
      <c r="L1" s="238"/>
      <c r="M1" s="298"/>
      <c r="N1" s="298"/>
      <c r="O1" s="298"/>
      <c r="P1" s="298"/>
      <c r="Q1" s="298"/>
      <c r="R1" s="298"/>
      <c r="S1" s="298"/>
      <c r="T1" s="298"/>
      <c r="U1" s="298"/>
      <c r="V1" s="298"/>
      <c r="W1" s="298"/>
      <c r="X1" s="298"/>
      <c r="Y1" s="298"/>
      <c r="Z1" s="298"/>
      <c r="AA1" s="298"/>
      <c r="AB1" s="298"/>
      <c r="AC1" s="298"/>
      <c r="AD1" s="298"/>
      <c r="AE1" s="298"/>
      <c r="AF1" s="298"/>
      <c r="AG1" s="298"/>
      <c r="AH1" s="298"/>
      <c r="AI1" s="298"/>
      <c r="AJ1" s="298"/>
      <c r="AK1" s="298"/>
      <c r="AL1" s="298"/>
      <c r="AM1" s="298"/>
      <c r="AN1" s="298"/>
      <c r="AO1" s="298"/>
      <c r="AP1" s="298"/>
      <c r="AQ1" s="298"/>
      <c r="AR1" s="298"/>
      <c r="AS1" s="298"/>
      <c r="AT1" s="298"/>
      <c r="AU1" s="298"/>
      <c r="AV1" s="298"/>
      <c r="AW1" s="298"/>
      <c r="AX1" s="298"/>
      <c r="AY1" s="298"/>
      <c r="AZ1" s="298"/>
      <c r="BA1" s="298"/>
      <c r="BB1" s="298"/>
      <c r="BC1" s="298"/>
      <c r="BD1" s="298"/>
      <c r="BE1" s="298"/>
      <c r="BF1" s="298"/>
      <c r="BG1" s="298"/>
      <c r="BH1" s="298"/>
      <c r="BI1" s="298"/>
      <c r="BJ1" s="298"/>
      <c r="BK1" s="298"/>
      <c r="BL1" s="298"/>
      <c r="BM1" s="298"/>
      <c r="BN1" s="298"/>
      <c r="BO1" s="298"/>
      <c r="BP1" s="298"/>
      <c r="BQ1" s="298"/>
      <c r="BR1" s="298"/>
      <c r="BS1" s="298"/>
      <c r="BT1" s="298"/>
      <c r="BU1" s="298"/>
      <c r="BV1" s="298"/>
      <c r="BW1" s="298"/>
      <c r="BX1" s="298"/>
      <c r="BY1" s="298"/>
      <c r="BZ1" s="298"/>
      <c r="CA1" s="298"/>
      <c r="CB1" s="298"/>
      <c r="CC1" s="298"/>
      <c r="CD1" s="298"/>
    </row>
    <row r="2" spans="1:82" ht="155" customHeight="1" x14ac:dyDescent="0.2">
      <c r="A2" s="231"/>
      <c r="C2" s="672"/>
      <c r="D2" s="672"/>
      <c r="E2" s="672"/>
      <c r="F2" s="672"/>
      <c r="G2" s="672"/>
      <c r="H2" s="672"/>
      <c r="I2" s="672"/>
      <c r="J2" s="672"/>
      <c r="K2" s="475" t="e" vm="2">
        <v>#VALUE!</v>
      </c>
      <c r="L2" s="239"/>
      <c r="M2" s="298"/>
      <c r="N2" s="298"/>
      <c r="O2" s="298"/>
      <c r="P2" s="298"/>
      <c r="Q2" s="298"/>
      <c r="R2" s="298"/>
      <c r="S2" s="298"/>
      <c r="T2" s="298"/>
      <c r="U2" s="298"/>
      <c r="V2" s="298"/>
      <c r="W2" s="298"/>
      <c r="X2" s="298"/>
      <c r="Y2" s="298"/>
      <c r="Z2" s="298"/>
      <c r="AA2" s="298"/>
      <c r="AB2" s="298"/>
      <c r="AC2" s="298"/>
      <c r="AD2" s="298"/>
      <c r="AE2" s="298"/>
      <c r="AF2" s="298"/>
      <c r="AG2" s="298"/>
      <c r="AH2" s="298"/>
      <c r="AI2" s="298"/>
      <c r="AJ2" s="298"/>
      <c r="AK2" s="298"/>
      <c r="AL2" s="298"/>
      <c r="AM2" s="298"/>
      <c r="AN2" s="298"/>
      <c r="AO2" s="298"/>
      <c r="AP2" s="298"/>
      <c r="AQ2" s="298"/>
      <c r="AR2" s="298"/>
      <c r="AS2" s="298"/>
      <c r="AT2" s="298"/>
      <c r="AU2" s="298"/>
      <c r="AV2" s="298"/>
      <c r="AW2" s="298"/>
      <c r="AX2" s="298"/>
      <c r="AY2" s="298"/>
      <c r="AZ2" s="298"/>
      <c r="BA2" s="298"/>
      <c r="BB2" s="298"/>
      <c r="BC2" s="298"/>
      <c r="BD2" s="298"/>
      <c r="BE2" s="298"/>
      <c r="BF2" s="298"/>
      <c r="BG2" s="298"/>
      <c r="BH2" s="298"/>
      <c r="BI2" s="298"/>
      <c r="BJ2" s="298"/>
      <c r="BK2" s="298"/>
      <c r="BL2" s="298"/>
      <c r="BM2" s="298"/>
      <c r="BN2" s="298"/>
      <c r="BO2" s="298"/>
      <c r="BP2" s="298"/>
      <c r="BQ2" s="298"/>
      <c r="BR2" s="298"/>
      <c r="BS2" s="298"/>
      <c r="BT2" s="298"/>
      <c r="BU2" s="298"/>
      <c r="BV2" s="298"/>
      <c r="BW2" s="298"/>
      <c r="BX2" s="298"/>
      <c r="BY2" s="298"/>
      <c r="BZ2" s="298"/>
      <c r="CA2" s="298"/>
      <c r="CB2" s="298"/>
      <c r="CC2" s="298"/>
      <c r="CD2" s="298"/>
    </row>
    <row r="3" spans="1:82" ht="7.25" customHeight="1" x14ac:dyDescent="0.2">
      <c r="A3" s="231"/>
      <c r="L3" s="239"/>
      <c r="M3" s="298"/>
      <c r="N3" s="298"/>
      <c r="O3" s="298"/>
      <c r="P3" s="298"/>
      <c r="Q3" s="298"/>
      <c r="R3" s="298"/>
      <c r="S3" s="298"/>
      <c r="T3" s="298"/>
      <c r="U3" s="298"/>
      <c r="V3" s="298"/>
      <c r="W3" s="298"/>
      <c r="X3" s="298"/>
      <c r="Y3" s="298"/>
      <c r="Z3" s="298"/>
      <c r="AA3" s="298"/>
      <c r="AB3" s="298"/>
      <c r="AC3" s="298"/>
      <c r="AD3" s="298"/>
      <c r="AE3" s="298"/>
      <c r="AF3" s="298"/>
      <c r="AG3" s="298"/>
      <c r="AH3" s="298"/>
      <c r="AI3" s="298"/>
      <c r="AJ3" s="298"/>
      <c r="AK3" s="298"/>
      <c r="AL3" s="298"/>
      <c r="AM3" s="298"/>
      <c r="AN3" s="298"/>
      <c r="AO3" s="298"/>
      <c r="AP3" s="298"/>
      <c r="AQ3" s="298"/>
      <c r="AR3" s="298"/>
      <c r="AS3" s="298"/>
      <c r="AT3" s="298"/>
      <c r="AU3" s="298"/>
      <c r="AV3" s="298"/>
      <c r="AW3" s="298"/>
      <c r="AX3" s="298"/>
      <c r="AY3" s="298"/>
      <c r="AZ3" s="298"/>
      <c r="BA3" s="298"/>
      <c r="BB3" s="298"/>
      <c r="BC3" s="298"/>
      <c r="BD3" s="298"/>
      <c r="BE3" s="298"/>
      <c r="BF3" s="298"/>
      <c r="BG3" s="298"/>
      <c r="BH3" s="298"/>
      <c r="BI3" s="298"/>
      <c r="BJ3" s="298"/>
      <c r="BK3" s="298"/>
      <c r="BL3" s="298"/>
      <c r="BM3" s="298"/>
      <c r="BN3" s="298"/>
      <c r="BO3" s="298"/>
      <c r="BP3" s="298"/>
      <c r="BQ3" s="298"/>
      <c r="BR3" s="298"/>
      <c r="BS3" s="298"/>
      <c r="BT3" s="298"/>
      <c r="BU3" s="298"/>
      <c r="BV3" s="298"/>
      <c r="BW3" s="298"/>
      <c r="BX3" s="298"/>
      <c r="BY3" s="298"/>
      <c r="BZ3" s="298"/>
      <c r="CA3" s="298"/>
      <c r="CB3" s="298"/>
      <c r="CC3" s="298"/>
      <c r="CD3" s="298"/>
    </row>
    <row r="4" spans="1:82" ht="56" customHeight="1" x14ac:dyDescent="0.2">
      <c r="A4" s="231"/>
      <c r="B4" s="706" t="s">
        <v>330</v>
      </c>
      <c r="C4" s="659"/>
      <c r="D4" s="659"/>
      <c r="E4" s="659"/>
      <c r="F4" s="659"/>
      <c r="G4" s="659"/>
      <c r="H4" s="659"/>
      <c r="I4" s="659"/>
      <c r="J4" s="659"/>
      <c r="K4" s="191" t="s">
        <v>331</v>
      </c>
      <c r="L4" s="240"/>
      <c r="M4" s="298"/>
      <c r="N4" s="298"/>
      <c r="O4" s="298"/>
      <c r="P4" s="298"/>
      <c r="Q4" s="298"/>
      <c r="R4" s="298"/>
      <c r="S4" s="298"/>
      <c r="T4" s="298"/>
      <c r="U4" s="298"/>
      <c r="V4" s="298"/>
      <c r="W4" s="298"/>
      <c r="X4" s="298"/>
      <c r="Y4" s="298"/>
      <c r="Z4" s="298"/>
      <c r="AA4" s="298"/>
      <c r="AB4" s="298"/>
      <c r="AC4" s="298"/>
      <c r="AD4" s="298"/>
      <c r="AE4" s="298"/>
      <c r="AF4" s="298"/>
      <c r="AG4" s="298"/>
      <c r="AH4" s="298"/>
      <c r="AI4" s="298"/>
      <c r="AJ4" s="298"/>
      <c r="AK4" s="298"/>
      <c r="AL4" s="298"/>
      <c r="AM4" s="298"/>
      <c r="AN4" s="298"/>
      <c r="AO4" s="298"/>
      <c r="AP4" s="298"/>
      <c r="AQ4" s="298"/>
      <c r="AR4" s="298"/>
      <c r="AS4" s="298"/>
      <c r="AT4" s="298"/>
      <c r="AU4" s="298"/>
      <c r="AV4" s="298"/>
      <c r="AW4" s="298"/>
      <c r="AX4" s="298"/>
      <c r="AY4" s="298"/>
      <c r="AZ4" s="298"/>
      <c r="BA4" s="298"/>
      <c r="BB4" s="298"/>
      <c r="BC4" s="298"/>
      <c r="BD4" s="298"/>
      <c r="BE4" s="298"/>
      <c r="BF4" s="298"/>
      <c r="BG4" s="298"/>
      <c r="BH4" s="298"/>
      <c r="BI4" s="298"/>
      <c r="BJ4" s="298"/>
      <c r="BK4" s="298"/>
      <c r="BL4" s="298"/>
      <c r="BM4" s="298"/>
      <c r="BN4" s="298"/>
      <c r="BO4" s="298"/>
      <c r="BP4" s="298"/>
      <c r="BQ4" s="298"/>
      <c r="BR4" s="298"/>
      <c r="BS4" s="298"/>
      <c r="BT4" s="298"/>
      <c r="BU4" s="298"/>
      <c r="BV4" s="298"/>
      <c r="BW4" s="298"/>
      <c r="BX4" s="298"/>
      <c r="BY4" s="298"/>
      <c r="BZ4" s="298"/>
      <c r="CA4" s="298"/>
      <c r="CB4" s="298"/>
      <c r="CC4" s="298"/>
      <c r="CD4" s="298"/>
    </row>
    <row r="5" spans="1:82" ht="18" customHeight="1" x14ac:dyDescent="0.2">
      <c r="A5" s="231"/>
      <c r="B5" s="175"/>
      <c r="C5" s="175"/>
      <c r="D5" s="175"/>
      <c r="E5" s="175"/>
      <c r="F5" s="175"/>
      <c r="G5" s="175"/>
      <c r="H5" s="175"/>
      <c r="I5" s="175"/>
      <c r="J5" s="175"/>
      <c r="K5" s="175"/>
      <c r="L5" s="240"/>
      <c r="M5" s="298"/>
      <c r="N5" s="298"/>
      <c r="O5" s="298"/>
      <c r="P5" s="298"/>
      <c r="Q5" s="298"/>
      <c r="R5" s="298"/>
      <c r="S5" s="298"/>
      <c r="T5" s="298"/>
      <c r="U5" s="298"/>
      <c r="V5" s="298"/>
      <c r="W5" s="298"/>
      <c r="X5" s="298"/>
      <c r="Y5" s="298"/>
      <c r="Z5" s="298"/>
      <c r="AA5" s="298"/>
      <c r="AB5" s="298"/>
      <c r="AC5" s="298"/>
      <c r="AD5" s="298"/>
      <c r="AE5" s="298"/>
      <c r="AF5" s="298"/>
      <c r="AG5" s="298"/>
      <c r="AH5" s="298"/>
      <c r="AI5" s="298"/>
      <c r="AJ5" s="298"/>
      <c r="AK5" s="298"/>
      <c r="AL5" s="298"/>
      <c r="AM5" s="298"/>
      <c r="AN5" s="298"/>
      <c r="AO5" s="298"/>
      <c r="AP5" s="298"/>
      <c r="AQ5" s="298"/>
      <c r="AR5" s="298"/>
      <c r="AS5" s="298"/>
      <c r="AT5" s="298"/>
      <c r="AU5" s="298"/>
      <c r="AV5" s="298"/>
      <c r="AW5" s="298"/>
      <c r="AX5" s="298"/>
      <c r="AY5" s="298"/>
      <c r="AZ5" s="298"/>
      <c r="BA5" s="298"/>
      <c r="BB5" s="298"/>
      <c r="BC5" s="298"/>
      <c r="BD5" s="298"/>
      <c r="BE5" s="298"/>
      <c r="BF5" s="298"/>
      <c r="BG5" s="298"/>
      <c r="BH5" s="298"/>
      <c r="BI5" s="298"/>
      <c r="BJ5" s="298"/>
      <c r="BK5" s="298"/>
      <c r="BL5" s="298"/>
      <c r="BM5" s="298"/>
      <c r="BN5" s="298"/>
      <c r="BO5" s="298"/>
      <c r="BP5" s="298"/>
      <c r="BQ5" s="298"/>
      <c r="BR5" s="298"/>
      <c r="BS5" s="298"/>
      <c r="BT5" s="298"/>
      <c r="BU5" s="298"/>
      <c r="BV5" s="298"/>
      <c r="BW5" s="298"/>
      <c r="BX5" s="298"/>
      <c r="BY5" s="298"/>
      <c r="BZ5" s="298"/>
      <c r="CA5" s="298"/>
      <c r="CB5" s="298"/>
      <c r="CC5" s="298"/>
      <c r="CD5" s="298"/>
    </row>
    <row r="6" spans="1:82" ht="30.5" customHeight="1" x14ac:dyDescent="0.2">
      <c r="A6" s="231"/>
      <c r="B6" s="175"/>
      <c r="C6" s="175"/>
      <c r="D6" s="175"/>
      <c r="E6" s="175"/>
      <c r="F6" s="175"/>
      <c r="G6" s="175"/>
      <c r="H6" s="175"/>
      <c r="I6" s="176" t="s">
        <v>33</v>
      </c>
      <c r="J6" s="175"/>
      <c r="K6" s="332">
        <f ca="1">NOW()</f>
        <v>45495.579010416666</v>
      </c>
      <c r="L6" s="241"/>
      <c r="M6" s="298"/>
      <c r="N6" s="298"/>
      <c r="O6" s="298"/>
      <c r="P6" s="298"/>
      <c r="Q6" s="298"/>
      <c r="R6" s="298"/>
      <c r="S6" s="298"/>
      <c r="T6" s="298"/>
      <c r="U6" s="298"/>
      <c r="V6" s="298"/>
      <c r="W6" s="298"/>
      <c r="X6" s="298"/>
      <c r="Y6" s="298"/>
      <c r="Z6" s="298"/>
      <c r="AA6" s="298"/>
      <c r="AB6" s="298"/>
      <c r="AC6" s="298"/>
      <c r="AD6" s="298"/>
      <c r="AE6" s="298"/>
      <c r="AF6" s="298"/>
      <c r="AG6" s="298"/>
      <c r="AH6" s="298"/>
      <c r="AI6" s="298"/>
      <c r="AJ6" s="298"/>
      <c r="AK6" s="298"/>
      <c r="AL6" s="298"/>
      <c r="AM6" s="298"/>
      <c r="AN6" s="298"/>
      <c r="AO6" s="298"/>
      <c r="AP6" s="298"/>
      <c r="AQ6" s="298"/>
      <c r="AR6" s="298"/>
      <c r="AS6" s="298"/>
      <c r="AT6" s="298"/>
      <c r="AU6" s="298"/>
      <c r="AV6" s="298"/>
      <c r="AW6" s="298"/>
      <c r="AX6" s="298"/>
      <c r="AY6" s="298"/>
      <c r="AZ6" s="298"/>
      <c r="BA6" s="298"/>
      <c r="BB6" s="298"/>
      <c r="BC6" s="298"/>
      <c r="BD6" s="298"/>
      <c r="BE6" s="298"/>
      <c r="BF6" s="298"/>
      <c r="BG6" s="298"/>
      <c r="BH6" s="298"/>
      <c r="BI6" s="298"/>
      <c r="BJ6" s="298"/>
      <c r="BK6" s="298"/>
      <c r="BL6" s="298"/>
      <c r="BM6" s="298"/>
      <c r="BN6" s="298"/>
      <c r="BO6" s="298"/>
      <c r="BP6" s="298"/>
      <c r="BQ6" s="298"/>
      <c r="BR6" s="298"/>
      <c r="BS6" s="298"/>
      <c r="BT6" s="298"/>
      <c r="BU6" s="298"/>
      <c r="BV6" s="298"/>
      <c r="BW6" s="298"/>
      <c r="BX6" s="298"/>
      <c r="BY6" s="298"/>
      <c r="BZ6" s="298"/>
      <c r="CA6" s="298"/>
      <c r="CB6" s="298"/>
      <c r="CC6" s="298"/>
      <c r="CD6" s="298"/>
    </row>
    <row r="7" spans="1:82" ht="30.5" customHeight="1" x14ac:dyDescent="0.2">
      <c r="A7" s="231"/>
      <c r="B7" s="175"/>
      <c r="C7" s="175"/>
      <c r="D7" s="175"/>
      <c r="E7" s="175"/>
      <c r="F7" s="175"/>
      <c r="G7" s="175"/>
      <c r="H7" s="175"/>
      <c r="I7" s="176"/>
      <c r="J7" s="175"/>
      <c r="K7" s="177"/>
      <c r="L7" s="241"/>
      <c r="M7" s="298"/>
      <c r="N7" s="298"/>
      <c r="O7" s="298"/>
      <c r="P7" s="298"/>
      <c r="Q7" s="298"/>
      <c r="R7" s="298"/>
      <c r="S7" s="298"/>
      <c r="T7" s="298"/>
      <c r="U7" s="298"/>
      <c r="V7" s="298"/>
      <c r="W7" s="298"/>
      <c r="X7" s="298"/>
      <c r="Y7" s="298"/>
      <c r="Z7" s="298"/>
      <c r="AA7" s="298"/>
      <c r="AB7" s="298"/>
      <c r="AC7" s="298"/>
      <c r="AD7" s="298"/>
      <c r="AE7" s="298"/>
      <c r="AF7" s="298"/>
      <c r="AG7" s="298"/>
      <c r="AH7" s="298"/>
      <c r="AI7" s="298"/>
      <c r="AJ7" s="298"/>
      <c r="AK7" s="298"/>
      <c r="AL7" s="298"/>
      <c r="AM7" s="298"/>
      <c r="AN7" s="298"/>
      <c r="AO7" s="298"/>
      <c r="AP7" s="298"/>
      <c r="AQ7" s="298"/>
      <c r="AR7" s="298"/>
      <c r="AS7" s="298"/>
      <c r="AT7" s="298"/>
      <c r="AU7" s="298"/>
      <c r="AV7" s="298"/>
      <c r="AW7" s="298"/>
      <c r="AX7" s="298"/>
      <c r="AY7" s="298"/>
      <c r="AZ7" s="298"/>
      <c r="BA7" s="298"/>
      <c r="BB7" s="298"/>
      <c r="BC7" s="298"/>
      <c r="BD7" s="298"/>
      <c r="BE7" s="298"/>
      <c r="BF7" s="298"/>
      <c r="BG7" s="298"/>
      <c r="BH7" s="298"/>
      <c r="BI7" s="298"/>
      <c r="BJ7" s="298"/>
      <c r="BK7" s="298"/>
      <c r="BL7" s="298"/>
      <c r="BM7" s="298"/>
      <c r="BN7" s="298"/>
      <c r="BO7" s="298"/>
      <c r="BP7" s="298"/>
      <c r="BQ7" s="298"/>
      <c r="BR7" s="298"/>
      <c r="BS7" s="298"/>
      <c r="BT7" s="298"/>
      <c r="BU7" s="298"/>
      <c r="BV7" s="298"/>
      <c r="BW7" s="298"/>
      <c r="BX7" s="298"/>
      <c r="BY7" s="298"/>
      <c r="BZ7" s="298"/>
      <c r="CA7" s="298"/>
      <c r="CB7" s="298"/>
      <c r="CC7" s="298"/>
      <c r="CD7" s="298"/>
    </row>
    <row r="8" spans="1:82" ht="36" customHeight="1" x14ac:dyDescent="0.2">
      <c r="A8" s="231"/>
      <c r="B8" s="620" t="s">
        <v>573</v>
      </c>
      <c r="C8" s="621"/>
      <c r="D8" s="621"/>
      <c r="E8" s="621"/>
      <c r="F8" s="621"/>
      <c r="G8" s="621"/>
      <c r="H8" s="621"/>
      <c r="I8" s="621"/>
      <c r="J8" s="621"/>
      <c r="K8" s="621"/>
      <c r="L8" s="239"/>
      <c r="M8" s="298"/>
      <c r="N8" s="298"/>
      <c r="O8" s="298"/>
      <c r="P8" s="298"/>
      <c r="Q8" s="298"/>
      <c r="R8" s="298"/>
      <c r="S8" s="298"/>
      <c r="T8" s="298"/>
      <c r="U8" s="298"/>
      <c r="V8" s="298"/>
      <c r="W8" s="298"/>
      <c r="X8" s="298"/>
      <c r="Y8" s="298"/>
      <c r="Z8" s="298"/>
      <c r="AA8" s="298"/>
      <c r="AB8" s="298"/>
      <c r="AC8" s="298"/>
      <c r="AD8" s="298"/>
      <c r="AE8" s="298"/>
      <c r="AF8" s="298"/>
      <c r="AG8" s="298"/>
      <c r="AH8" s="298"/>
      <c r="AI8" s="298"/>
      <c r="AJ8" s="298"/>
      <c r="AK8" s="298"/>
      <c r="AL8" s="298"/>
      <c r="AM8" s="298"/>
      <c r="AN8" s="298"/>
      <c r="AO8" s="298"/>
      <c r="AP8" s="298"/>
      <c r="AQ8" s="298"/>
      <c r="AR8" s="298"/>
      <c r="AS8" s="298"/>
      <c r="AT8" s="298"/>
      <c r="AU8" s="298"/>
      <c r="AV8" s="298"/>
      <c r="AW8" s="298"/>
      <c r="AX8" s="298"/>
      <c r="AY8" s="298"/>
      <c r="AZ8" s="298"/>
      <c r="BA8" s="298"/>
      <c r="BB8" s="298"/>
      <c r="BC8" s="298"/>
      <c r="BD8" s="298"/>
      <c r="BE8" s="298"/>
      <c r="BF8" s="298"/>
      <c r="BG8" s="298"/>
      <c r="BH8" s="298"/>
      <c r="BI8" s="298"/>
      <c r="BJ8" s="298"/>
      <c r="BK8" s="298"/>
      <c r="BL8" s="298"/>
      <c r="BM8" s="298"/>
      <c r="BN8" s="298"/>
      <c r="BO8" s="298"/>
      <c r="BP8" s="298"/>
      <c r="BQ8" s="298"/>
      <c r="BR8" s="298"/>
      <c r="BS8" s="298"/>
      <c r="BT8" s="298"/>
      <c r="BU8" s="298"/>
      <c r="BV8" s="298"/>
      <c r="BW8" s="298"/>
      <c r="BX8" s="298"/>
      <c r="BY8" s="298"/>
      <c r="BZ8" s="298"/>
      <c r="CA8" s="298"/>
      <c r="CB8" s="298"/>
      <c r="CC8" s="298"/>
      <c r="CD8" s="298"/>
    </row>
    <row r="9" spans="1:82" ht="5.5" customHeight="1" x14ac:dyDescent="0.2">
      <c r="A9" s="231"/>
      <c r="B9" s="208"/>
      <c r="C9" s="164"/>
      <c r="D9" s="164"/>
      <c r="E9" s="232"/>
      <c r="F9" s="167"/>
      <c r="G9" s="208"/>
      <c r="H9" s="164"/>
      <c r="I9" s="209"/>
      <c r="J9" s="209"/>
      <c r="K9" s="209"/>
      <c r="L9" s="200"/>
      <c r="M9" s="298"/>
      <c r="N9" s="298"/>
      <c r="O9" s="298"/>
      <c r="P9" s="298"/>
      <c r="Q9" s="298"/>
      <c r="R9" s="298"/>
      <c r="S9" s="298"/>
      <c r="T9" s="298"/>
      <c r="U9" s="298"/>
      <c r="V9" s="298"/>
      <c r="W9" s="298"/>
      <c r="X9" s="298"/>
      <c r="Y9" s="298"/>
      <c r="Z9" s="298"/>
      <c r="AA9" s="298"/>
      <c r="AB9" s="298"/>
      <c r="AC9" s="298"/>
      <c r="AD9" s="298"/>
      <c r="AE9" s="298"/>
      <c r="AF9" s="298"/>
      <c r="AG9" s="298"/>
      <c r="AH9" s="298"/>
      <c r="AI9" s="298"/>
      <c r="AJ9" s="298"/>
      <c r="AK9" s="298"/>
      <c r="AL9" s="298"/>
      <c r="AM9" s="298"/>
      <c r="AN9" s="298"/>
      <c r="AO9" s="298"/>
      <c r="AP9" s="298"/>
      <c r="AQ9" s="298"/>
      <c r="AR9" s="298"/>
      <c r="AS9" s="298"/>
      <c r="AT9" s="298"/>
      <c r="AU9" s="298"/>
      <c r="AV9" s="298"/>
      <c r="AW9" s="298"/>
      <c r="AX9" s="298"/>
      <c r="AY9" s="298"/>
      <c r="AZ9" s="298"/>
      <c r="BA9" s="298"/>
      <c r="BB9" s="298"/>
      <c r="BC9" s="298"/>
      <c r="BD9" s="298"/>
      <c r="BE9" s="298"/>
      <c r="BF9" s="298"/>
      <c r="BG9" s="298"/>
      <c r="BH9" s="298"/>
      <c r="BI9" s="298"/>
      <c r="BJ9" s="298"/>
      <c r="BK9" s="298"/>
      <c r="BL9" s="298"/>
      <c r="BM9" s="298"/>
      <c r="BN9" s="298"/>
      <c r="BO9" s="298"/>
      <c r="BP9" s="298"/>
      <c r="BQ9" s="298"/>
      <c r="BR9" s="298"/>
      <c r="BS9" s="298"/>
      <c r="BT9" s="298"/>
      <c r="BU9" s="298"/>
      <c r="BV9" s="298"/>
      <c r="BW9" s="298"/>
      <c r="BX9" s="298"/>
      <c r="BY9" s="298"/>
      <c r="BZ9" s="298"/>
      <c r="CA9" s="298"/>
      <c r="CB9" s="298"/>
      <c r="CC9" s="298"/>
      <c r="CD9" s="298"/>
    </row>
    <row r="10" spans="1:82" ht="30" customHeight="1" x14ac:dyDescent="0.2">
      <c r="A10" s="231"/>
      <c r="B10" s="194" t="s">
        <v>0</v>
      </c>
      <c r="C10" s="233"/>
      <c r="D10" s="234"/>
      <c r="E10" s="196">
        <f>Summary!$E$64</f>
        <v>0</v>
      </c>
      <c r="F10" s="197"/>
      <c r="G10" s="194" t="s">
        <v>1</v>
      </c>
      <c r="H10" s="195"/>
      <c r="I10" s="675">
        <f>Summary!$I$64</f>
        <v>0</v>
      </c>
      <c r="J10" s="675"/>
      <c r="K10" s="675"/>
      <c r="L10" s="200"/>
      <c r="M10" s="298"/>
      <c r="N10" s="298"/>
      <c r="O10" s="298"/>
      <c r="P10" s="298"/>
      <c r="Q10" s="298"/>
      <c r="R10" s="298"/>
      <c r="S10" s="298"/>
      <c r="T10" s="298"/>
      <c r="U10" s="298"/>
      <c r="V10" s="298"/>
      <c r="W10" s="298"/>
      <c r="X10" s="298"/>
      <c r="Y10" s="298"/>
      <c r="Z10" s="298"/>
      <c r="AA10" s="298"/>
      <c r="AB10" s="298"/>
      <c r="AC10" s="298"/>
      <c r="AD10" s="298"/>
      <c r="AE10" s="298"/>
      <c r="AF10" s="298"/>
      <c r="AG10" s="298"/>
      <c r="AH10" s="298"/>
      <c r="AI10" s="298"/>
      <c r="AJ10" s="298"/>
      <c r="AK10" s="298"/>
      <c r="AL10" s="298"/>
      <c r="AM10" s="298"/>
      <c r="AN10" s="298"/>
      <c r="AO10" s="298"/>
      <c r="AP10" s="298"/>
      <c r="AQ10" s="298"/>
      <c r="AR10" s="298"/>
      <c r="AS10" s="298"/>
      <c r="AT10" s="298"/>
      <c r="AU10" s="298"/>
      <c r="AV10" s="298"/>
      <c r="AW10" s="298"/>
      <c r="AX10" s="298"/>
      <c r="AY10" s="298"/>
      <c r="AZ10" s="298"/>
      <c r="BA10" s="298"/>
      <c r="BB10" s="298"/>
      <c r="BC10" s="298"/>
      <c r="BD10" s="298"/>
      <c r="BE10" s="298"/>
      <c r="BF10" s="298"/>
      <c r="BG10" s="298"/>
      <c r="BH10" s="298"/>
      <c r="BI10" s="298"/>
      <c r="BJ10" s="298"/>
      <c r="BK10" s="298"/>
      <c r="BL10" s="298"/>
      <c r="BM10" s="298"/>
      <c r="BN10" s="298"/>
      <c r="BO10" s="298"/>
      <c r="BP10" s="298"/>
      <c r="BQ10" s="298"/>
      <c r="BR10" s="298"/>
      <c r="BS10" s="298"/>
      <c r="BT10" s="298"/>
      <c r="BU10" s="298"/>
      <c r="BV10" s="298"/>
      <c r="BW10" s="298"/>
      <c r="BX10" s="298"/>
      <c r="BY10" s="298"/>
      <c r="BZ10" s="298"/>
      <c r="CA10" s="298"/>
      <c r="CB10" s="298"/>
      <c r="CC10" s="298"/>
      <c r="CD10" s="298"/>
    </row>
    <row r="11" spans="1:82" ht="5.5" customHeight="1" x14ac:dyDescent="0.2">
      <c r="A11" s="231"/>
      <c r="B11" s="198"/>
      <c r="C11" s="180"/>
      <c r="D11" s="164"/>
      <c r="E11" s="193"/>
      <c r="F11" s="167"/>
      <c r="G11" s="198"/>
      <c r="H11" s="164"/>
      <c r="I11" s="379"/>
      <c r="J11" s="379"/>
      <c r="K11" s="379"/>
      <c r="L11" s="200"/>
      <c r="M11" s="298"/>
      <c r="N11" s="298"/>
      <c r="O11" s="298"/>
      <c r="P11" s="298"/>
      <c r="Q11" s="298"/>
      <c r="R11" s="298"/>
      <c r="S11" s="298"/>
      <c r="T11" s="298"/>
      <c r="U11" s="298"/>
      <c r="V11" s="298"/>
      <c r="W11" s="298"/>
      <c r="X11" s="298"/>
      <c r="Y11" s="298"/>
      <c r="Z11" s="298"/>
      <c r="AA11" s="298"/>
      <c r="AB11" s="298"/>
      <c r="AC11" s="298"/>
      <c r="AD11" s="298"/>
      <c r="AE11" s="298"/>
      <c r="AF11" s="298"/>
      <c r="AG11" s="298"/>
      <c r="AH11" s="298"/>
      <c r="AI11" s="298"/>
      <c r="AJ11" s="298"/>
      <c r="AK11" s="298"/>
      <c r="AL11" s="298"/>
      <c r="AM11" s="298"/>
      <c r="AN11" s="298"/>
      <c r="AO11" s="298"/>
      <c r="AP11" s="298"/>
      <c r="AQ11" s="298"/>
      <c r="AR11" s="298"/>
      <c r="AS11" s="298"/>
      <c r="AT11" s="298"/>
      <c r="AU11" s="298"/>
      <c r="AV11" s="298"/>
      <c r="AW11" s="298"/>
      <c r="AX11" s="298"/>
      <c r="AY11" s="298"/>
      <c r="AZ11" s="298"/>
      <c r="BA11" s="298"/>
      <c r="BB11" s="298"/>
      <c r="BC11" s="298"/>
      <c r="BD11" s="298"/>
      <c r="BE11" s="298"/>
      <c r="BF11" s="298"/>
      <c r="BG11" s="298"/>
      <c r="BH11" s="298"/>
      <c r="BI11" s="298"/>
      <c r="BJ11" s="298"/>
      <c r="BK11" s="298"/>
      <c r="BL11" s="298"/>
      <c r="BM11" s="298"/>
      <c r="BN11" s="298"/>
      <c r="BO11" s="298"/>
      <c r="BP11" s="298"/>
      <c r="BQ11" s="298"/>
      <c r="BR11" s="298"/>
      <c r="BS11" s="298"/>
      <c r="BT11" s="298"/>
      <c r="BU11" s="298"/>
      <c r="BV11" s="298"/>
      <c r="BW11" s="298"/>
      <c r="BX11" s="298"/>
      <c r="BY11" s="298"/>
      <c r="BZ11" s="298"/>
      <c r="CA11" s="298"/>
      <c r="CB11" s="298"/>
      <c r="CC11" s="298"/>
      <c r="CD11" s="298"/>
    </row>
    <row r="12" spans="1:82" ht="30" customHeight="1" x14ac:dyDescent="0.2">
      <c r="A12" s="231"/>
      <c r="B12" s="194" t="s">
        <v>37</v>
      </c>
      <c r="C12" s="233"/>
      <c r="D12" s="234"/>
      <c r="E12" s="196">
        <f>Summary!$E$66</f>
        <v>0</v>
      </c>
      <c r="F12" s="197"/>
      <c r="G12" s="194" t="s">
        <v>35</v>
      </c>
      <c r="H12" s="195"/>
      <c r="I12" s="675">
        <f>Summary!$I$66</f>
        <v>0</v>
      </c>
      <c r="J12" s="675"/>
      <c r="K12" s="675"/>
      <c r="L12" s="200"/>
      <c r="M12" s="298"/>
      <c r="N12" s="298"/>
      <c r="O12" s="298"/>
      <c r="P12" s="298"/>
      <c r="Q12" s="298"/>
      <c r="R12" s="298"/>
      <c r="S12" s="298"/>
      <c r="T12" s="298"/>
      <c r="U12" s="298"/>
      <c r="V12" s="298"/>
      <c r="W12" s="298"/>
      <c r="X12" s="298"/>
      <c r="Y12" s="298"/>
      <c r="Z12" s="298"/>
      <c r="AA12" s="298"/>
      <c r="AB12" s="298"/>
      <c r="AC12" s="298"/>
      <c r="AD12" s="298"/>
      <c r="AE12" s="298"/>
      <c r="AF12" s="298"/>
      <c r="AG12" s="298"/>
      <c r="AH12" s="298"/>
      <c r="AI12" s="298"/>
      <c r="AJ12" s="298"/>
      <c r="AK12" s="298"/>
      <c r="AL12" s="298"/>
      <c r="AM12" s="298"/>
      <c r="AN12" s="298"/>
      <c r="AO12" s="298"/>
      <c r="AP12" s="298"/>
      <c r="AQ12" s="298"/>
      <c r="AR12" s="298"/>
      <c r="AS12" s="298"/>
      <c r="AT12" s="298"/>
      <c r="AU12" s="298"/>
      <c r="AV12" s="298"/>
      <c r="AW12" s="298"/>
      <c r="AX12" s="298"/>
      <c r="AY12" s="298"/>
      <c r="AZ12" s="298"/>
      <c r="BA12" s="298"/>
      <c r="BB12" s="298"/>
      <c r="BC12" s="298"/>
      <c r="BD12" s="298"/>
      <c r="BE12" s="298"/>
      <c r="BF12" s="298"/>
      <c r="BG12" s="298"/>
      <c r="BH12" s="298"/>
      <c r="BI12" s="298"/>
      <c r="BJ12" s="298"/>
      <c r="BK12" s="298"/>
      <c r="BL12" s="298"/>
      <c r="BM12" s="298"/>
      <c r="BN12" s="298"/>
      <c r="BO12" s="298"/>
      <c r="BP12" s="298"/>
      <c r="BQ12" s="298"/>
      <c r="BR12" s="298"/>
      <c r="BS12" s="298"/>
      <c r="BT12" s="298"/>
      <c r="BU12" s="298"/>
      <c r="BV12" s="298"/>
      <c r="BW12" s="298"/>
      <c r="BX12" s="298"/>
      <c r="BY12" s="298"/>
      <c r="BZ12" s="298"/>
      <c r="CA12" s="298"/>
      <c r="CB12" s="298"/>
      <c r="CC12" s="298"/>
      <c r="CD12" s="298"/>
    </row>
    <row r="13" spans="1:82" ht="5.5" customHeight="1" x14ac:dyDescent="0.2">
      <c r="A13" s="231"/>
      <c r="B13" s="198"/>
      <c r="C13" s="180"/>
      <c r="D13" s="164"/>
      <c r="E13" s="193"/>
      <c r="F13" s="167"/>
      <c r="G13" s="198"/>
      <c r="H13" s="164"/>
      <c r="I13" s="379"/>
      <c r="J13" s="379"/>
      <c r="K13" s="379"/>
      <c r="L13" s="200"/>
      <c r="M13" s="298"/>
      <c r="N13" s="298"/>
      <c r="O13" s="298"/>
      <c r="P13" s="298"/>
      <c r="Q13" s="298"/>
      <c r="R13" s="298"/>
      <c r="S13" s="298"/>
      <c r="T13" s="298"/>
      <c r="U13" s="298"/>
      <c r="V13" s="298"/>
      <c r="W13" s="298"/>
      <c r="X13" s="298"/>
      <c r="Y13" s="298"/>
      <c r="Z13" s="298"/>
      <c r="AA13" s="298"/>
      <c r="AB13" s="298"/>
      <c r="AC13" s="298"/>
      <c r="AD13" s="298"/>
      <c r="AE13" s="298"/>
      <c r="AF13" s="298"/>
      <c r="AG13" s="298"/>
      <c r="AH13" s="298"/>
      <c r="AI13" s="298"/>
      <c r="AJ13" s="298"/>
      <c r="AK13" s="298"/>
      <c r="AL13" s="298"/>
      <c r="AM13" s="298"/>
      <c r="AN13" s="298"/>
      <c r="AO13" s="298"/>
      <c r="AP13" s="298"/>
      <c r="AQ13" s="298"/>
      <c r="AR13" s="298"/>
      <c r="AS13" s="298"/>
      <c r="AT13" s="298"/>
      <c r="AU13" s="298"/>
      <c r="AV13" s="298"/>
      <c r="AW13" s="298"/>
      <c r="AX13" s="298"/>
      <c r="AY13" s="298"/>
      <c r="AZ13" s="298"/>
      <c r="BA13" s="298"/>
      <c r="BB13" s="298"/>
      <c r="BC13" s="298"/>
      <c r="BD13" s="298"/>
      <c r="BE13" s="298"/>
      <c r="BF13" s="298"/>
      <c r="BG13" s="298"/>
      <c r="BH13" s="298"/>
      <c r="BI13" s="298"/>
      <c r="BJ13" s="298"/>
      <c r="BK13" s="298"/>
      <c r="BL13" s="298"/>
      <c r="BM13" s="298"/>
      <c r="BN13" s="298"/>
      <c r="BO13" s="298"/>
      <c r="BP13" s="298"/>
      <c r="BQ13" s="298"/>
      <c r="BR13" s="298"/>
      <c r="BS13" s="298"/>
      <c r="BT13" s="298"/>
      <c r="BU13" s="298"/>
      <c r="BV13" s="298"/>
      <c r="BW13" s="298"/>
      <c r="BX13" s="298"/>
      <c r="BY13" s="298"/>
      <c r="BZ13" s="298"/>
      <c r="CA13" s="298"/>
      <c r="CB13" s="298"/>
      <c r="CC13" s="298"/>
      <c r="CD13" s="298"/>
    </row>
    <row r="14" spans="1:82" ht="30" customHeight="1" x14ac:dyDescent="0.2">
      <c r="A14" s="231"/>
      <c r="B14" s="194" t="s">
        <v>38</v>
      </c>
      <c r="C14" s="233"/>
      <c r="D14" s="234"/>
      <c r="E14" s="196">
        <f>Summary!$E$68</f>
        <v>0</v>
      </c>
      <c r="F14" s="197"/>
      <c r="G14" s="194" t="s">
        <v>2</v>
      </c>
      <c r="H14" s="195"/>
      <c r="I14" s="675">
        <f>Summary!$I$68</f>
        <v>0</v>
      </c>
      <c r="J14" s="675"/>
      <c r="K14" s="675"/>
      <c r="L14" s="200"/>
      <c r="M14" s="298"/>
      <c r="N14" s="298"/>
      <c r="O14" s="298"/>
      <c r="P14" s="298"/>
      <c r="Q14" s="298"/>
      <c r="R14" s="298"/>
      <c r="S14" s="298"/>
      <c r="T14" s="298"/>
      <c r="U14" s="298"/>
      <c r="V14" s="298"/>
      <c r="W14" s="298"/>
      <c r="X14" s="298"/>
      <c r="Y14" s="298"/>
      <c r="Z14" s="298"/>
      <c r="AA14" s="298"/>
      <c r="AB14" s="298"/>
      <c r="AC14" s="298"/>
      <c r="AD14" s="298"/>
      <c r="AE14" s="298"/>
      <c r="AF14" s="298"/>
      <c r="AG14" s="298"/>
      <c r="AH14" s="298"/>
      <c r="AI14" s="298"/>
      <c r="AJ14" s="298"/>
      <c r="AK14" s="298"/>
      <c r="AL14" s="298"/>
      <c r="AM14" s="298"/>
      <c r="AN14" s="298"/>
      <c r="AO14" s="298"/>
      <c r="AP14" s="298"/>
      <c r="AQ14" s="298"/>
      <c r="AR14" s="298"/>
      <c r="AS14" s="298"/>
      <c r="AT14" s="298"/>
      <c r="AU14" s="298"/>
      <c r="AV14" s="298"/>
      <c r="AW14" s="298"/>
      <c r="AX14" s="298"/>
      <c r="AY14" s="298"/>
      <c r="AZ14" s="298"/>
      <c r="BA14" s="298"/>
      <c r="BB14" s="298"/>
      <c r="BC14" s="298"/>
      <c r="BD14" s="298"/>
      <c r="BE14" s="298"/>
      <c r="BF14" s="298"/>
      <c r="BG14" s="298"/>
      <c r="BH14" s="298"/>
      <c r="BI14" s="298"/>
      <c r="BJ14" s="298"/>
      <c r="BK14" s="298"/>
      <c r="BL14" s="298"/>
      <c r="BM14" s="298"/>
      <c r="BN14" s="298"/>
      <c r="BO14" s="298"/>
      <c r="BP14" s="298"/>
      <c r="BQ14" s="298"/>
      <c r="BR14" s="298"/>
      <c r="BS14" s="298"/>
      <c r="BT14" s="298"/>
      <c r="BU14" s="298"/>
      <c r="BV14" s="298"/>
      <c r="BW14" s="298"/>
      <c r="BX14" s="298"/>
      <c r="BY14" s="298"/>
      <c r="BZ14" s="298"/>
      <c r="CA14" s="298"/>
      <c r="CB14" s="298"/>
      <c r="CC14" s="298"/>
      <c r="CD14" s="298"/>
    </row>
    <row r="15" spans="1:82" ht="5.5" customHeight="1" x14ac:dyDescent="0.2">
      <c r="A15" s="231"/>
      <c r="B15" s="198"/>
      <c r="C15" s="180"/>
      <c r="D15" s="164"/>
      <c r="E15" s="193"/>
      <c r="F15" s="167"/>
      <c r="G15" s="198"/>
      <c r="H15" s="164"/>
      <c r="I15" s="379"/>
      <c r="J15" s="379"/>
      <c r="K15" s="379"/>
      <c r="L15" s="200"/>
      <c r="M15" s="298"/>
      <c r="N15" s="298"/>
      <c r="O15" s="298"/>
      <c r="P15" s="298"/>
      <c r="Q15" s="298"/>
      <c r="R15" s="298"/>
      <c r="S15" s="298"/>
      <c r="T15" s="298"/>
      <c r="U15" s="298"/>
      <c r="V15" s="298"/>
      <c r="W15" s="298"/>
      <c r="X15" s="298"/>
      <c r="Y15" s="298"/>
      <c r="Z15" s="298"/>
      <c r="AA15" s="298"/>
      <c r="AB15" s="298"/>
      <c r="AC15" s="298"/>
      <c r="AD15" s="298"/>
      <c r="AE15" s="298"/>
      <c r="AF15" s="298"/>
      <c r="AG15" s="298"/>
      <c r="AH15" s="298"/>
      <c r="AI15" s="298"/>
      <c r="AJ15" s="298"/>
      <c r="AK15" s="298"/>
      <c r="AL15" s="298"/>
      <c r="AM15" s="298"/>
      <c r="AN15" s="298"/>
      <c r="AO15" s="298"/>
      <c r="AP15" s="298"/>
      <c r="AQ15" s="298"/>
      <c r="AR15" s="298"/>
      <c r="AS15" s="298"/>
      <c r="AT15" s="298"/>
      <c r="AU15" s="298"/>
      <c r="AV15" s="298"/>
      <c r="AW15" s="298"/>
      <c r="AX15" s="298"/>
      <c r="AY15" s="298"/>
      <c r="AZ15" s="298"/>
      <c r="BA15" s="298"/>
      <c r="BB15" s="298"/>
      <c r="BC15" s="298"/>
      <c r="BD15" s="298"/>
      <c r="BE15" s="298"/>
      <c r="BF15" s="298"/>
      <c r="BG15" s="298"/>
      <c r="BH15" s="298"/>
      <c r="BI15" s="298"/>
      <c r="BJ15" s="298"/>
      <c r="BK15" s="298"/>
      <c r="BL15" s="298"/>
      <c r="BM15" s="298"/>
      <c r="BN15" s="298"/>
      <c r="BO15" s="298"/>
      <c r="BP15" s="298"/>
      <c r="BQ15" s="298"/>
      <c r="BR15" s="298"/>
      <c r="BS15" s="298"/>
      <c r="BT15" s="298"/>
      <c r="BU15" s="298"/>
      <c r="BV15" s="298"/>
      <c r="BW15" s="298"/>
      <c r="BX15" s="298"/>
      <c r="BY15" s="298"/>
      <c r="BZ15" s="298"/>
      <c r="CA15" s="298"/>
      <c r="CB15" s="298"/>
      <c r="CC15" s="298"/>
      <c r="CD15" s="298"/>
    </row>
    <row r="16" spans="1:82" ht="30" customHeight="1" x14ac:dyDescent="0.2">
      <c r="A16" s="231"/>
      <c r="B16" s="194" t="s">
        <v>39</v>
      </c>
      <c r="C16" s="233"/>
      <c r="D16" s="234"/>
      <c r="E16" s="196">
        <f>Summary!$E$70</f>
        <v>0</v>
      </c>
      <c r="F16" s="197"/>
      <c r="G16" s="194" t="s">
        <v>3</v>
      </c>
      <c r="H16" s="195"/>
      <c r="I16" s="675">
        <f>Summary!$I$70</f>
        <v>0</v>
      </c>
      <c r="J16" s="675"/>
      <c r="K16" s="675"/>
      <c r="L16" s="200"/>
      <c r="M16" s="298"/>
      <c r="N16" s="298"/>
      <c r="O16" s="298"/>
      <c r="P16" s="298"/>
      <c r="Q16" s="298"/>
      <c r="R16" s="298"/>
      <c r="S16" s="298"/>
      <c r="T16" s="298"/>
      <c r="U16" s="298"/>
      <c r="V16" s="298"/>
      <c r="W16" s="298"/>
      <c r="X16" s="298"/>
      <c r="Y16" s="298"/>
      <c r="Z16" s="298"/>
      <c r="AA16" s="298"/>
      <c r="AB16" s="298"/>
      <c r="AC16" s="298"/>
      <c r="AD16" s="298"/>
      <c r="AE16" s="298"/>
      <c r="AF16" s="298"/>
      <c r="AG16" s="298"/>
      <c r="AH16" s="298"/>
      <c r="AI16" s="298"/>
      <c r="AJ16" s="298"/>
      <c r="AK16" s="298"/>
      <c r="AL16" s="298"/>
      <c r="AM16" s="298"/>
      <c r="AN16" s="298"/>
      <c r="AO16" s="298"/>
      <c r="AP16" s="298"/>
      <c r="AQ16" s="298"/>
      <c r="AR16" s="298"/>
      <c r="AS16" s="298"/>
      <c r="AT16" s="298"/>
      <c r="AU16" s="298"/>
      <c r="AV16" s="298"/>
      <c r="AW16" s="298"/>
      <c r="AX16" s="298"/>
      <c r="AY16" s="298"/>
      <c r="AZ16" s="298"/>
      <c r="BA16" s="298"/>
      <c r="BB16" s="298"/>
      <c r="BC16" s="298"/>
      <c r="BD16" s="298"/>
      <c r="BE16" s="298"/>
      <c r="BF16" s="298"/>
      <c r="BG16" s="298"/>
      <c r="BH16" s="298"/>
      <c r="BI16" s="298"/>
      <c r="BJ16" s="298"/>
      <c r="BK16" s="298"/>
      <c r="BL16" s="298"/>
      <c r="BM16" s="298"/>
      <c r="BN16" s="298"/>
      <c r="BO16" s="298"/>
      <c r="BP16" s="298"/>
      <c r="BQ16" s="298"/>
      <c r="BR16" s="298"/>
      <c r="BS16" s="298"/>
      <c r="BT16" s="298"/>
      <c r="BU16" s="298"/>
      <c r="BV16" s="298"/>
      <c r="BW16" s="298"/>
      <c r="BX16" s="298"/>
      <c r="BY16" s="298"/>
      <c r="BZ16" s="298"/>
      <c r="CA16" s="298"/>
      <c r="CB16" s="298"/>
      <c r="CC16" s="298"/>
      <c r="CD16" s="298"/>
    </row>
    <row r="17" spans="1:82" ht="5.5" customHeight="1" x14ac:dyDescent="0.2">
      <c r="A17" s="231"/>
      <c r="B17" s="198"/>
      <c r="C17" s="180"/>
      <c r="D17" s="164"/>
      <c r="E17" s="193"/>
      <c r="F17" s="167"/>
      <c r="G17" s="198"/>
      <c r="H17" s="164"/>
      <c r="I17" s="131"/>
      <c r="J17" s="131"/>
      <c r="K17" s="131"/>
      <c r="L17" s="200"/>
      <c r="M17" s="298"/>
      <c r="N17" s="298"/>
      <c r="O17" s="298"/>
      <c r="P17" s="298"/>
      <c r="Q17" s="298"/>
      <c r="R17" s="298"/>
      <c r="S17" s="298"/>
      <c r="T17" s="298"/>
      <c r="U17" s="298"/>
      <c r="V17" s="298"/>
      <c r="W17" s="298"/>
      <c r="X17" s="298"/>
      <c r="Y17" s="298"/>
      <c r="Z17" s="298"/>
      <c r="AA17" s="298"/>
      <c r="AB17" s="298"/>
      <c r="AC17" s="298"/>
      <c r="AD17" s="298"/>
      <c r="AE17" s="298"/>
      <c r="AF17" s="298"/>
      <c r="AG17" s="298"/>
      <c r="AH17" s="298"/>
      <c r="AI17" s="298"/>
      <c r="AJ17" s="298"/>
      <c r="AK17" s="298"/>
      <c r="AL17" s="298"/>
      <c r="AM17" s="298"/>
      <c r="AN17" s="298"/>
      <c r="AO17" s="298"/>
      <c r="AP17" s="298"/>
      <c r="AQ17" s="298"/>
      <c r="AR17" s="298"/>
      <c r="AS17" s="298"/>
      <c r="AT17" s="298"/>
      <c r="AU17" s="298"/>
      <c r="AV17" s="298"/>
      <c r="AW17" s="298"/>
      <c r="AX17" s="298"/>
      <c r="AY17" s="298"/>
      <c r="AZ17" s="298"/>
      <c r="BA17" s="298"/>
      <c r="BB17" s="298"/>
      <c r="BC17" s="298"/>
      <c r="BD17" s="298"/>
      <c r="BE17" s="298"/>
      <c r="BF17" s="298"/>
      <c r="BG17" s="298"/>
      <c r="BH17" s="298"/>
      <c r="BI17" s="298"/>
      <c r="BJ17" s="298"/>
      <c r="BK17" s="298"/>
      <c r="BL17" s="298"/>
      <c r="BM17" s="298"/>
      <c r="BN17" s="298"/>
      <c r="BO17" s="298"/>
      <c r="BP17" s="298"/>
      <c r="BQ17" s="298"/>
      <c r="BR17" s="298"/>
      <c r="BS17" s="298"/>
      <c r="BT17" s="298"/>
      <c r="BU17" s="298"/>
      <c r="BV17" s="298"/>
      <c r="BW17" s="298"/>
      <c r="BX17" s="298"/>
      <c r="BY17" s="298"/>
      <c r="BZ17" s="298"/>
      <c r="CA17" s="298"/>
      <c r="CB17" s="298"/>
      <c r="CC17" s="298"/>
      <c r="CD17" s="298"/>
    </row>
    <row r="18" spans="1:82" ht="30" customHeight="1" x14ac:dyDescent="0.2">
      <c r="A18" s="231"/>
      <c r="B18" s="194" t="s">
        <v>40</v>
      </c>
      <c r="C18" s="233"/>
      <c r="D18" s="234"/>
      <c r="E18" s="196">
        <f>Summary!$E$72</f>
        <v>0</v>
      </c>
      <c r="F18" s="197"/>
      <c r="G18" s="194" t="s">
        <v>4</v>
      </c>
      <c r="H18" s="195"/>
      <c r="I18" s="655">
        <f>Summary!$I$72</f>
        <v>0</v>
      </c>
      <c r="J18" s="655"/>
      <c r="K18" s="655"/>
      <c r="L18" s="200"/>
      <c r="M18" s="298"/>
      <c r="N18" s="298"/>
      <c r="O18" s="298"/>
      <c r="P18" s="298"/>
      <c r="Q18" s="298"/>
      <c r="R18" s="298"/>
      <c r="S18" s="298"/>
      <c r="T18" s="298"/>
      <c r="U18" s="298"/>
      <c r="V18" s="298"/>
      <c r="W18" s="298"/>
      <c r="X18" s="298"/>
      <c r="Y18" s="298"/>
      <c r="Z18" s="298"/>
      <c r="AA18" s="298"/>
      <c r="AB18" s="298"/>
      <c r="AC18" s="298"/>
      <c r="AD18" s="298"/>
      <c r="AE18" s="298"/>
      <c r="AF18" s="298"/>
      <c r="AG18" s="298"/>
      <c r="AH18" s="298"/>
      <c r="AI18" s="298"/>
      <c r="AJ18" s="298"/>
      <c r="AK18" s="298"/>
      <c r="AL18" s="298"/>
      <c r="AM18" s="298"/>
      <c r="AN18" s="298"/>
      <c r="AO18" s="298"/>
      <c r="AP18" s="298"/>
      <c r="AQ18" s="298"/>
      <c r="AR18" s="298"/>
      <c r="AS18" s="298"/>
      <c r="AT18" s="298"/>
      <c r="AU18" s="298"/>
      <c r="AV18" s="298"/>
      <c r="AW18" s="298"/>
      <c r="AX18" s="298"/>
      <c r="AY18" s="298"/>
      <c r="AZ18" s="298"/>
      <c r="BA18" s="298"/>
      <c r="BB18" s="298"/>
      <c r="BC18" s="298"/>
      <c r="BD18" s="298"/>
      <c r="BE18" s="298"/>
      <c r="BF18" s="298"/>
      <c r="BG18" s="298"/>
      <c r="BH18" s="298"/>
      <c r="BI18" s="298"/>
      <c r="BJ18" s="298"/>
      <c r="BK18" s="298"/>
      <c r="BL18" s="298"/>
      <c r="BM18" s="298"/>
      <c r="BN18" s="298"/>
      <c r="BO18" s="298"/>
      <c r="BP18" s="298"/>
      <c r="BQ18" s="298"/>
      <c r="BR18" s="298"/>
      <c r="BS18" s="298"/>
      <c r="BT18" s="298"/>
      <c r="BU18" s="298"/>
      <c r="BV18" s="298"/>
      <c r="BW18" s="298"/>
      <c r="BX18" s="298"/>
      <c r="BY18" s="298"/>
      <c r="BZ18" s="298"/>
      <c r="CA18" s="298"/>
      <c r="CB18" s="298"/>
      <c r="CC18" s="298"/>
      <c r="CD18" s="298"/>
    </row>
    <row r="19" spans="1:82" ht="5.5" customHeight="1" x14ac:dyDescent="0.2">
      <c r="A19" s="231"/>
      <c r="B19" s="198"/>
      <c r="C19" s="180"/>
      <c r="D19" s="164"/>
      <c r="E19" s="193"/>
      <c r="F19" s="167"/>
      <c r="G19" s="198"/>
      <c r="H19" s="164"/>
      <c r="I19" s="131"/>
      <c r="J19" s="131"/>
      <c r="K19" s="131"/>
      <c r="L19" s="200"/>
      <c r="M19" s="298"/>
      <c r="N19" s="298"/>
      <c r="O19" s="298"/>
      <c r="P19" s="298"/>
      <c r="Q19" s="298"/>
      <c r="R19" s="298"/>
      <c r="S19" s="298"/>
      <c r="T19" s="298"/>
      <c r="U19" s="298"/>
      <c r="V19" s="298"/>
      <c r="W19" s="298"/>
      <c r="X19" s="298"/>
      <c r="Y19" s="298"/>
      <c r="Z19" s="298"/>
      <c r="AA19" s="298"/>
      <c r="AB19" s="298"/>
      <c r="AC19" s="298"/>
      <c r="AD19" s="298"/>
      <c r="AE19" s="298"/>
      <c r="AF19" s="298"/>
      <c r="AG19" s="298"/>
      <c r="AH19" s="298"/>
      <c r="AI19" s="298"/>
      <c r="AJ19" s="298"/>
      <c r="AK19" s="298"/>
      <c r="AL19" s="298"/>
      <c r="AM19" s="298"/>
      <c r="AN19" s="298"/>
      <c r="AO19" s="298"/>
      <c r="AP19" s="298"/>
      <c r="AQ19" s="298"/>
      <c r="AR19" s="298"/>
      <c r="AS19" s="298"/>
      <c r="AT19" s="298"/>
      <c r="AU19" s="298"/>
      <c r="AV19" s="298"/>
      <c r="AW19" s="298"/>
      <c r="AX19" s="298"/>
      <c r="AY19" s="298"/>
      <c r="AZ19" s="298"/>
      <c r="BA19" s="298"/>
      <c r="BB19" s="298"/>
      <c r="BC19" s="298"/>
      <c r="BD19" s="298"/>
      <c r="BE19" s="298"/>
      <c r="BF19" s="298"/>
      <c r="BG19" s="298"/>
      <c r="BH19" s="298"/>
      <c r="BI19" s="298"/>
      <c r="BJ19" s="298"/>
      <c r="BK19" s="298"/>
      <c r="BL19" s="298"/>
      <c r="BM19" s="298"/>
      <c r="BN19" s="298"/>
      <c r="BO19" s="298"/>
      <c r="BP19" s="298"/>
      <c r="BQ19" s="298"/>
      <c r="BR19" s="298"/>
      <c r="BS19" s="298"/>
      <c r="BT19" s="298"/>
      <c r="BU19" s="298"/>
      <c r="BV19" s="298"/>
      <c r="BW19" s="298"/>
      <c r="BX19" s="298"/>
      <c r="BY19" s="298"/>
      <c r="BZ19" s="298"/>
      <c r="CA19" s="298"/>
      <c r="CB19" s="298"/>
      <c r="CC19" s="298"/>
      <c r="CD19" s="298"/>
    </row>
    <row r="20" spans="1:82" ht="30" customHeight="1" x14ac:dyDescent="0.2">
      <c r="A20" s="231"/>
      <c r="B20" s="194" t="s">
        <v>5</v>
      </c>
      <c r="C20" s="233"/>
      <c r="D20" s="234"/>
      <c r="E20" s="380">
        <f>Summary!$E$74</f>
        <v>0</v>
      </c>
      <c r="F20" s="197"/>
      <c r="G20" s="194" t="s">
        <v>6</v>
      </c>
      <c r="H20" s="195"/>
      <c r="I20" s="655">
        <f>Summary!$I$74</f>
        <v>0</v>
      </c>
      <c r="J20" s="655"/>
      <c r="K20" s="655"/>
      <c r="L20" s="200"/>
      <c r="M20" s="298"/>
      <c r="N20" s="298"/>
      <c r="O20" s="298"/>
      <c r="P20" s="298"/>
      <c r="Q20" s="298"/>
      <c r="R20" s="298"/>
      <c r="S20" s="298"/>
      <c r="T20" s="298"/>
      <c r="U20" s="298"/>
      <c r="V20" s="298"/>
      <c r="W20" s="298"/>
      <c r="X20" s="298"/>
      <c r="Y20" s="298"/>
      <c r="Z20" s="298"/>
      <c r="AA20" s="298"/>
      <c r="AB20" s="298"/>
      <c r="AC20" s="298"/>
      <c r="AD20" s="298"/>
      <c r="AE20" s="298"/>
      <c r="AF20" s="298"/>
      <c r="AG20" s="298"/>
      <c r="AH20" s="298"/>
      <c r="AI20" s="298"/>
      <c r="AJ20" s="298"/>
      <c r="AK20" s="298"/>
      <c r="AL20" s="298"/>
      <c r="AM20" s="298"/>
      <c r="AN20" s="298"/>
      <c r="AO20" s="298"/>
      <c r="AP20" s="298"/>
      <c r="AQ20" s="298"/>
      <c r="AR20" s="298"/>
      <c r="AS20" s="298"/>
      <c r="AT20" s="298"/>
      <c r="AU20" s="298"/>
      <c r="AV20" s="298"/>
      <c r="AW20" s="298"/>
      <c r="AX20" s="298"/>
      <c r="AY20" s="298"/>
      <c r="AZ20" s="298"/>
      <c r="BA20" s="298"/>
      <c r="BB20" s="298"/>
      <c r="BC20" s="298"/>
      <c r="BD20" s="298"/>
      <c r="BE20" s="298"/>
      <c r="BF20" s="298"/>
      <c r="BG20" s="298"/>
      <c r="BH20" s="298"/>
      <c r="BI20" s="298"/>
      <c r="BJ20" s="298"/>
      <c r="BK20" s="298"/>
      <c r="BL20" s="298"/>
      <c r="BM20" s="298"/>
      <c r="BN20" s="298"/>
      <c r="BO20" s="298"/>
      <c r="BP20" s="298"/>
      <c r="BQ20" s="298"/>
      <c r="BR20" s="298"/>
      <c r="BS20" s="298"/>
      <c r="BT20" s="298"/>
      <c r="BU20" s="298"/>
      <c r="BV20" s="298"/>
      <c r="BW20" s="298"/>
      <c r="BX20" s="298"/>
      <c r="BY20" s="298"/>
      <c r="BZ20" s="298"/>
      <c r="CA20" s="298"/>
      <c r="CB20" s="298"/>
      <c r="CC20" s="298"/>
      <c r="CD20" s="298"/>
    </row>
    <row r="21" spans="1:82" ht="5.5" customHeight="1" x14ac:dyDescent="0.2">
      <c r="A21" s="231"/>
      <c r="B21" s="198"/>
      <c r="C21" s="180"/>
      <c r="D21" s="164"/>
      <c r="E21" s="193"/>
      <c r="F21" s="167"/>
      <c r="G21" s="198"/>
      <c r="H21" s="164"/>
      <c r="I21" s="131"/>
      <c r="J21" s="131"/>
      <c r="K21" s="131"/>
      <c r="L21" s="200"/>
      <c r="M21" s="298"/>
      <c r="N21" s="298"/>
      <c r="O21" s="298"/>
      <c r="P21" s="298"/>
      <c r="Q21" s="298"/>
      <c r="R21" s="298"/>
      <c r="S21" s="298"/>
      <c r="T21" s="298"/>
      <c r="U21" s="298"/>
      <c r="V21" s="298"/>
      <c r="W21" s="298"/>
      <c r="X21" s="298"/>
      <c r="Y21" s="298"/>
      <c r="Z21" s="298"/>
      <c r="AA21" s="298"/>
      <c r="AB21" s="298"/>
      <c r="AC21" s="298"/>
      <c r="AD21" s="298"/>
      <c r="AE21" s="298"/>
      <c r="AF21" s="298"/>
      <c r="AG21" s="298"/>
      <c r="AH21" s="298"/>
      <c r="AI21" s="298"/>
      <c r="AJ21" s="298"/>
      <c r="AK21" s="298"/>
      <c r="AL21" s="298"/>
      <c r="AM21" s="298"/>
      <c r="AN21" s="298"/>
      <c r="AO21" s="298"/>
      <c r="AP21" s="298"/>
      <c r="AQ21" s="298"/>
      <c r="AR21" s="298"/>
      <c r="AS21" s="298"/>
      <c r="AT21" s="298"/>
      <c r="AU21" s="298"/>
      <c r="AV21" s="298"/>
      <c r="AW21" s="298"/>
      <c r="AX21" s="298"/>
      <c r="AY21" s="298"/>
      <c r="AZ21" s="298"/>
      <c r="BA21" s="298"/>
      <c r="BB21" s="298"/>
      <c r="BC21" s="298"/>
      <c r="BD21" s="298"/>
      <c r="BE21" s="298"/>
      <c r="BF21" s="298"/>
      <c r="BG21" s="298"/>
      <c r="BH21" s="298"/>
      <c r="BI21" s="298"/>
      <c r="BJ21" s="298"/>
      <c r="BK21" s="298"/>
      <c r="BL21" s="298"/>
      <c r="BM21" s="298"/>
      <c r="BN21" s="298"/>
      <c r="BO21" s="298"/>
      <c r="BP21" s="298"/>
      <c r="BQ21" s="298"/>
      <c r="BR21" s="298"/>
      <c r="BS21" s="298"/>
      <c r="BT21" s="298"/>
      <c r="BU21" s="298"/>
      <c r="BV21" s="298"/>
      <c r="BW21" s="298"/>
      <c r="BX21" s="298"/>
      <c r="BY21" s="298"/>
      <c r="BZ21" s="298"/>
      <c r="CA21" s="298"/>
      <c r="CB21" s="298"/>
      <c r="CC21" s="298"/>
      <c r="CD21" s="298"/>
    </row>
    <row r="22" spans="1:82" ht="30" customHeight="1" x14ac:dyDescent="0.2">
      <c r="A22" s="231"/>
      <c r="B22" s="194" t="s">
        <v>7</v>
      </c>
      <c r="C22" s="233"/>
      <c r="D22" s="234"/>
      <c r="E22" s="196">
        <f>Summary!$E$76</f>
        <v>0</v>
      </c>
      <c r="F22" s="197"/>
      <c r="G22" s="194" t="s">
        <v>36</v>
      </c>
      <c r="H22" s="195"/>
      <c r="I22" s="675">
        <f>Summary!$I$76</f>
        <v>0</v>
      </c>
      <c r="J22" s="675"/>
      <c r="K22" s="675"/>
      <c r="L22" s="200"/>
      <c r="M22" s="298"/>
      <c r="N22" s="298"/>
      <c r="O22" s="298"/>
      <c r="P22" s="298"/>
      <c r="Q22" s="298"/>
      <c r="R22" s="298"/>
      <c r="S22" s="298"/>
      <c r="T22" s="298"/>
      <c r="U22" s="298"/>
      <c r="V22" s="298"/>
      <c r="W22" s="298"/>
      <c r="X22" s="298"/>
      <c r="Y22" s="298"/>
      <c r="Z22" s="298"/>
      <c r="AA22" s="298"/>
      <c r="AB22" s="298"/>
      <c r="AC22" s="298"/>
      <c r="AD22" s="298"/>
      <c r="AE22" s="298"/>
      <c r="AF22" s="298"/>
      <c r="AG22" s="298"/>
      <c r="AH22" s="298"/>
      <c r="AI22" s="298"/>
      <c r="AJ22" s="298"/>
      <c r="AK22" s="298"/>
      <c r="AL22" s="298"/>
      <c r="AM22" s="298"/>
      <c r="AN22" s="298"/>
      <c r="AO22" s="298"/>
      <c r="AP22" s="298"/>
      <c r="AQ22" s="298"/>
      <c r="AR22" s="298"/>
      <c r="AS22" s="298"/>
      <c r="AT22" s="298"/>
      <c r="AU22" s="298"/>
      <c r="AV22" s="298"/>
      <c r="AW22" s="298"/>
      <c r="AX22" s="298"/>
      <c r="AY22" s="298"/>
      <c r="AZ22" s="298"/>
      <c r="BA22" s="298"/>
      <c r="BB22" s="298"/>
      <c r="BC22" s="298"/>
      <c r="BD22" s="298"/>
      <c r="BE22" s="298"/>
      <c r="BF22" s="298"/>
      <c r="BG22" s="298"/>
      <c r="BH22" s="298"/>
      <c r="BI22" s="298"/>
      <c r="BJ22" s="298"/>
      <c r="BK22" s="298"/>
      <c r="BL22" s="298"/>
      <c r="BM22" s="298"/>
      <c r="BN22" s="298"/>
      <c r="BO22" s="298"/>
      <c r="BP22" s="298"/>
      <c r="BQ22" s="298"/>
      <c r="BR22" s="298"/>
      <c r="BS22" s="298"/>
      <c r="BT22" s="298"/>
      <c r="BU22" s="298"/>
      <c r="BV22" s="298"/>
      <c r="BW22" s="298"/>
      <c r="BX22" s="298"/>
      <c r="BY22" s="298"/>
      <c r="BZ22" s="298"/>
      <c r="CA22" s="298"/>
      <c r="CB22" s="298"/>
      <c r="CC22" s="298"/>
      <c r="CD22" s="298"/>
    </row>
    <row r="23" spans="1:82" ht="40.25" customHeight="1" x14ac:dyDescent="0.2">
      <c r="A23" s="231"/>
      <c r="B23" s="186"/>
      <c r="C23" s="186"/>
      <c r="D23" s="186"/>
      <c r="L23" s="239"/>
      <c r="M23" s="298"/>
      <c r="N23" s="298"/>
      <c r="O23" s="298"/>
      <c r="P23" s="298"/>
      <c r="Q23" s="298"/>
      <c r="R23" s="298"/>
      <c r="S23" s="298"/>
      <c r="T23" s="298"/>
      <c r="U23" s="298"/>
      <c r="V23" s="298"/>
      <c r="W23" s="298"/>
      <c r="X23" s="298"/>
      <c r="Y23" s="298"/>
      <c r="Z23" s="298"/>
      <c r="AA23" s="298"/>
      <c r="AB23" s="298"/>
      <c r="AC23" s="298"/>
      <c r="AD23" s="298"/>
      <c r="AE23" s="298"/>
      <c r="AF23" s="298"/>
      <c r="AG23" s="298"/>
      <c r="AH23" s="298"/>
      <c r="AI23" s="298"/>
      <c r="AJ23" s="298"/>
      <c r="AK23" s="298"/>
      <c r="AL23" s="298"/>
      <c r="AM23" s="298"/>
      <c r="AN23" s="298"/>
      <c r="AO23" s="298"/>
      <c r="AP23" s="298"/>
      <c r="AQ23" s="298"/>
      <c r="AR23" s="298"/>
      <c r="AS23" s="298"/>
      <c r="AT23" s="298"/>
      <c r="AU23" s="298"/>
      <c r="AV23" s="298"/>
      <c r="AW23" s="298"/>
      <c r="AX23" s="298"/>
      <c r="AY23" s="298"/>
      <c r="AZ23" s="298"/>
      <c r="BA23" s="298"/>
      <c r="BB23" s="298"/>
      <c r="BC23" s="298"/>
      <c r="BD23" s="298"/>
      <c r="BE23" s="298"/>
      <c r="BF23" s="298"/>
      <c r="BG23" s="298"/>
      <c r="BH23" s="298"/>
      <c r="BI23" s="298"/>
      <c r="BJ23" s="298"/>
      <c r="BK23" s="298"/>
      <c r="BL23" s="298"/>
      <c r="BM23" s="298"/>
      <c r="BN23" s="298"/>
      <c r="BO23" s="298"/>
      <c r="BP23" s="298"/>
      <c r="BQ23" s="298"/>
      <c r="BR23" s="298"/>
      <c r="BS23" s="298"/>
      <c r="BT23" s="298"/>
      <c r="BU23" s="298"/>
      <c r="BV23" s="298"/>
      <c r="BW23" s="298"/>
      <c r="BX23" s="298"/>
      <c r="BY23" s="298"/>
      <c r="BZ23" s="298"/>
      <c r="CA23" s="298"/>
      <c r="CB23" s="298"/>
      <c r="CC23" s="298"/>
      <c r="CD23" s="298"/>
    </row>
    <row r="24" spans="1:82" ht="20" hidden="1" customHeight="1" x14ac:dyDescent="0.2">
      <c r="A24" s="231"/>
      <c r="B24" s="165"/>
      <c r="C24" s="165"/>
      <c r="D24" s="293"/>
      <c r="E24" s="293"/>
      <c r="F24" s="165"/>
      <c r="I24" s="294" t="s">
        <v>30</v>
      </c>
      <c r="J24" s="295"/>
      <c r="K24" s="296"/>
      <c r="L24" s="204"/>
      <c r="M24" s="148"/>
      <c r="N24" s="301"/>
      <c r="O24" s="298"/>
      <c r="P24" s="298"/>
      <c r="Q24" s="298"/>
      <c r="R24" s="298"/>
      <c r="S24" s="298"/>
      <c r="T24" s="298"/>
      <c r="U24" s="298"/>
      <c r="V24" s="298"/>
      <c r="W24" s="298"/>
      <c r="X24" s="298"/>
      <c r="Y24" s="298"/>
      <c r="Z24" s="298"/>
      <c r="AA24" s="298"/>
      <c r="AB24" s="298"/>
      <c r="AC24" s="298"/>
      <c r="AD24" s="298"/>
      <c r="AE24" s="298"/>
      <c r="AF24" s="298"/>
      <c r="AG24" s="298"/>
      <c r="AH24" s="298"/>
      <c r="AI24" s="298"/>
      <c r="AJ24" s="298"/>
      <c r="AK24" s="298"/>
      <c r="AL24" s="298"/>
      <c r="AM24" s="298"/>
      <c r="AN24" s="298"/>
      <c r="AO24" s="298"/>
      <c r="AP24" s="298"/>
      <c r="AQ24" s="298"/>
      <c r="AR24" s="298"/>
      <c r="AS24" s="298"/>
      <c r="AT24" s="298"/>
      <c r="AU24" s="298"/>
      <c r="AV24" s="298"/>
      <c r="AW24" s="298"/>
      <c r="AX24" s="298"/>
      <c r="AY24" s="298"/>
      <c r="AZ24" s="298"/>
      <c r="BA24" s="298"/>
      <c r="BB24" s="298"/>
      <c r="BC24" s="298"/>
      <c r="BD24" s="298"/>
      <c r="BE24" s="298"/>
      <c r="BF24" s="298"/>
      <c r="BG24" s="298"/>
      <c r="BH24" s="298"/>
      <c r="BI24" s="298"/>
      <c r="BJ24" s="298"/>
      <c r="BK24" s="298"/>
      <c r="BL24" s="298"/>
      <c r="BM24" s="298"/>
      <c r="BN24" s="298"/>
      <c r="BO24" s="298"/>
      <c r="BP24" s="298"/>
      <c r="BQ24" s="298"/>
      <c r="BR24" s="298"/>
      <c r="BS24" s="298"/>
      <c r="BT24" s="298"/>
      <c r="BU24" s="298"/>
      <c r="BV24" s="298"/>
      <c r="BW24" s="298"/>
      <c r="BX24" s="298"/>
      <c r="BY24" s="298"/>
      <c r="BZ24" s="298"/>
      <c r="CA24" s="298"/>
      <c r="CB24" s="298"/>
      <c r="CC24" s="298"/>
      <c r="CD24" s="298"/>
    </row>
    <row r="25" spans="1:82" ht="20" hidden="1" customHeight="1" x14ac:dyDescent="0.2">
      <c r="A25" s="231"/>
      <c r="B25" s="293"/>
      <c r="C25" s="293"/>
      <c r="D25" s="293"/>
      <c r="E25" s="293"/>
      <c r="F25" s="205"/>
      <c r="I25" s="206">
        <v>44950</v>
      </c>
      <c r="J25" s="148"/>
      <c r="K25" s="149">
        <v>0.25</v>
      </c>
      <c r="L25" s="207"/>
      <c r="M25" s="148"/>
      <c r="N25" s="148"/>
      <c r="O25" s="298"/>
      <c r="P25" s="298"/>
      <c r="Q25" s="298"/>
      <c r="R25" s="298"/>
      <c r="S25" s="298"/>
      <c r="T25" s="298"/>
      <c r="U25" s="298"/>
      <c r="V25" s="298"/>
      <c r="W25" s="298"/>
      <c r="X25" s="298"/>
      <c r="Y25" s="298"/>
      <c r="Z25" s="298"/>
      <c r="AA25" s="298"/>
      <c r="AB25" s="298"/>
      <c r="AC25" s="298"/>
      <c r="AD25" s="298"/>
      <c r="AE25" s="298"/>
      <c r="AF25" s="298"/>
      <c r="AG25" s="298"/>
      <c r="AH25" s="298"/>
      <c r="AI25" s="298"/>
      <c r="AJ25" s="298"/>
      <c r="AK25" s="298"/>
      <c r="AL25" s="298"/>
      <c r="AM25" s="298"/>
      <c r="AN25" s="298"/>
      <c r="AO25" s="298"/>
      <c r="AP25" s="298"/>
      <c r="AQ25" s="298"/>
      <c r="AR25" s="298"/>
      <c r="AS25" s="298"/>
      <c r="AT25" s="298"/>
      <c r="AU25" s="298"/>
      <c r="AV25" s="298"/>
      <c r="AW25" s="298"/>
      <c r="AX25" s="298"/>
      <c r="AY25" s="298"/>
      <c r="AZ25" s="298"/>
      <c r="BA25" s="298"/>
      <c r="BB25" s="298"/>
      <c r="BC25" s="298"/>
      <c r="BD25" s="298"/>
      <c r="BE25" s="298"/>
      <c r="BF25" s="298"/>
      <c r="BG25" s="298"/>
      <c r="BH25" s="298"/>
      <c r="BI25" s="298"/>
      <c r="BJ25" s="298"/>
      <c r="BK25" s="298"/>
      <c r="BL25" s="298"/>
      <c r="BM25" s="298"/>
      <c r="BN25" s="298"/>
      <c r="BO25" s="298"/>
      <c r="BP25" s="298"/>
      <c r="BQ25" s="298"/>
      <c r="BR25" s="298"/>
      <c r="BS25" s="298"/>
      <c r="BT25" s="298"/>
      <c r="BU25" s="298"/>
      <c r="BV25" s="298"/>
      <c r="BW25" s="298"/>
      <c r="BX25" s="298"/>
      <c r="BY25" s="298"/>
      <c r="BZ25" s="298"/>
      <c r="CA25" s="298"/>
      <c r="CB25" s="298"/>
      <c r="CC25" s="298"/>
      <c r="CD25" s="298"/>
    </row>
    <row r="26" spans="1:82" ht="79.25" customHeight="1" x14ac:dyDescent="0.2">
      <c r="A26" s="231"/>
      <c r="B26" s="707" t="s">
        <v>332</v>
      </c>
      <c r="C26" s="708"/>
      <c r="D26" s="708"/>
      <c r="E26" s="708"/>
      <c r="F26" s="708"/>
      <c r="G26" s="708"/>
      <c r="H26" s="708"/>
      <c r="I26" s="708"/>
      <c r="J26" s="708"/>
      <c r="K26" s="708"/>
      <c r="L26" s="204"/>
      <c r="M26" s="148"/>
      <c r="N26" s="148"/>
      <c r="O26" s="298"/>
      <c r="P26" s="298"/>
      <c r="Q26" s="298"/>
      <c r="R26" s="298"/>
      <c r="S26" s="298"/>
      <c r="T26" s="298"/>
      <c r="U26" s="298"/>
      <c r="V26" s="298"/>
      <c r="W26" s="298"/>
      <c r="X26" s="298"/>
      <c r="Y26" s="298"/>
      <c r="Z26" s="298"/>
      <c r="AA26" s="298"/>
      <c r="AB26" s="298"/>
      <c r="AC26" s="298"/>
      <c r="AD26" s="298"/>
      <c r="AE26" s="298"/>
      <c r="AF26" s="298"/>
      <c r="AG26" s="298"/>
      <c r="AH26" s="298"/>
      <c r="AI26" s="298"/>
      <c r="AJ26" s="298"/>
      <c r="AK26" s="298"/>
      <c r="AL26" s="298"/>
      <c r="AM26" s="298"/>
      <c r="AN26" s="298"/>
      <c r="AO26" s="298"/>
      <c r="AP26" s="298"/>
      <c r="AQ26" s="298"/>
      <c r="AR26" s="298"/>
      <c r="AS26" s="298"/>
      <c r="AT26" s="298"/>
      <c r="AU26" s="298"/>
      <c r="AV26" s="298"/>
      <c r="AW26" s="298"/>
      <c r="AX26" s="298"/>
      <c r="AY26" s="298"/>
      <c r="AZ26" s="298"/>
      <c r="BA26" s="298"/>
      <c r="BB26" s="298"/>
      <c r="BC26" s="298"/>
      <c r="BD26" s="298"/>
      <c r="BE26" s="298"/>
      <c r="BF26" s="298"/>
      <c r="BG26" s="298"/>
      <c r="BH26" s="298"/>
      <c r="BI26" s="298"/>
      <c r="BJ26" s="298"/>
      <c r="BK26" s="298"/>
      <c r="BL26" s="298"/>
      <c r="BM26" s="298"/>
      <c r="BN26" s="298"/>
      <c r="BO26" s="298"/>
      <c r="BP26" s="298"/>
      <c r="BQ26" s="298"/>
      <c r="BR26" s="298"/>
      <c r="BS26" s="298"/>
      <c r="BT26" s="298"/>
      <c r="BU26" s="298"/>
      <c r="BV26" s="298"/>
      <c r="BW26" s="298"/>
      <c r="BX26" s="298"/>
      <c r="BY26" s="298"/>
      <c r="BZ26" s="298"/>
      <c r="CA26" s="298"/>
      <c r="CB26" s="298"/>
      <c r="CC26" s="298"/>
      <c r="CD26" s="298"/>
    </row>
    <row r="27" spans="1:82" x14ac:dyDescent="0.2">
      <c r="A27" s="231"/>
      <c r="B27" s="164"/>
      <c r="C27" s="164"/>
      <c r="D27" s="164"/>
      <c r="E27" s="167"/>
      <c r="F27" s="167"/>
      <c r="G27" s="208"/>
      <c r="H27" s="164"/>
      <c r="I27" s="209"/>
      <c r="J27" s="138"/>
      <c r="K27" s="209"/>
      <c r="L27" s="200"/>
      <c r="M27" s="298"/>
      <c r="N27" s="298"/>
      <c r="O27" s="298"/>
      <c r="P27" s="298"/>
      <c r="Q27" s="298"/>
      <c r="R27" s="298"/>
      <c r="S27" s="298"/>
      <c r="T27" s="298"/>
      <c r="U27" s="298"/>
      <c r="V27" s="298"/>
      <c r="W27" s="298"/>
      <c r="X27" s="298"/>
      <c r="Y27" s="298"/>
      <c r="Z27" s="298"/>
      <c r="AA27" s="298"/>
      <c r="AB27" s="298"/>
      <c r="AC27" s="298"/>
      <c r="AD27" s="298"/>
      <c r="AE27" s="298"/>
      <c r="AF27" s="298"/>
      <c r="AG27" s="298"/>
      <c r="AH27" s="298"/>
      <c r="AI27" s="298"/>
      <c r="AJ27" s="298"/>
      <c r="AK27" s="298"/>
      <c r="AL27" s="298"/>
      <c r="AM27" s="298"/>
      <c r="AN27" s="298"/>
      <c r="AO27" s="298"/>
      <c r="AP27" s="298"/>
      <c r="AQ27" s="298"/>
      <c r="AR27" s="298"/>
      <c r="AS27" s="298"/>
      <c r="AT27" s="298"/>
      <c r="AU27" s="298"/>
      <c r="AV27" s="298"/>
      <c r="AW27" s="298"/>
      <c r="AX27" s="298"/>
      <c r="AY27" s="298"/>
      <c r="AZ27" s="298"/>
      <c r="BA27" s="298"/>
      <c r="BB27" s="298"/>
      <c r="BC27" s="298"/>
      <c r="BD27" s="298"/>
      <c r="BE27" s="298"/>
      <c r="BF27" s="298"/>
      <c r="BG27" s="298"/>
      <c r="BH27" s="298"/>
      <c r="BI27" s="298"/>
      <c r="BJ27" s="298"/>
      <c r="BK27" s="298"/>
      <c r="BL27" s="298"/>
      <c r="BM27" s="298"/>
      <c r="BN27" s="298"/>
      <c r="BO27" s="298"/>
      <c r="BP27" s="298"/>
      <c r="BQ27" s="298"/>
      <c r="BR27" s="298"/>
      <c r="BS27" s="298"/>
      <c r="BT27" s="298"/>
      <c r="BU27" s="298"/>
      <c r="BV27" s="298"/>
      <c r="BW27" s="298"/>
      <c r="BX27" s="298"/>
      <c r="BY27" s="298"/>
      <c r="BZ27" s="298"/>
      <c r="CA27" s="298"/>
      <c r="CB27" s="298"/>
      <c r="CC27" s="298"/>
      <c r="CD27" s="298"/>
    </row>
    <row r="28" spans="1:82" ht="30" x14ac:dyDescent="0.2">
      <c r="A28" s="231"/>
      <c r="B28" s="668"/>
      <c r="C28" s="668"/>
      <c r="D28" s="668"/>
      <c r="E28" s="668"/>
      <c r="F28" s="169"/>
      <c r="G28" s="210" t="s">
        <v>49</v>
      </c>
      <c r="H28" s="168"/>
      <c r="I28" s="210" t="s">
        <v>55</v>
      </c>
      <c r="J28" s="211"/>
      <c r="K28" s="210" t="s">
        <v>51</v>
      </c>
      <c r="L28" s="212"/>
      <c r="M28" s="302"/>
      <c r="N28" s="298"/>
      <c r="O28" s="298"/>
      <c r="P28" s="298"/>
      <c r="Q28" s="298"/>
      <c r="R28" s="298"/>
      <c r="S28" s="298"/>
      <c r="T28" s="298"/>
      <c r="U28" s="298"/>
      <c r="V28" s="298"/>
      <c r="W28" s="298"/>
      <c r="X28" s="298"/>
      <c r="Y28" s="298"/>
      <c r="Z28" s="298"/>
      <c r="AA28" s="298"/>
      <c r="AB28" s="298"/>
      <c r="AC28" s="298"/>
      <c r="AD28" s="298"/>
      <c r="AE28" s="298"/>
      <c r="AF28" s="298"/>
      <c r="AG28" s="298"/>
      <c r="AH28" s="298"/>
      <c r="AI28" s="298"/>
      <c r="AJ28" s="298"/>
      <c r="AK28" s="298"/>
      <c r="AL28" s="298"/>
      <c r="AM28" s="298"/>
      <c r="AN28" s="298"/>
      <c r="AO28" s="298"/>
      <c r="AP28" s="298"/>
      <c r="AQ28" s="298"/>
      <c r="AR28" s="298"/>
      <c r="AS28" s="298"/>
      <c r="AT28" s="298"/>
      <c r="AU28" s="298"/>
      <c r="AV28" s="298"/>
      <c r="AW28" s="298"/>
      <c r="AX28" s="298"/>
      <c r="AY28" s="298"/>
      <c r="AZ28" s="298"/>
      <c r="BA28" s="298"/>
      <c r="BB28" s="298"/>
      <c r="BC28" s="298"/>
      <c r="BD28" s="298"/>
      <c r="BE28" s="298"/>
      <c r="BF28" s="298"/>
      <c r="BG28" s="298"/>
      <c r="BH28" s="298"/>
      <c r="BI28" s="298"/>
      <c r="BJ28" s="298"/>
      <c r="BK28" s="298"/>
      <c r="BL28" s="298"/>
      <c r="BM28" s="298"/>
      <c r="BN28" s="298"/>
      <c r="BO28" s="298"/>
      <c r="BP28" s="298"/>
      <c r="BQ28" s="298"/>
      <c r="BR28" s="298"/>
      <c r="BS28" s="298"/>
      <c r="BT28" s="298"/>
      <c r="BU28" s="298"/>
      <c r="BV28" s="298"/>
      <c r="BW28" s="298"/>
      <c r="BX28" s="298"/>
      <c r="BY28" s="298"/>
      <c r="BZ28" s="298"/>
      <c r="CA28" s="298"/>
      <c r="CB28" s="298"/>
      <c r="CC28" s="298"/>
      <c r="CD28" s="298"/>
    </row>
    <row r="29" spans="1:82" ht="27.5" customHeight="1" x14ac:dyDescent="0.2">
      <c r="A29" s="231"/>
      <c r="B29" s="664" t="s">
        <v>47</v>
      </c>
      <c r="C29" s="664"/>
      <c r="D29" s="664"/>
      <c r="E29" s="664"/>
      <c r="F29" s="213"/>
      <c r="G29" s="214"/>
      <c r="H29" s="215"/>
      <c r="I29" s="214"/>
      <c r="J29" s="216"/>
      <c r="K29" s="217"/>
      <c r="L29" s="218"/>
      <c r="M29" s="303"/>
      <c r="N29" s="298"/>
      <c r="O29" s="298"/>
      <c r="P29" s="298"/>
      <c r="Q29" s="298"/>
      <c r="R29" s="298"/>
      <c r="S29" s="298"/>
      <c r="T29" s="298"/>
      <c r="U29" s="298"/>
      <c r="V29" s="298"/>
      <c r="W29" s="298"/>
      <c r="X29" s="298"/>
      <c r="Y29" s="298"/>
      <c r="Z29" s="298"/>
      <c r="AA29" s="298"/>
      <c r="AB29" s="298"/>
      <c r="AC29" s="298"/>
      <c r="AD29" s="298"/>
      <c r="AE29" s="298"/>
      <c r="AF29" s="298"/>
      <c r="AG29" s="298"/>
      <c r="AH29" s="298"/>
      <c r="AI29" s="298"/>
      <c r="AJ29" s="298"/>
      <c r="AK29" s="298"/>
      <c r="AL29" s="298"/>
      <c r="AM29" s="298"/>
      <c r="AN29" s="298"/>
      <c r="AO29" s="298"/>
      <c r="AP29" s="298"/>
      <c r="AQ29" s="298"/>
      <c r="AR29" s="298"/>
      <c r="AS29" s="298"/>
      <c r="AT29" s="298"/>
      <c r="AU29" s="298"/>
      <c r="AV29" s="298"/>
      <c r="AW29" s="298"/>
      <c r="AX29" s="298"/>
      <c r="AY29" s="298"/>
      <c r="AZ29" s="298"/>
      <c r="BA29" s="298"/>
      <c r="BB29" s="298"/>
      <c r="BC29" s="298"/>
      <c r="BD29" s="298"/>
      <c r="BE29" s="298"/>
      <c r="BF29" s="298"/>
      <c r="BG29" s="298"/>
      <c r="BH29" s="298"/>
      <c r="BI29" s="298"/>
      <c r="BJ29" s="298"/>
      <c r="BK29" s="298"/>
      <c r="BL29" s="298"/>
      <c r="BM29" s="298"/>
      <c r="BN29" s="298"/>
      <c r="BO29" s="298"/>
      <c r="BP29" s="298"/>
      <c r="BQ29" s="298"/>
      <c r="BR29" s="298"/>
      <c r="BS29" s="298"/>
      <c r="BT29" s="298"/>
      <c r="BU29" s="298"/>
      <c r="BV29" s="298"/>
      <c r="BW29" s="298"/>
      <c r="BX29" s="298"/>
      <c r="BY29" s="298"/>
      <c r="BZ29" s="298"/>
      <c r="CA29" s="298"/>
      <c r="CB29" s="298"/>
      <c r="CC29" s="298"/>
      <c r="CD29" s="298"/>
    </row>
    <row r="30" spans="1:82" ht="54" customHeight="1" x14ac:dyDescent="0.2">
      <c r="A30" s="231"/>
      <c r="B30" s="712" t="s">
        <v>333</v>
      </c>
      <c r="C30" s="712"/>
      <c r="D30" s="713"/>
      <c r="E30" s="713"/>
      <c r="F30" s="128"/>
      <c r="G30" s="150"/>
      <c r="H30" s="151"/>
      <c r="I30" s="127"/>
      <c r="J30" s="128"/>
      <c r="K30" s="129"/>
      <c r="L30" s="219"/>
      <c r="M30" s="303"/>
      <c r="N30" s="298"/>
      <c r="O30" s="298"/>
      <c r="P30" s="298"/>
      <c r="Q30" s="298"/>
      <c r="R30" s="298"/>
      <c r="S30" s="298"/>
      <c r="T30" s="298"/>
      <c r="U30" s="298"/>
      <c r="V30" s="298"/>
      <c r="W30" s="298"/>
      <c r="X30" s="298"/>
      <c r="Y30" s="298"/>
      <c r="Z30" s="298"/>
      <c r="AA30" s="298"/>
      <c r="AB30" s="298"/>
      <c r="AC30" s="298"/>
      <c r="AD30" s="298"/>
      <c r="AE30" s="298"/>
      <c r="AF30" s="298"/>
      <c r="AG30" s="298"/>
      <c r="AH30" s="298"/>
      <c r="AI30" s="298"/>
      <c r="AJ30" s="298"/>
      <c r="AK30" s="298"/>
      <c r="AL30" s="298"/>
      <c r="AM30" s="298"/>
      <c r="AN30" s="298"/>
      <c r="AO30" s="298"/>
      <c r="AP30" s="298"/>
      <c r="AQ30" s="298"/>
      <c r="AR30" s="298"/>
      <c r="AS30" s="298"/>
      <c r="AT30" s="298"/>
      <c r="AU30" s="298"/>
      <c r="AV30" s="298"/>
      <c r="AW30" s="298"/>
      <c r="AX30" s="298"/>
      <c r="AY30" s="298"/>
      <c r="AZ30" s="298"/>
      <c r="BA30" s="298"/>
      <c r="BB30" s="298"/>
      <c r="BC30" s="298"/>
      <c r="BD30" s="298"/>
      <c r="BE30" s="298"/>
      <c r="BF30" s="298"/>
      <c r="BG30" s="298"/>
      <c r="BH30" s="298"/>
      <c r="BI30" s="298"/>
      <c r="BJ30" s="298"/>
      <c r="BK30" s="298"/>
      <c r="BL30" s="298"/>
      <c r="BM30" s="298"/>
      <c r="BN30" s="298"/>
      <c r="BO30" s="298"/>
      <c r="BP30" s="298"/>
      <c r="BQ30" s="298"/>
      <c r="BR30" s="298"/>
      <c r="BS30" s="298"/>
      <c r="BT30" s="298"/>
      <c r="BU30" s="298"/>
      <c r="BV30" s="298"/>
      <c r="BW30" s="298"/>
      <c r="BX30" s="298"/>
      <c r="BY30" s="298"/>
      <c r="BZ30" s="298"/>
      <c r="CA30" s="298"/>
      <c r="CB30" s="298"/>
      <c r="CC30" s="298"/>
      <c r="CD30" s="298"/>
    </row>
    <row r="31" spans="1:82" ht="54" customHeight="1" x14ac:dyDescent="0.2">
      <c r="A31" s="231"/>
      <c r="B31" s="709" t="s">
        <v>569</v>
      </c>
      <c r="C31" s="709"/>
      <c r="D31" s="710"/>
      <c r="E31" s="710"/>
      <c r="F31" s="128"/>
      <c r="G31" s="120"/>
      <c r="H31" s="151"/>
      <c r="I31" s="391">
        <v>1556</v>
      </c>
      <c r="J31" s="388"/>
      <c r="K31" s="392">
        <f>I31*G31</f>
        <v>0</v>
      </c>
      <c r="L31" s="219"/>
      <c r="M31" s="303"/>
      <c r="N31" s="298"/>
      <c r="O31" s="298"/>
      <c r="P31" s="298"/>
      <c r="Q31" s="304"/>
      <c r="R31" s="304"/>
      <c r="S31" s="304"/>
      <c r="T31" s="304"/>
      <c r="U31" s="304"/>
      <c r="V31" s="304"/>
      <c r="W31" s="304"/>
      <c r="X31" s="304"/>
      <c r="Y31" s="298"/>
      <c r="Z31" s="298"/>
      <c r="AA31" s="298"/>
      <c r="AB31" s="298"/>
      <c r="AC31" s="298"/>
      <c r="AD31" s="298"/>
      <c r="AE31" s="298"/>
      <c r="AF31" s="298"/>
      <c r="AG31" s="298"/>
      <c r="AH31" s="298"/>
      <c r="AI31" s="298"/>
      <c r="AJ31" s="298"/>
      <c r="AK31" s="298"/>
      <c r="AL31" s="298"/>
      <c r="AM31" s="298"/>
      <c r="AN31" s="298"/>
      <c r="AO31" s="298"/>
      <c r="AP31" s="298"/>
      <c r="AQ31" s="298"/>
      <c r="AR31" s="298"/>
      <c r="AS31" s="298"/>
      <c r="AT31" s="298"/>
      <c r="AU31" s="298"/>
      <c r="AV31" s="298"/>
      <c r="AW31" s="298"/>
      <c r="AX31" s="298"/>
      <c r="AY31" s="298"/>
      <c r="AZ31" s="298"/>
      <c r="BA31" s="298"/>
      <c r="BB31" s="298"/>
      <c r="BC31" s="298"/>
      <c r="BD31" s="298"/>
      <c r="BE31" s="298"/>
      <c r="BF31" s="298"/>
      <c r="BG31" s="298"/>
      <c r="BH31" s="298"/>
      <c r="BI31" s="298"/>
      <c r="BJ31" s="298"/>
      <c r="BK31" s="298"/>
      <c r="BL31" s="298"/>
      <c r="BM31" s="298"/>
      <c r="BN31" s="298"/>
      <c r="BO31" s="298"/>
      <c r="BP31" s="298"/>
      <c r="BQ31" s="298"/>
      <c r="BR31" s="298"/>
      <c r="BS31" s="298"/>
      <c r="BT31" s="298"/>
      <c r="BU31" s="298"/>
      <c r="BV31" s="298"/>
      <c r="BW31" s="298"/>
      <c r="BX31" s="298"/>
      <c r="BY31" s="298"/>
      <c r="BZ31" s="298"/>
      <c r="CA31" s="298"/>
      <c r="CB31" s="298"/>
      <c r="CC31" s="298"/>
      <c r="CD31" s="298"/>
    </row>
    <row r="32" spans="1:82" ht="54" hidden="1" customHeight="1" x14ac:dyDescent="0.2">
      <c r="A32" s="231"/>
      <c r="B32" s="709" t="s">
        <v>570</v>
      </c>
      <c r="C32" s="709"/>
      <c r="D32" s="710"/>
      <c r="E32" s="710"/>
      <c r="F32" s="128"/>
      <c r="G32" s="120"/>
      <c r="H32" s="151"/>
      <c r="I32" s="391">
        <v>3002</v>
      </c>
      <c r="J32" s="388"/>
      <c r="K32" s="392">
        <f t="shared" ref="K32:K38" si="0">I32*G32</f>
        <v>0</v>
      </c>
      <c r="L32" s="219"/>
      <c r="M32" s="303"/>
      <c r="N32" s="298"/>
      <c r="O32" s="298"/>
      <c r="P32" s="298"/>
      <c r="Q32" s="304"/>
      <c r="R32" s="304"/>
      <c r="S32" s="298"/>
      <c r="T32" s="298"/>
      <c r="U32" s="298"/>
      <c r="V32" s="298"/>
      <c r="W32" s="298"/>
      <c r="X32" s="298"/>
      <c r="Y32" s="298"/>
      <c r="Z32" s="298"/>
      <c r="AA32" s="298"/>
      <c r="AB32" s="298"/>
      <c r="AC32" s="298"/>
      <c r="AD32" s="298"/>
      <c r="AE32" s="298"/>
      <c r="AF32" s="298"/>
      <c r="AG32" s="298"/>
      <c r="AH32" s="298"/>
      <c r="AI32" s="298"/>
      <c r="AJ32" s="298"/>
      <c r="AK32" s="298"/>
      <c r="AL32" s="298"/>
      <c r="AM32" s="298"/>
      <c r="AN32" s="298"/>
      <c r="AO32" s="298"/>
      <c r="AP32" s="298"/>
      <c r="AQ32" s="298"/>
      <c r="AR32" s="298"/>
      <c r="AS32" s="298"/>
      <c r="AT32" s="298"/>
      <c r="AU32" s="298"/>
      <c r="AV32" s="298"/>
      <c r="AW32" s="298"/>
      <c r="AX32" s="298"/>
      <c r="AY32" s="298"/>
      <c r="AZ32" s="298"/>
      <c r="BA32" s="298"/>
      <c r="BB32" s="298"/>
      <c r="BC32" s="298"/>
      <c r="BD32" s="298"/>
      <c r="BE32" s="298"/>
      <c r="BF32" s="298"/>
      <c r="BG32" s="298"/>
      <c r="BH32" s="298"/>
      <c r="BI32" s="298"/>
      <c r="BJ32" s="298"/>
      <c r="BK32" s="298"/>
      <c r="BL32" s="298"/>
      <c r="BM32" s="298"/>
      <c r="BN32" s="298"/>
      <c r="BO32" s="298"/>
      <c r="BP32" s="298"/>
      <c r="BQ32" s="298"/>
      <c r="BR32" s="298"/>
      <c r="BS32" s="298"/>
      <c r="BT32" s="298"/>
      <c r="BU32" s="298"/>
      <c r="BV32" s="298"/>
      <c r="BW32" s="298"/>
      <c r="BX32" s="298"/>
      <c r="BY32" s="298"/>
      <c r="BZ32" s="298"/>
      <c r="CA32" s="298"/>
      <c r="CB32" s="298"/>
      <c r="CC32" s="298"/>
      <c r="CD32" s="298"/>
    </row>
    <row r="33" spans="1:82" ht="54" hidden="1" customHeight="1" x14ac:dyDescent="0.2">
      <c r="A33" s="231"/>
      <c r="B33" s="709" t="s">
        <v>571</v>
      </c>
      <c r="C33" s="709"/>
      <c r="D33" s="710"/>
      <c r="E33" s="710"/>
      <c r="F33" s="128"/>
      <c r="G33" s="120"/>
      <c r="H33" s="151"/>
      <c r="I33" s="391">
        <v>3624</v>
      </c>
      <c r="J33" s="388"/>
      <c r="K33" s="392">
        <f t="shared" si="0"/>
        <v>0</v>
      </c>
      <c r="L33" s="219"/>
      <c r="M33" s="303"/>
      <c r="N33" s="298"/>
      <c r="O33" s="298"/>
      <c r="P33" s="298"/>
      <c r="Q33" s="304"/>
      <c r="R33" s="304"/>
      <c r="S33" s="298"/>
      <c r="T33" s="298"/>
      <c r="U33" s="298"/>
      <c r="V33" s="298"/>
      <c r="W33" s="298"/>
      <c r="X33" s="298"/>
      <c r="Y33" s="298"/>
      <c r="Z33" s="298"/>
      <c r="AA33" s="298"/>
      <c r="AB33" s="298"/>
      <c r="AC33" s="298"/>
      <c r="AD33" s="298"/>
      <c r="AE33" s="298"/>
      <c r="AF33" s="298"/>
      <c r="AG33" s="298"/>
      <c r="AH33" s="298"/>
      <c r="AI33" s="298"/>
      <c r="AJ33" s="298"/>
      <c r="AK33" s="298"/>
      <c r="AL33" s="298"/>
      <c r="AM33" s="298"/>
      <c r="AN33" s="298"/>
      <c r="AO33" s="298"/>
      <c r="AP33" s="298"/>
      <c r="AQ33" s="298"/>
      <c r="AR33" s="298"/>
      <c r="AS33" s="298"/>
      <c r="AT33" s="298"/>
      <c r="AU33" s="298"/>
      <c r="AV33" s="298"/>
      <c r="AW33" s="298"/>
      <c r="AX33" s="298"/>
      <c r="AY33" s="298"/>
      <c r="AZ33" s="298"/>
      <c r="BA33" s="298"/>
      <c r="BB33" s="298"/>
      <c r="BC33" s="298"/>
      <c r="BD33" s="298"/>
      <c r="BE33" s="298"/>
      <c r="BF33" s="298"/>
      <c r="BG33" s="298"/>
      <c r="BH33" s="298"/>
      <c r="BI33" s="298"/>
      <c r="BJ33" s="298"/>
      <c r="BK33" s="298"/>
      <c r="BL33" s="298"/>
      <c r="BM33" s="298"/>
      <c r="BN33" s="298"/>
      <c r="BO33" s="298"/>
      <c r="BP33" s="298"/>
      <c r="BQ33" s="298"/>
      <c r="BR33" s="298"/>
      <c r="BS33" s="298"/>
      <c r="BT33" s="298"/>
      <c r="BU33" s="298"/>
      <c r="BV33" s="298"/>
      <c r="BW33" s="298"/>
      <c r="BX33" s="298"/>
      <c r="BY33" s="298"/>
      <c r="BZ33" s="298"/>
      <c r="CA33" s="298"/>
      <c r="CB33" s="298"/>
      <c r="CC33" s="298"/>
      <c r="CD33" s="298"/>
    </row>
    <row r="34" spans="1:82" ht="54" customHeight="1" x14ac:dyDescent="0.2">
      <c r="A34" s="231"/>
      <c r="B34" s="711" t="s">
        <v>337</v>
      </c>
      <c r="C34" s="700"/>
      <c r="D34" s="700"/>
      <c r="E34" s="701"/>
      <c r="F34" s="128"/>
      <c r="G34" s="150"/>
      <c r="H34" s="151"/>
      <c r="I34" s="391"/>
      <c r="J34" s="388"/>
      <c r="K34" s="392"/>
      <c r="L34" s="219"/>
      <c r="M34" s="303"/>
      <c r="N34" s="298"/>
      <c r="O34" s="298"/>
      <c r="P34" s="298"/>
      <c r="Q34" s="304"/>
      <c r="R34" s="304"/>
      <c r="S34" s="298"/>
      <c r="T34" s="298"/>
      <c r="U34" s="298"/>
      <c r="V34" s="298"/>
      <c r="W34" s="298"/>
      <c r="X34" s="298"/>
      <c r="Y34" s="298"/>
      <c r="Z34" s="298"/>
      <c r="AA34" s="298"/>
      <c r="AB34" s="298"/>
      <c r="AC34" s="298"/>
      <c r="AD34" s="298"/>
      <c r="AE34" s="298"/>
      <c r="AF34" s="298"/>
      <c r="AG34" s="298"/>
      <c r="AH34" s="298"/>
      <c r="AI34" s="298"/>
      <c r="AJ34" s="298"/>
      <c r="AK34" s="298"/>
      <c r="AL34" s="298"/>
      <c r="AM34" s="298"/>
      <c r="AN34" s="298"/>
      <c r="AO34" s="298"/>
      <c r="AP34" s="298"/>
      <c r="AQ34" s="298"/>
      <c r="AR34" s="298"/>
      <c r="AS34" s="298"/>
      <c r="AT34" s="298"/>
      <c r="AU34" s="298"/>
      <c r="AV34" s="298"/>
      <c r="AW34" s="298"/>
      <c r="AX34" s="298"/>
      <c r="AY34" s="298"/>
      <c r="AZ34" s="298"/>
      <c r="BA34" s="298"/>
      <c r="BB34" s="298"/>
      <c r="BC34" s="298"/>
      <c r="BD34" s="298"/>
      <c r="BE34" s="298"/>
      <c r="BF34" s="298"/>
      <c r="BG34" s="298"/>
      <c r="BH34" s="298"/>
      <c r="BI34" s="298"/>
      <c r="BJ34" s="298"/>
      <c r="BK34" s="298"/>
      <c r="BL34" s="298"/>
      <c r="BM34" s="298"/>
      <c r="BN34" s="298"/>
      <c r="BO34" s="298"/>
      <c r="BP34" s="298"/>
      <c r="BQ34" s="298"/>
      <c r="BR34" s="298"/>
      <c r="BS34" s="298"/>
      <c r="BT34" s="298"/>
      <c r="BU34" s="298"/>
      <c r="BV34" s="298"/>
      <c r="BW34" s="298"/>
      <c r="BX34" s="298"/>
      <c r="BY34" s="298"/>
      <c r="BZ34" s="298"/>
      <c r="CA34" s="298"/>
      <c r="CB34" s="298"/>
      <c r="CC34" s="298"/>
      <c r="CD34" s="298"/>
    </row>
    <row r="35" spans="1:82" ht="54" customHeight="1" x14ac:dyDescent="0.2">
      <c r="A35" s="231"/>
      <c r="B35" s="710" t="s">
        <v>708</v>
      </c>
      <c r="C35" s="710"/>
      <c r="D35" s="710"/>
      <c r="E35" s="710"/>
      <c r="F35" s="128"/>
      <c r="G35" s="120"/>
      <c r="H35" s="151"/>
      <c r="I35" s="391">
        <v>1232</v>
      </c>
      <c r="J35" s="388"/>
      <c r="K35" s="392">
        <f t="shared" si="0"/>
        <v>0</v>
      </c>
      <c r="L35" s="219"/>
      <c r="M35" s="303"/>
      <c r="N35" s="298"/>
      <c r="O35" s="298"/>
      <c r="P35" s="298"/>
      <c r="Q35" s="304"/>
      <c r="R35" s="304"/>
      <c r="S35" s="298"/>
      <c r="T35" s="298"/>
      <c r="U35" s="298"/>
      <c r="V35" s="298"/>
      <c r="W35" s="298"/>
      <c r="X35" s="298"/>
      <c r="Y35" s="298"/>
      <c r="Z35" s="298"/>
      <c r="AA35" s="298"/>
      <c r="AB35" s="298"/>
      <c r="AC35" s="298"/>
      <c r="AD35" s="298"/>
      <c r="AE35" s="298"/>
      <c r="AF35" s="298"/>
      <c r="AG35" s="298"/>
      <c r="AH35" s="298"/>
      <c r="AI35" s="298"/>
      <c r="AJ35" s="298"/>
      <c r="AK35" s="298"/>
      <c r="AL35" s="298"/>
      <c r="AM35" s="298"/>
      <c r="AN35" s="298"/>
      <c r="AO35" s="298"/>
      <c r="AP35" s="298"/>
      <c r="AQ35" s="298"/>
      <c r="AR35" s="298"/>
      <c r="AS35" s="298"/>
      <c r="AT35" s="298"/>
      <c r="AU35" s="298"/>
      <c r="AV35" s="298"/>
      <c r="AW35" s="298"/>
      <c r="AX35" s="298"/>
      <c r="AY35" s="298"/>
      <c r="AZ35" s="298"/>
      <c r="BA35" s="298"/>
      <c r="BB35" s="298"/>
      <c r="BC35" s="298"/>
      <c r="BD35" s="298"/>
      <c r="BE35" s="298"/>
      <c r="BF35" s="298"/>
      <c r="BG35" s="298"/>
      <c r="BH35" s="298"/>
      <c r="BI35" s="298"/>
      <c r="BJ35" s="298"/>
      <c r="BK35" s="298"/>
      <c r="BL35" s="298"/>
      <c r="BM35" s="298"/>
      <c r="BN35" s="298"/>
      <c r="BO35" s="298"/>
      <c r="BP35" s="298"/>
      <c r="BQ35" s="298"/>
      <c r="BR35" s="298"/>
      <c r="BS35" s="298"/>
      <c r="BT35" s="298"/>
      <c r="BU35" s="298"/>
      <c r="BV35" s="298"/>
      <c r="BW35" s="298"/>
      <c r="BX35" s="298"/>
      <c r="BY35" s="298"/>
      <c r="BZ35" s="298"/>
      <c r="CA35" s="298"/>
      <c r="CB35" s="298"/>
      <c r="CC35" s="298"/>
      <c r="CD35" s="298"/>
    </row>
    <row r="36" spans="1:82" ht="54" customHeight="1" x14ac:dyDescent="0.2">
      <c r="A36" s="231"/>
      <c r="B36" s="710" t="s">
        <v>707</v>
      </c>
      <c r="C36" s="710"/>
      <c r="D36" s="710"/>
      <c r="E36" s="710"/>
      <c r="F36" s="128"/>
      <c r="G36" s="120"/>
      <c r="H36" s="151"/>
      <c r="I36" s="391">
        <v>1369</v>
      </c>
      <c r="J36" s="388"/>
      <c r="K36" s="392">
        <f t="shared" ref="K36" si="1">I36*G36</f>
        <v>0</v>
      </c>
      <c r="L36" s="219"/>
      <c r="M36" s="303"/>
      <c r="N36" s="298"/>
      <c r="O36" s="298"/>
      <c r="P36" s="298"/>
      <c r="Q36" s="304"/>
      <c r="R36" s="304"/>
      <c r="S36" s="298"/>
      <c r="T36" s="298"/>
      <c r="U36" s="298"/>
      <c r="V36" s="298"/>
      <c r="W36" s="298"/>
      <c r="X36" s="298"/>
      <c r="Y36" s="298"/>
      <c r="Z36" s="298"/>
      <c r="AA36" s="298"/>
      <c r="AB36" s="298"/>
      <c r="AC36" s="298"/>
      <c r="AD36" s="298"/>
      <c r="AE36" s="298"/>
      <c r="AF36" s="298"/>
      <c r="AG36" s="298"/>
      <c r="AH36" s="298"/>
      <c r="AI36" s="298"/>
      <c r="AJ36" s="298"/>
      <c r="AK36" s="298"/>
      <c r="AL36" s="298"/>
      <c r="AM36" s="298"/>
      <c r="AN36" s="298"/>
      <c r="AO36" s="298"/>
      <c r="AP36" s="298"/>
      <c r="AQ36" s="298"/>
      <c r="AR36" s="298"/>
      <c r="AS36" s="298"/>
      <c r="AT36" s="298"/>
      <c r="AU36" s="298"/>
      <c r="AV36" s="298"/>
      <c r="AW36" s="298"/>
      <c r="AX36" s="298"/>
      <c r="AY36" s="298"/>
      <c r="AZ36" s="298"/>
      <c r="BA36" s="298"/>
      <c r="BB36" s="298"/>
      <c r="BC36" s="298"/>
      <c r="BD36" s="298"/>
      <c r="BE36" s="298"/>
      <c r="BF36" s="298"/>
      <c r="BG36" s="298"/>
      <c r="BH36" s="298"/>
      <c r="BI36" s="298"/>
      <c r="BJ36" s="298"/>
      <c r="BK36" s="298"/>
      <c r="BL36" s="298"/>
      <c r="BM36" s="298"/>
      <c r="BN36" s="298"/>
      <c r="BO36" s="298"/>
      <c r="BP36" s="298"/>
      <c r="BQ36" s="298"/>
      <c r="BR36" s="298"/>
      <c r="BS36" s="298"/>
      <c r="BT36" s="298"/>
      <c r="BU36" s="298"/>
      <c r="BV36" s="298"/>
      <c r="BW36" s="298"/>
      <c r="BX36" s="298"/>
      <c r="BY36" s="298"/>
      <c r="BZ36" s="298"/>
      <c r="CA36" s="298"/>
      <c r="CB36" s="298"/>
      <c r="CC36" s="298"/>
      <c r="CD36" s="298"/>
    </row>
    <row r="37" spans="1:82" ht="54" customHeight="1" x14ac:dyDescent="0.2">
      <c r="A37" s="231"/>
      <c r="B37" s="710" t="s">
        <v>706</v>
      </c>
      <c r="C37" s="710"/>
      <c r="D37" s="710"/>
      <c r="E37" s="710"/>
      <c r="F37" s="128"/>
      <c r="G37" s="120"/>
      <c r="H37" s="151"/>
      <c r="I37" s="391">
        <v>244</v>
      </c>
      <c r="J37" s="388"/>
      <c r="K37" s="392">
        <f t="shared" ref="K37" si="2">I37*G37</f>
        <v>0</v>
      </c>
      <c r="L37" s="219"/>
      <c r="M37" s="303"/>
      <c r="N37" s="298"/>
      <c r="O37" s="298"/>
      <c r="P37" s="298"/>
      <c r="Q37" s="304"/>
      <c r="R37" s="304"/>
      <c r="S37" s="298"/>
      <c r="T37" s="298"/>
      <c r="U37" s="298"/>
      <c r="V37" s="298"/>
      <c r="W37" s="298"/>
      <c r="X37" s="298"/>
      <c r="Y37" s="298"/>
      <c r="Z37" s="298"/>
      <c r="AA37" s="298"/>
      <c r="AB37" s="298"/>
      <c r="AC37" s="298"/>
      <c r="AD37" s="298"/>
      <c r="AE37" s="298"/>
      <c r="AF37" s="298"/>
      <c r="AG37" s="298"/>
      <c r="AH37" s="298"/>
      <c r="AI37" s="298"/>
      <c r="AJ37" s="298"/>
      <c r="AK37" s="298"/>
      <c r="AL37" s="298"/>
      <c r="AM37" s="298"/>
      <c r="AN37" s="298"/>
      <c r="AO37" s="298"/>
      <c r="AP37" s="298"/>
      <c r="AQ37" s="298"/>
      <c r="AR37" s="298"/>
      <c r="AS37" s="298"/>
      <c r="AT37" s="298"/>
      <c r="AU37" s="298"/>
      <c r="AV37" s="298"/>
      <c r="AW37" s="298"/>
      <c r="AX37" s="298"/>
      <c r="AY37" s="298"/>
      <c r="AZ37" s="298"/>
      <c r="BA37" s="298"/>
      <c r="BB37" s="298"/>
      <c r="BC37" s="298"/>
      <c r="BD37" s="298"/>
      <c r="BE37" s="298"/>
      <c r="BF37" s="298"/>
      <c r="BG37" s="298"/>
      <c r="BH37" s="298"/>
      <c r="BI37" s="298"/>
      <c r="BJ37" s="298"/>
      <c r="BK37" s="298"/>
      <c r="BL37" s="298"/>
      <c r="BM37" s="298"/>
      <c r="BN37" s="298"/>
      <c r="BO37" s="298"/>
      <c r="BP37" s="298"/>
      <c r="BQ37" s="298"/>
      <c r="BR37" s="298"/>
      <c r="BS37" s="298"/>
      <c r="BT37" s="298"/>
      <c r="BU37" s="298"/>
      <c r="BV37" s="298"/>
      <c r="BW37" s="298"/>
      <c r="BX37" s="298"/>
      <c r="BY37" s="298"/>
      <c r="BZ37" s="298"/>
      <c r="CA37" s="298"/>
      <c r="CB37" s="298"/>
      <c r="CC37" s="298"/>
      <c r="CD37" s="298"/>
    </row>
    <row r="38" spans="1:82" ht="98" hidden="1" customHeight="1" x14ac:dyDescent="0.2">
      <c r="A38" s="231"/>
      <c r="B38" s="575" t="s">
        <v>572</v>
      </c>
      <c r="C38" s="575"/>
      <c r="D38" s="575"/>
      <c r="E38" s="575"/>
      <c r="F38" s="128"/>
      <c r="G38" s="120"/>
      <c r="H38" s="151"/>
      <c r="I38" s="391">
        <v>545</v>
      </c>
      <c r="J38" s="388"/>
      <c r="K38" s="392">
        <f t="shared" si="0"/>
        <v>0</v>
      </c>
      <c r="L38" s="219"/>
      <c r="M38" s="303"/>
      <c r="N38" s="298"/>
      <c r="O38" s="298"/>
      <c r="P38" s="298"/>
      <c r="Q38" s="304"/>
      <c r="R38" s="304"/>
      <c r="S38" s="298"/>
      <c r="T38" s="298"/>
      <c r="U38" s="298"/>
      <c r="V38" s="298"/>
      <c r="W38" s="298"/>
      <c r="X38" s="298"/>
      <c r="Y38" s="298"/>
      <c r="Z38" s="298"/>
      <c r="AA38" s="298"/>
      <c r="AB38" s="298"/>
      <c r="AC38" s="298"/>
      <c r="AD38" s="298"/>
      <c r="AE38" s="298"/>
      <c r="AF38" s="298"/>
      <c r="AG38" s="298"/>
      <c r="AH38" s="298"/>
      <c r="AI38" s="298"/>
      <c r="AJ38" s="298"/>
      <c r="AK38" s="298"/>
      <c r="AL38" s="298"/>
      <c r="AM38" s="298"/>
      <c r="AN38" s="298"/>
      <c r="AO38" s="298"/>
      <c r="AP38" s="298"/>
      <c r="AQ38" s="298"/>
      <c r="AR38" s="298"/>
      <c r="AS38" s="298"/>
      <c r="AT38" s="298"/>
      <c r="AU38" s="298"/>
      <c r="AV38" s="298"/>
      <c r="AW38" s="298"/>
      <c r="AX38" s="298"/>
      <c r="AY38" s="298"/>
      <c r="AZ38" s="298"/>
      <c r="BA38" s="298"/>
      <c r="BB38" s="298"/>
      <c r="BC38" s="298"/>
      <c r="BD38" s="298"/>
      <c r="BE38" s="298"/>
      <c r="BF38" s="298"/>
      <c r="BG38" s="298"/>
      <c r="BH38" s="298"/>
      <c r="BI38" s="298"/>
      <c r="BJ38" s="298"/>
      <c r="BK38" s="298"/>
      <c r="BL38" s="298"/>
      <c r="BM38" s="298"/>
      <c r="BN38" s="298"/>
      <c r="BO38" s="298"/>
      <c r="BP38" s="298"/>
      <c r="BQ38" s="298"/>
      <c r="BR38" s="298"/>
      <c r="BS38" s="298"/>
      <c r="BT38" s="298"/>
      <c r="BU38" s="298"/>
      <c r="BV38" s="298"/>
      <c r="BW38" s="298"/>
      <c r="BX38" s="298"/>
      <c r="BY38" s="298"/>
      <c r="BZ38" s="298"/>
      <c r="CA38" s="298"/>
      <c r="CB38" s="298"/>
      <c r="CC38" s="298"/>
      <c r="CD38" s="298"/>
    </row>
    <row r="39" spans="1:82" ht="62" customHeight="1" x14ac:dyDescent="0.2">
      <c r="A39" s="231"/>
      <c r="B39" s="575" t="s">
        <v>705</v>
      </c>
      <c r="C39" s="575"/>
      <c r="D39" s="575"/>
      <c r="E39" s="575"/>
      <c r="F39" s="128"/>
      <c r="G39" s="120"/>
      <c r="H39" s="151"/>
      <c r="I39" s="391">
        <f>720*1.25</f>
        <v>900</v>
      </c>
      <c r="J39" s="388"/>
      <c r="K39" s="392">
        <f>I39*G39</f>
        <v>0</v>
      </c>
      <c r="L39" s="219"/>
      <c r="M39" s="303"/>
      <c r="N39" s="298"/>
      <c r="O39" s="298"/>
      <c r="P39" s="298"/>
      <c r="Q39" s="304"/>
      <c r="R39" s="304"/>
      <c r="S39" s="298"/>
      <c r="T39" s="298"/>
      <c r="U39" s="298"/>
      <c r="V39" s="298"/>
      <c r="W39" s="298"/>
      <c r="X39" s="298"/>
      <c r="Y39" s="298"/>
      <c r="Z39" s="298"/>
      <c r="AA39" s="298"/>
      <c r="AB39" s="298"/>
      <c r="AC39" s="298"/>
      <c r="AD39" s="298"/>
      <c r="AE39" s="298"/>
      <c r="AF39" s="298"/>
      <c r="AG39" s="298"/>
      <c r="AH39" s="298"/>
      <c r="AI39" s="298"/>
      <c r="AJ39" s="298"/>
      <c r="AK39" s="298"/>
      <c r="AL39" s="298"/>
      <c r="AM39" s="298"/>
      <c r="AN39" s="298"/>
      <c r="AO39" s="298"/>
      <c r="AP39" s="298"/>
      <c r="AQ39" s="298"/>
      <c r="AR39" s="298"/>
      <c r="AS39" s="298"/>
      <c r="AT39" s="298"/>
      <c r="AU39" s="298"/>
      <c r="AV39" s="298"/>
      <c r="AW39" s="298"/>
      <c r="AX39" s="298"/>
      <c r="AY39" s="298"/>
      <c r="AZ39" s="298"/>
      <c r="BA39" s="298"/>
      <c r="BB39" s="298"/>
      <c r="BC39" s="298"/>
      <c r="BD39" s="298"/>
      <c r="BE39" s="298"/>
      <c r="BF39" s="298"/>
      <c r="BG39" s="298"/>
      <c r="BH39" s="298"/>
      <c r="BI39" s="298"/>
      <c r="BJ39" s="298"/>
      <c r="BK39" s="298"/>
      <c r="BL39" s="298"/>
      <c r="BM39" s="298"/>
      <c r="BN39" s="298"/>
      <c r="BO39" s="298"/>
      <c r="BP39" s="298"/>
      <c r="BQ39" s="298"/>
      <c r="BR39" s="298"/>
      <c r="BS39" s="298"/>
      <c r="BT39" s="298"/>
      <c r="BU39" s="298"/>
      <c r="BV39" s="298"/>
      <c r="BW39" s="298"/>
      <c r="BX39" s="298"/>
      <c r="BY39" s="298"/>
      <c r="BZ39" s="298"/>
      <c r="CA39" s="298"/>
      <c r="CB39" s="298"/>
      <c r="CC39" s="298"/>
      <c r="CD39" s="298"/>
    </row>
    <row r="40" spans="1:82" ht="5.5" customHeight="1" x14ac:dyDescent="0.2">
      <c r="A40" s="231"/>
      <c r="B40" s="220"/>
      <c r="C40" s="164"/>
      <c r="D40" s="164"/>
      <c r="E40" s="221"/>
      <c r="F40" s="167"/>
      <c r="G40" s="220"/>
      <c r="H40" s="164"/>
      <c r="I40" s="130"/>
      <c r="J40" s="130"/>
      <c r="K40" s="131"/>
      <c r="L40" s="200"/>
      <c r="M40" s="298"/>
      <c r="N40" s="298"/>
      <c r="O40" s="298"/>
      <c r="P40" s="298"/>
      <c r="Q40" s="304"/>
      <c r="R40" s="304"/>
      <c r="S40" s="298"/>
      <c r="T40" s="298"/>
      <c r="U40" s="298"/>
      <c r="V40" s="298"/>
      <c r="W40" s="298"/>
      <c r="X40" s="298"/>
      <c r="Y40" s="298"/>
      <c r="Z40" s="298"/>
      <c r="AA40" s="298"/>
      <c r="AB40" s="298"/>
      <c r="AC40" s="298"/>
      <c r="AD40" s="298"/>
      <c r="AE40" s="298"/>
      <c r="AF40" s="298"/>
      <c r="AG40" s="298"/>
      <c r="AH40" s="298"/>
      <c r="AI40" s="298"/>
      <c r="AJ40" s="298"/>
      <c r="AK40" s="298"/>
      <c r="AL40" s="298"/>
      <c r="AM40" s="298"/>
      <c r="AN40" s="298"/>
      <c r="AO40" s="298"/>
      <c r="AP40" s="298"/>
      <c r="AQ40" s="298"/>
      <c r="AR40" s="298"/>
      <c r="AS40" s="298"/>
      <c r="AT40" s="298"/>
      <c r="AU40" s="298"/>
      <c r="AV40" s="298"/>
      <c r="AW40" s="298"/>
      <c r="AX40" s="298"/>
      <c r="AY40" s="298"/>
      <c r="AZ40" s="298"/>
      <c r="BA40" s="298"/>
      <c r="BB40" s="298"/>
      <c r="BC40" s="298"/>
      <c r="BD40" s="298"/>
      <c r="BE40" s="298"/>
      <c r="BF40" s="298"/>
      <c r="BG40" s="298"/>
      <c r="BH40" s="298"/>
      <c r="BI40" s="298"/>
      <c r="BJ40" s="298"/>
      <c r="BK40" s="298"/>
      <c r="BL40" s="298"/>
      <c r="BM40" s="298"/>
      <c r="BN40" s="298"/>
      <c r="BO40" s="298"/>
      <c r="BP40" s="298"/>
      <c r="BQ40" s="298"/>
      <c r="BR40" s="298"/>
      <c r="BS40" s="298"/>
      <c r="BT40" s="298"/>
      <c r="BU40" s="298"/>
      <c r="BV40" s="298"/>
      <c r="BW40" s="298"/>
      <c r="BX40" s="298"/>
      <c r="BY40" s="298"/>
      <c r="BZ40" s="298"/>
      <c r="CA40" s="298"/>
      <c r="CB40" s="298"/>
      <c r="CC40" s="298"/>
      <c r="CD40" s="298"/>
    </row>
    <row r="41" spans="1:82" ht="28.25" customHeight="1" x14ac:dyDescent="0.2">
      <c r="A41" s="231"/>
      <c r="H41" s="151"/>
      <c r="I41" s="132" t="s">
        <v>25</v>
      </c>
      <c r="J41" s="133"/>
      <c r="K41" s="134">
        <f>SUM(K30:K39)</f>
        <v>0</v>
      </c>
      <c r="L41" s="223"/>
      <c r="M41" s="303"/>
      <c r="N41" s="298"/>
      <c r="O41" s="298"/>
      <c r="P41" s="298"/>
      <c r="Q41" s="304"/>
      <c r="R41" s="304"/>
      <c r="S41" s="304"/>
      <c r="T41" s="298"/>
      <c r="U41" s="298"/>
      <c r="V41" s="298"/>
      <c r="W41" s="298"/>
      <c r="X41" s="298"/>
      <c r="Y41" s="298"/>
      <c r="Z41" s="298"/>
      <c r="AA41" s="298"/>
      <c r="AB41" s="298"/>
      <c r="AC41" s="298"/>
      <c r="AD41" s="298"/>
      <c r="AE41" s="298"/>
      <c r="AF41" s="298"/>
      <c r="AG41" s="298"/>
      <c r="AH41" s="298"/>
      <c r="AI41" s="298"/>
      <c r="AJ41" s="298"/>
      <c r="AK41" s="298"/>
      <c r="AL41" s="298"/>
      <c r="AM41" s="298"/>
      <c r="AN41" s="298"/>
      <c r="AO41" s="298"/>
      <c r="AP41" s="298"/>
      <c r="AQ41" s="298"/>
      <c r="AR41" s="298"/>
      <c r="AS41" s="298"/>
      <c r="AT41" s="298"/>
      <c r="AU41" s="298"/>
      <c r="AV41" s="298"/>
      <c r="AW41" s="298"/>
      <c r="AX41" s="298"/>
      <c r="AY41" s="298"/>
      <c r="AZ41" s="298"/>
      <c r="BA41" s="298"/>
      <c r="BB41" s="298"/>
      <c r="BC41" s="298"/>
      <c r="BD41" s="298"/>
      <c r="BE41" s="298"/>
      <c r="BF41" s="298"/>
      <c r="BG41" s="298"/>
      <c r="BH41" s="298"/>
      <c r="BI41" s="298"/>
      <c r="BJ41" s="298"/>
      <c r="BK41" s="298"/>
      <c r="BL41" s="298"/>
      <c r="BM41" s="298"/>
      <c r="BN41" s="298"/>
      <c r="BO41" s="298"/>
      <c r="BP41" s="298"/>
      <c r="BQ41" s="298"/>
      <c r="BR41" s="298"/>
      <c r="BS41" s="298"/>
      <c r="BT41" s="298"/>
      <c r="BU41" s="298"/>
      <c r="BV41" s="298"/>
      <c r="BW41" s="298"/>
      <c r="BX41" s="298"/>
      <c r="BY41" s="298"/>
      <c r="BZ41" s="298"/>
      <c r="CA41" s="298"/>
      <c r="CB41" s="298"/>
      <c r="CC41" s="298"/>
      <c r="CD41" s="298"/>
    </row>
    <row r="42" spans="1:82" ht="28.25" customHeight="1" x14ac:dyDescent="0.2">
      <c r="A42" s="231"/>
      <c r="B42" s="652" t="s">
        <v>53</v>
      </c>
      <c r="C42" s="652"/>
      <c r="D42" s="652"/>
      <c r="E42" s="652"/>
      <c r="F42" s="171"/>
      <c r="G42" s="345">
        <f>Summary!I91</f>
        <v>45523</v>
      </c>
      <c r="H42" s="236">
        <f ca="1">IF(K6&gt;G42,1,0)</f>
        <v>0</v>
      </c>
      <c r="I42" s="135" t="s">
        <v>29</v>
      </c>
      <c r="K42" s="137">
        <f ca="1">K41*H42*Summary!$K$91</f>
        <v>0</v>
      </c>
      <c r="L42" s="253"/>
      <c r="M42" s="303"/>
      <c r="N42" s="298"/>
      <c r="O42" s="298"/>
      <c r="P42" s="298"/>
      <c r="Q42" s="304"/>
      <c r="R42" s="304"/>
      <c r="S42" s="304"/>
      <c r="T42" s="298"/>
      <c r="U42" s="298"/>
      <c r="V42" s="298"/>
      <c r="W42" s="298"/>
      <c r="X42" s="298"/>
      <c r="Y42" s="298"/>
      <c r="Z42" s="298"/>
      <c r="AA42" s="298"/>
      <c r="AB42" s="298"/>
      <c r="AC42" s="298"/>
      <c r="AD42" s="298"/>
      <c r="AE42" s="298"/>
      <c r="AF42" s="298"/>
      <c r="AG42" s="298"/>
      <c r="AH42" s="298"/>
      <c r="AI42" s="298"/>
      <c r="AJ42" s="298"/>
      <c r="AK42" s="298"/>
      <c r="AL42" s="298"/>
      <c r="AM42" s="298"/>
      <c r="AN42" s="298"/>
      <c r="AO42" s="298"/>
      <c r="AP42" s="298"/>
      <c r="AQ42" s="298"/>
      <c r="AR42" s="298"/>
      <c r="AS42" s="298"/>
      <c r="AT42" s="298"/>
      <c r="AU42" s="298"/>
      <c r="AV42" s="298"/>
      <c r="AW42" s="298"/>
      <c r="AX42" s="298"/>
      <c r="AY42" s="298"/>
      <c r="AZ42" s="298"/>
      <c r="BA42" s="298"/>
      <c r="BB42" s="298"/>
      <c r="BC42" s="298"/>
      <c r="BD42" s="298"/>
      <c r="BE42" s="298"/>
      <c r="BF42" s="298"/>
      <c r="BG42" s="298"/>
      <c r="BH42" s="298"/>
      <c r="BI42" s="298"/>
      <c r="BJ42" s="298"/>
      <c r="BK42" s="298"/>
      <c r="BL42" s="298"/>
      <c r="BM42" s="298"/>
      <c r="BN42" s="298"/>
      <c r="BO42" s="298"/>
      <c r="BP42" s="298"/>
      <c r="BQ42" s="298"/>
      <c r="BR42" s="298"/>
      <c r="BS42" s="298"/>
      <c r="BT42" s="298"/>
      <c r="BU42" s="298"/>
      <c r="BV42" s="298"/>
      <c r="BW42" s="298"/>
      <c r="BX42" s="298"/>
      <c r="BY42" s="298"/>
      <c r="BZ42" s="298"/>
      <c r="CA42" s="298"/>
      <c r="CB42" s="298"/>
      <c r="CC42" s="298"/>
      <c r="CD42" s="298"/>
    </row>
    <row r="43" spans="1:82" ht="5.5" customHeight="1" x14ac:dyDescent="0.2">
      <c r="A43" s="231"/>
      <c r="B43" s="153"/>
      <c r="C43" s="153"/>
      <c r="D43" s="153"/>
      <c r="E43" s="154"/>
      <c r="F43" s="154"/>
      <c r="G43" s="153"/>
      <c r="H43" s="164"/>
      <c r="I43" s="138"/>
      <c r="J43" s="138"/>
      <c r="K43" s="131"/>
      <c r="L43" s="200"/>
      <c r="M43" s="298"/>
      <c r="N43" s="298"/>
      <c r="O43" s="298"/>
      <c r="P43" s="298"/>
      <c r="Q43" s="298"/>
      <c r="R43" s="298"/>
      <c r="S43" s="298"/>
      <c r="T43" s="298"/>
      <c r="U43" s="298"/>
      <c r="V43" s="298"/>
      <c r="W43" s="298"/>
      <c r="X43" s="298"/>
      <c r="Y43" s="298"/>
      <c r="Z43" s="298"/>
      <c r="AA43" s="298"/>
      <c r="AB43" s="298"/>
      <c r="AC43" s="298"/>
      <c r="AD43" s="298"/>
      <c r="AE43" s="298"/>
      <c r="AF43" s="298"/>
      <c r="AG43" s="298"/>
      <c r="AH43" s="298"/>
      <c r="AI43" s="298"/>
      <c r="AJ43" s="298"/>
      <c r="AK43" s="298"/>
      <c r="AL43" s="298"/>
      <c r="AM43" s="298"/>
      <c r="AN43" s="298"/>
      <c r="AO43" s="298"/>
      <c r="AP43" s="298"/>
      <c r="AQ43" s="298"/>
      <c r="AR43" s="298"/>
      <c r="AS43" s="298"/>
      <c r="AT43" s="298"/>
      <c r="AU43" s="298"/>
      <c r="AV43" s="298"/>
      <c r="AW43" s="298"/>
      <c r="AX43" s="298"/>
      <c r="AY43" s="298"/>
      <c r="AZ43" s="298"/>
      <c r="BA43" s="298"/>
      <c r="BB43" s="298"/>
      <c r="BC43" s="298"/>
      <c r="BD43" s="298"/>
      <c r="BE43" s="298"/>
      <c r="BF43" s="298"/>
      <c r="BG43" s="298"/>
      <c r="BH43" s="298"/>
      <c r="BI43" s="298"/>
      <c r="BJ43" s="298"/>
      <c r="BK43" s="298"/>
      <c r="BL43" s="298"/>
      <c r="BM43" s="298"/>
      <c r="BN43" s="298"/>
      <c r="BO43" s="298"/>
      <c r="BP43" s="298"/>
      <c r="BQ43" s="298"/>
      <c r="BR43" s="298"/>
      <c r="BS43" s="298"/>
      <c r="BT43" s="298"/>
      <c r="BU43" s="298"/>
      <c r="BV43" s="298"/>
      <c r="BW43" s="298"/>
      <c r="BX43" s="298"/>
      <c r="BY43" s="298"/>
      <c r="BZ43" s="298"/>
      <c r="CA43" s="298"/>
      <c r="CB43" s="298"/>
      <c r="CC43" s="298"/>
      <c r="CD43" s="298"/>
    </row>
    <row r="44" spans="1:82" ht="28.25" customHeight="1" x14ac:dyDescent="0.2">
      <c r="A44" s="231"/>
      <c r="B44" s="661" t="s">
        <v>614</v>
      </c>
      <c r="C44" s="661"/>
      <c r="D44" s="661"/>
      <c r="E44" s="661"/>
      <c r="F44" s="157"/>
      <c r="G44" s="157"/>
      <c r="H44" s="151"/>
      <c r="I44" s="139" t="s">
        <v>25</v>
      </c>
      <c r="J44" s="140"/>
      <c r="K44" s="141">
        <f ca="1">K41+K42</f>
        <v>0</v>
      </c>
      <c r="L44" s="255"/>
      <c r="M44" s="303"/>
      <c r="N44" s="298"/>
      <c r="O44" s="298"/>
      <c r="P44" s="298"/>
      <c r="Q44" s="304"/>
      <c r="R44" s="304"/>
      <c r="S44" s="304"/>
      <c r="T44" s="298"/>
      <c r="U44" s="298"/>
      <c r="V44" s="298"/>
      <c r="W44" s="298"/>
      <c r="X44" s="298"/>
      <c r="Y44" s="298"/>
      <c r="Z44" s="298"/>
      <c r="AA44" s="298"/>
      <c r="AB44" s="298"/>
      <c r="AC44" s="298"/>
      <c r="AD44" s="298"/>
      <c r="AE44" s="298"/>
      <c r="AF44" s="298"/>
      <c r="AG44" s="298"/>
      <c r="AH44" s="298"/>
      <c r="AI44" s="298"/>
      <c r="AJ44" s="298"/>
      <c r="AK44" s="298"/>
      <c r="AL44" s="298"/>
      <c r="AM44" s="298"/>
      <c r="AN44" s="298"/>
      <c r="AO44" s="298"/>
      <c r="AP44" s="298"/>
      <c r="AQ44" s="298"/>
      <c r="AR44" s="298"/>
      <c r="AS44" s="298"/>
      <c r="AT44" s="298"/>
      <c r="AU44" s="298"/>
      <c r="AV44" s="298"/>
      <c r="AW44" s="298"/>
      <c r="AX44" s="298"/>
      <c r="AY44" s="298"/>
      <c r="AZ44" s="298"/>
      <c r="BA44" s="298"/>
      <c r="BB44" s="298"/>
      <c r="BC44" s="298"/>
      <c r="BD44" s="298"/>
      <c r="BE44" s="298"/>
      <c r="BF44" s="298"/>
      <c r="BG44" s="298"/>
      <c r="BH44" s="298"/>
      <c r="BI44" s="298"/>
      <c r="BJ44" s="298"/>
      <c r="BK44" s="298"/>
      <c r="BL44" s="298"/>
      <c r="BM44" s="298"/>
      <c r="BN44" s="298"/>
      <c r="BO44" s="298"/>
      <c r="BP44" s="298"/>
      <c r="BQ44" s="298"/>
      <c r="BR44" s="298"/>
      <c r="BS44" s="298"/>
      <c r="BT44" s="298"/>
      <c r="BU44" s="298"/>
      <c r="BV44" s="298"/>
      <c r="BW44" s="298"/>
      <c r="BX44" s="298"/>
      <c r="BY44" s="298"/>
      <c r="BZ44" s="298"/>
      <c r="CA44" s="298"/>
      <c r="CB44" s="298"/>
      <c r="CC44" s="298"/>
      <c r="CD44" s="298"/>
    </row>
    <row r="45" spans="1:82" ht="28.25" customHeight="1" thickBot="1" x14ac:dyDescent="0.25">
      <c r="A45" s="231"/>
      <c r="B45" s="158" t="s">
        <v>583</v>
      </c>
      <c r="C45" s="158"/>
      <c r="H45" s="151"/>
      <c r="I45" s="142" t="s">
        <v>26</v>
      </c>
      <c r="J45" s="143"/>
      <c r="K45" s="144">
        <f ca="1">K44*15%</f>
        <v>0</v>
      </c>
      <c r="L45" s="226"/>
      <c r="M45" s="303"/>
      <c r="N45" s="298"/>
      <c r="O45" s="298"/>
      <c r="P45" s="298"/>
      <c r="Q45" s="304"/>
      <c r="R45" s="304"/>
      <c r="S45" s="304"/>
      <c r="T45" s="298"/>
      <c r="U45" s="298"/>
      <c r="V45" s="298"/>
      <c r="W45" s="298"/>
      <c r="X45" s="298"/>
      <c r="Y45" s="298"/>
      <c r="Z45" s="298"/>
      <c r="AA45" s="298"/>
      <c r="AB45" s="298"/>
      <c r="AC45" s="298"/>
      <c r="AD45" s="298"/>
      <c r="AE45" s="298"/>
      <c r="AF45" s="298"/>
      <c r="AG45" s="298"/>
      <c r="AH45" s="298"/>
      <c r="AI45" s="298"/>
      <c r="AJ45" s="298"/>
      <c r="AK45" s="298"/>
      <c r="AL45" s="298"/>
      <c r="AM45" s="298"/>
      <c r="AN45" s="298"/>
      <c r="AO45" s="298"/>
      <c r="AP45" s="298"/>
      <c r="AQ45" s="298"/>
      <c r="AR45" s="298"/>
      <c r="AS45" s="298"/>
      <c r="AT45" s="298"/>
      <c r="AU45" s="298"/>
      <c r="AV45" s="298"/>
      <c r="AW45" s="298"/>
      <c r="AX45" s="298"/>
      <c r="AY45" s="298"/>
      <c r="AZ45" s="298"/>
      <c r="BA45" s="298"/>
      <c r="BB45" s="298"/>
      <c r="BC45" s="298"/>
      <c r="BD45" s="298"/>
      <c r="BE45" s="298"/>
      <c r="BF45" s="298"/>
      <c r="BG45" s="298"/>
      <c r="BH45" s="298"/>
      <c r="BI45" s="298"/>
      <c r="BJ45" s="298"/>
      <c r="BK45" s="298"/>
      <c r="BL45" s="298"/>
      <c r="BM45" s="298"/>
      <c r="BN45" s="298"/>
      <c r="BO45" s="298"/>
      <c r="BP45" s="298"/>
      <c r="BQ45" s="298"/>
      <c r="BR45" s="298"/>
      <c r="BS45" s="298"/>
      <c r="BT45" s="298"/>
      <c r="BU45" s="298"/>
      <c r="BV45" s="298"/>
      <c r="BW45" s="298"/>
      <c r="BX45" s="298"/>
      <c r="BY45" s="298"/>
      <c r="BZ45" s="298"/>
      <c r="CA45" s="298"/>
      <c r="CB45" s="298"/>
      <c r="CC45" s="298"/>
      <c r="CD45" s="298"/>
    </row>
    <row r="46" spans="1:82" ht="28.25" customHeight="1" thickBot="1" x14ac:dyDescent="0.25">
      <c r="A46" s="231"/>
      <c r="B46" s="158" t="s">
        <v>611</v>
      </c>
      <c r="C46" s="158"/>
      <c r="G46" s="346" t="s">
        <v>382</v>
      </c>
      <c r="H46" s="151"/>
      <c r="I46" s="132" t="s">
        <v>27</v>
      </c>
      <c r="J46" s="145"/>
      <c r="K46" s="126">
        <f ca="1">K45+K44</f>
        <v>0</v>
      </c>
      <c r="L46" s="223"/>
      <c r="M46" s="303"/>
      <c r="N46" s="298"/>
      <c r="O46" s="298"/>
      <c r="P46" s="298"/>
      <c r="Q46" s="304"/>
      <c r="R46" s="304"/>
      <c r="S46" s="304"/>
      <c r="T46" s="298"/>
      <c r="U46" s="298"/>
      <c r="V46" s="298"/>
      <c r="W46" s="298"/>
      <c r="X46" s="298"/>
      <c r="Y46" s="298"/>
      <c r="Z46" s="298"/>
      <c r="AA46" s="298"/>
      <c r="AB46" s="298"/>
      <c r="AC46" s="298"/>
      <c r="AD46" s="298"/>
      <c r="AE46" s="298"/>
      <c r="AF46" s="298"/>
      <c r="AG46" s="298"/>
      <c r="AH46" s="298"/>
      <c r="AI46" s="298"/>
      <c r="AJ46" s="298"/>
      <c r="AK46" s="298"/>
      <c r="AL46" s="298"/>
      <c r="AM46" s="298"/>
      <c r="AN46" s="298"/>
      <c r="AO46" s="298"/>
      <c r="AP46" s="298"/>
      <c r="AQ46" s="298"/>
      <c r="AR46" s="298"/>
      <c r="AS46" s="298"/>
      <c r="AT46" s="298"/>
      <c r="AU46" s="298"/>
      <c r="AV46" s="298"/>
      <c r="AW46" s="298"/>
      <c r="AX46" s="298"/>
      <c r="AY46" s="298"/>
      <c r="AZ46" s="298"/>
      <c r="BA46" s="298"/>
      <c r="BB46" s="298"/>
      <c r="BC46" s="298"/>
      <c r="BD46" s="298"/>
      <c r="BE46" s="298"/>
      <c r="BF46" s="298"/>
      <c r="BG46" s="298"/>
      <c r="BH46" s="298"/>
      <c r="BI46" s="298"/>
      <c r="BJ46" s="298"/>
      <c r="BK46" s="298"/>
      <c r="BL46" s="298"/>
      <c r="BM46" s="298"/>
      <c r="BN46" s="298"/>
      <c r="BO46" s="298"/>
      <c r="BP46" s="298"/>
      <c r="BQ46" s="298"/>
      <c r="BR46" s="298"/>
      <c r="BS46" s="298"/>
      <c r="BT46" s="298"/>
      <c r="BU46" s="298"/>
      <c r="BV46" s="298"/>
      <c r="BW46" s="298"/>
      <c r="BX46" s="298"/>
      <c r="BY46" s="298"/>
      <c r="BZ46" s="298"/>
      <c r="CA46" s="298"/>
      <c r="CB46" s="298"/>
      <c r="CC46" s="298"/>
      <c r="CD46" s="298"/>
    </row>
    <row r="47" spans="1:82" ht="7.25" customHeight="1" thickTop="1" thickBot="1" x14ac:dyDescent="0.25">
      <c r="A47" s="237"/>
      <c r="B47" s="662"/>
      <c r="C47" s="662"/>
      <c r="D47" s="662"/>
      <c r="E47" s="662"/>
      <c r="F47" s="662"/>
      <c r="G47" s="662"/>
      <c r="H47" s="662"/>
      <c r="I47" s="662"/>
      <c r="J47" s="662"/>
      <c r="K47" s="662"/>
      <c r="L47" s="227"/>
      <c r="M47" s="298"/>
      <c r="N47" s="298"/>
      <c r="O47" s="298"/>
      <c r="P47" s="298"/>
      <c r="Q47" s="298"/>
      <c r="R47" s="298"/>
      <c r="S47" s="298"/>
      <c r="T47" s="298"/>
      <c r="U47" s="298"/>
      <c r="V47" s="298"/>
      <c r="W47" s="298"/>
      <c r="X47" s="298"/>
      <c r="Y47" s="298"/>
      <c r="Z47" s="298"/>
      <c r="AA47" s="298"/>
      <c r="AB47" s="298"/>
      <c r="AC47" s="298"/>
      <c r="AD47" s="298"/>
      <c r="AE47" s="298"/>
      <c r="AF47" s="298"/>
      <c r="AG47" s="298"/>
      <c r="AH47" s="298"/>
      <c r="AI47" s="298"/>
      <c r="AJ47" s="298"/>
      <c r="AK47" s="298"/>
      <c r="AL47" s="298"/>
      <c r="AM47" s="298"/>
      <c r="AN47" s="298"/>
      <c r="AO47" s="298"/>
      <c r="AP47" s="298"/>
      <c r="AQ47" s="298"/>
      <c r="AR47" s="298"/>
      <c r="AS47" s="298"/>
      <c r="AT47" s="298"/>
      <c r="AU47" s="298"/>
      <c r="AV47" s="298"/>
      <c r="AW47" s="298"/>
      <c r="AX47" s="298"/>
      <c r="AY47" s="298"/>
      <c r="AZ47" s="298"/>
      <c r="BA47" s="298"/>
      <c r="BB47" s="298"/>
      <c r="BC47" s="298"/>
      <c r="BD47" s="298"/>
      <c r="BE47" s="298"/>
      <c r="BF47" s="298"/>
      <c r="BG47" s="298"/>
      <c r="BH47" s="298"/>
      <c r="BI47" s="298"/>
      <c r="BJ47" s="298"/>
      <c r="BK47" s="298"/>
      <c r="BL47" s="298"/>
      <c r="BM47" s="298"/>
      <c r="BN47" s="298"/>
      <c r="BO47" s="298"/>
      <c r="BP47" s="298"/>
      <c r="BQ47" s="298"/>
      <c r="BR47" s="298"/>
      <c r="BS47" s="298"/>
      <c r="BT47" s="298"/>
      <c r="BU47" s="298"/>
      <c r="BV47" s="298"/>
      <c r="BW47" s="298"/>
      <c r="BX47" s="298"/>
      <c r="BY47" s="298"/>
      <c r="BZ47" s="298"/>
      <c r="CA47" s="298"/>
      <c r="CB47" s="298"/>
      <c r="CC47" s="298"/>
      <c r="CD47" s="298"/>
    </row>
    <row r="48" spans="1:82" x14ac:dyDescent="0.2">
      <c r="A48" s="298"/>
      <c r="B48" s="298"/>
      <c r="C48" s="298"/>
      <c r="D48" s="298"/>
      <c r="E48" s="298"/>
      <c r="F48" s="298"/>
      <c r="G48" s="298"/>
      <c r="H48" s="298"/>
      <c r="I48" s="298"/>
      <c r="J48" s="298"/>
      <c r="K48" s="298"/>
      <c r="L48" s="298"/>
      <c r="M48" s="298"/>
      <c r="N48" s="298"/>
      <c r="O48" s="298"/>
      <c r="P48" s="298"/>
      <c r="Q48" s="298"/>
      <c r="R48" s="298"/>
      <c r="S48" s="298"/>
      <c r="T48" s="298"/>
      <c r="U48" s="298"/>
      <c r="V48" s="298"/>
      <c r="W48" s="298"/>
      <c r="X48" s="298"/>
      <c r="Y48" s="298"/>
      <c r="Z48" s="298"/>
      <c r="AA48" s="298"/>
      <c r="AB48" s="298"/>
      <c r="AC48" s="298"/>
      <c r="AD48" s="298"/>
      <c r="AE48" s="298"/>
      <c r="AF48" s="298"/>
      <c r="AG48" s="298"/>
      <c r="AH48" s="298"/>
      <c r="AI48" s="298"/>
      <c r="AJ48" s="298"/>
      <c r="AK48" s="298"/>
      <c r="AL48" s="298"/>
      <c r="AM48" s="298"/>
      <c r="AN48" s="298"/>
      <c r="AO48" s="298"/>
      <c r="AP48" s="298"/>
      <c r="AQ48" s="298"/>
      <c r="AR48" s="298"/>
      <c r="AS48" s="298"/>
      <c r="AT48" s="298"/>
      <c r="AU48" s="298"/>
      <c r="AV48" s="298"/>
      <c r="AW48" s="298"/>
      <c r="AX48" s="298"/>
      <c r="AY48" s="298"/>
      <c r="AZ48" s="298"/>
      <c r="BA48" s="298"/>
      <c r="BB48" s="298"/>
      <c r="BC48" s="298"/>
      <c r="BD48" s="298"/>
      <c r="BE48" s="298"/>
      <c r="BF48" s="298"/>
      <c r="BG48" s="298"/>
      <c r="BH48" s="298"/>
      <c r="BI48" s="298"/>
      <c r="BJ48" s="298"/>
      <c r="BK48" s="298"/>
      <c r="BL48" s="298"/>
      <c r="BM48" s="298"/>
      <c r="BN48" s="298"/>
      <c r="BO48" s="298"/>
      <c r="BP48" s="298"/>
      <c r="BQ48" s="298"/>
      <c r="BR48" s="298"/>
      <c r="BS48" s="298"/>
      <c r="BT48" s="298"/>
      <c r="BU48" s="298"/>
      <c r="BV48" s="298"/>
      <c r="BW48" s="298"/>
      <c r="BX48" s="298"/>
      <c r="BY48" s="298"/>
      <c r="BZ48" s="298"/>
      <c r="CA48" s="298"/>
      <c r="CB48" s="298"/>
      <c r="CC48" s="298"/>
      <c r="CD48" s="298"/>
    </row>
    <row r="49" spans="1:82" x14ac:dyDescent="0.2">
      <c r="A49" s="298"/>
      <c r="B49" s="298"/>
      <c r="C49" s="298"/>
      <c r="D49" s="298"/>
      <c r="E49" s="305"/>
      <c r="F49" s="298"/>
      <c r="G49" s="298"/>
      <c r="H49" s="298"/>
      <c r="I49" s="298"/>
      <c r="J49" s="298"/>
      <c r="K49" s="298"/>
      <c r="L49" s="298"/>
      <c r="M49" s="298"/>
      <c r="N49" s="298"/>
      <c r="O49" s="298"/>
      <c r="P49" s="298"/>
      <c r="Q49" s="298"/>
      <c r="R49" s="298"/>
      <c r="S49" s="298"/>
      <c r="T49" s="298"/>
      <c r="U49" s="298"/>
      <c r="V49" s="298"/>
      <c r="W49" s="298"/>
      <c r="X49" s="298"/>
      <c r="Y49" s="298"/>
      <c r="Z49" s="298"/>
      <c r="AA49" s="298"/>
      <c r="AB49" s="298"/>
      <c r="AC49" s="298"/>
      <c r="AD49" s="298"/>
      <c r="AE49" s="298"/>
      <c r="AF49" s="298"/>
      <c r="AG49" s="298"/>
      <c r="AH49" s="298"/>
      <c r="AI49" s="298"/>
      <c r="AJ49" s="298"/>
      <c r="AK49" s="298"/>
      <c r="AL49" s="298"/>
      <c r="AM49" s="298"/>
      <c r="AN49" s="298"/>
      <c r="AO49" s="298"/>
      <c r="AP49" s="298"/>
      <c r="AQ49" s="298"/>
      <c r="AR49" s="298"/>
      <c r="AS49" s="298"/>
      <c r="AT49" s="298"/>
      <c r="AU49" s="298"/>
      <c r="AV49" s="298"/>
      <c r="AW49" s="298"/>
      <c r="AX49" s="298"/>
      <c r="AY49" s="298"/>
      <c r="AZ49" s="298"/>
      <c r="BA49" s="298"/>
      <c r="BB49" s="298"/>
      <c r="BC49" s="298"/>
      <c r="BD49" s="298"/>
      <c r="BE49" s="298"/>
      <c r="BF49" s="298"/>
      <c r="BG49" s="298"/>
      <c r="BH49" s="298"/>
      <c r="BI49" s="298"/>
      <c r="BJ49" s="298"/>
      <c r="BK49" s="298"/>
      <c r="BL49" s="298"/>
      <c r="BM49" s="298"/>
      <c r="BN49" s="298"/>
      <c r="BO49" s="298"/>
      <c r="BP49" s="298"/>
      <c r="BQ49" s="298"/>
      <c r="BR49" s="298"/>
      <c r="BS49" s="298"/>
      <c r="BT49" s="298"/>
      <c r="BU49" s="298"/>
      <c r="BV49" s="298"/>
      <c r="BW49" s="298"/>
      <c r="BX49" s="298"/>
      <c r="BY49" s="298"/>
      <c r="BZ49" s="298"/>
      <c r="CA49" s="298"/>
      <c r="CB49" s="298"/>
      <c r="CC49" s="298"/>
      <c r="CD49" s="298"/>
    </row>
    <row r="50" spans="1:82" x14ac:dyDescent="0.2">
      <c r="A50" s="298"/>
      <c r="B50" s="298"/>
      <c r="C50" s="298"/>
      <c r="D50" s="298"/>
      <c r="E50" s="298"/>
      <c r="F50" s="298"/>
      <c r="G50" s="298"/>
      <c r="H50" s="298"/>
      <c r="I50" s="298"/>
      <c r="J50" s="298"/>
      <c r="K50" s="298"/>
      <c r="L50" s="298"/>
      <c r="M50" s="298"/>
      <c r="N50" s="298"/>
      <c r="O50" s="298"/>
      <c r="P50" s="298"/>
      <c r="Q50" s="298"/>
      <c r="R50" s="298"/>
      <c r="S50" s="298"/>
      <c r="T50" s="298"/>
      <c r="U50" s="298"/>
      <c r="V50" s="298"/>
      <c r="W50" s="298"/>
      <c r="X50" s="298"/>
      <c r="Y50" s="298"/>
      <c r="Z50" s="298"/>
      <c r="AA50" s="298"/>
      <c r="AB50" s="298"/>
      <c r="AC50" s="298"/>
      <c r="AD50" s="298"/>
      <c r="AE50" s="298"/>
      <c r="AF50" s="298"/>
      <c r="AG50" s="298"/>
      <c r="AH50" s="298"/>
      <c r="AI50" s="298"/>
      <c r="AJ50" s="298"/>
      <c r="AK50" s="298"/>
      <c r="AL50" s="298"/>
      <c r="AM50" s="298"/>
      <c r="AN50" s="298"/>
      <c r="AO50" s="298"/>
      <c r="AP50" s="298"/>
      <c r="AQ50" s="298"/>
      <c r="AR50" s="298"/>
      <c r="AS50" s="298"/>
      <c r="AT50" s="298"/>
      <c r="AU50" s="298"/>
      <c r="AV50" s="298"/>
      <c r="AW50" s="298"/>
      <c r="AX50" s="298"/>
      <c r="AY50" s="298"/>
      <c r="AZ50" s="298"/>
      <c r="BA50" s="298"/>
      <c r="BB50" s="298"/>
      <c r="BC50" s="298"/>
      <c r="BD50" s="298"/>
      <c r="BE50" s="298"/>
      <c r="BF50" s="298"/>
      <c r="BG50" s="298"/>
      <c r="BH50" s="298"/>
      <c r="BI50" s="298"/>
      <c r="BJ50" s="298"/>
      <c r="BK50" s="298"/>
      <c r="BL50" s="298"/>
      <c r="BM50" s="298"/>
      <c r="BN50" s="298"/>
      <c r="BO50" s="298"/>
      <c r="BP50" s="298"/>
      <c r="BQ50" s="298"/>
      <c r="BR50" s="298"/>
      <c r="BS50" s="298"/>
      <c r="BT50" s="298"/>
      <c r="BU50" s="298"/>
      <c r="BV50" s="298"/>
      <c r="BW50" s="298"/>
      <c r="BX50" s="298"/>
      <c r="BY50" s="298"/>
      <c r="BZ50" s="298"/>
      <c r="CA50" s="298"/>
      <c r="CB50" s="298"/>
      <c r="CC50" s="298"/>
      <c r="CD50" s="298"/>
    </row>
    <row r="51" spans="1:82" x14ac:dyDescent="0.2">
      <c r="A51" s="298"/>
      <c r="B51" s="298"/>
      <c r="C51" s="298"/>
      <c r="D51" s="298"/>
      <c r="E51" s="298"/>
      <c r="F51" s="298"/>
      <c r="G51" s="298"/>
      <c r="H51" s="298"/>
      <c r="I51" s="298"/>
      <c r="J51" s="298"/>
      <c r="K51" s="298"/>
      <c r="L51" s="298"/>
      <c r="M51" s="298"/>
      <c r="N51" s="298"/>
      <c r="O51" s="298"/>
      <c r="P51" s="298"/>
      <c r="Q51" s="298"/>
      <c r="R51" s="298"/>
      <c r="S51" s="298"/>
      <c r="T51" s="298"/>
      <c r="U51" s="298"/>
      <c r="V51" s="298"/>
      <c r="W51" s="298"/>
      <c r="X51" s="298"/>
      <c r="Y51" s="298"/>
      <c r="Z51" s="298"/>
      <c r="AA51" s="298"/>
      <c r="AB51" s="298"/>
      <c r="AC51" s="298"/>
      <c r="AD51" s="298"/>
      <c r="AE51" s="298"/>
      <c r="AF51" s="298"/>
      <c r="AG51" s="298"/>
      <c r="AH51" s="298"/>
      <c r="AI51" s="298"/>
      <c r="AJ51" s="298"/>
      <c r="AK51" s="298"/>
      <c r="AL51" s="298"/>
      <c r="AM51" s="298"/>
      <c r="AN51" s="298"/>
      <c r="AO51" s="298"/>
      <c r="AP51" s="298"/>
      <c r="AQ51" s="298"/>
      <c r="AR51" s="298"/>
      <c r="AS51" s="298"/>
      <c r="AT51" s="298"/>
      <c r="AU51" s="298"/>
      <c r="AV51" s="298"/>
      <c r="AW51" s="298"/>
      <c r="AX51" s="298"/>
      <c r="AY51" s="298"/>
      <c r="AZ51" s="298"/>
      <c r="BA51" s="298"/>
      <c r="BB51" s="298"/>
      <c r="BC51" s="298"/>
      <c r="BD51" s="298"/>
      <c r="BE51" s="298"/>
      <c r="BF51" s="298"/>
      <c r="BG51" s="298"/>
      <c r="BH51" s="298"/>
      <c r="BI51" s="298"/>
      <c r="BJ51" s="298"/>
      <c r="BK51" s="298"/>
      <c r="BL51" s="298"/>
      <c r="BM51" s="298"/>
      <c r="BN51" s="298"/>
      <c r="BO51" s="298"/>
      <c r="BP51" s="298"/>
      <c r="BQ51" s="298"/>
      <c r="BR51" s="298"/>
      <c r="BS51" s="298"/>
      <c r="BT51" s="298"/>
      <c r="BU51" s="298"/>
      <c r="BV51" s="298"/>
      <c r="BW51" s="298"/>
      <c r="BX51" s="298"/>
      <c r="BY51" s="298"/>
      <c r="BZ51" s="298"/>
      <c r="CA51" s="298"/>
      <c r="CB51" s="298"/>
      <c r="CC51" s="298"/>
      <c r="CD51" s="298"/>
    </row>
    <row r="52" spans="1:82" x14ac:dyDescent="0.2">
      <c r="A52" s="298"/>
      <c r="B52" s="298"/>
      <c r="C52" s="298"/>
      <c r="D52" s="298"/>
      <c r="E52" s="298"/>
      <c r="F52" s="298"/>
      <c r="G52" s="298"/>
      <c r="H52" s="298"/>
      <c r="I52" s="298"/>
      <c r="J52" s="298"/>
      <c r="K52" s="298"/>
      <c r="L52" s="298"/>
      <c r="M52" s="298"/>
      <c r="N52" s="298"/>
      <c r="O52" s="298"/>
      <c r="P52" s="298"/>
      <c r="Q52" s="298"/>
      <c r="R52" s="298"/>
      <c r="S52" s="298"/>
      <c r="T52" s="298"/>
      <c r="U52" s="298"/>
      <c r="V52" s="298"/>
      <c r="W52" s="298"/>
      <c r="X52" s="298"/>
      <c r="Y52" s="298"/>
      <c r="Z52" s="298"/>
      <c r="AA52" s="298"/>
      <c r="AB52" s="298"/>
      <c r="AC52" s="298"/>
      <c r="AD52" s="298"/>
      <c r="AE52" s="298"/>
      <c r="AF52" s="298"/>
      <c r="AG52" s="298"/>
      <c r="AH52" s="298"/>
      <c r="AI52" s="298"/>
      <c r="AJ52" s="298"/>
      <c r="AK52" s="298"/>
      <c r="AL52" s="298"/>
      <c r="AM52" s="298"/>
      <c r="AN52" s="298"/>
      <c r="AO52" s="298"/>
      <c r="AP52" s="298"/>
      <c r="AQ52" s="298"/>
      <c r="AR52" s="298"/>
      <c r="AS52" s="298"/>
      <c r="AT52" s="298"/>
      <c r="AU52" s="298"/>
      <c r="AV52" s="298"/>
      <c r="AW52" s="298"/>
      <c r="AX52" s="298"/>
      <c r="AY52" s="298"/>
      <c r="AZ52" s="298"/>
      <c r="BA52" s="298"/>
      <c r="BB52" s="298"/>
      <c r="BC52" s="298"/>
      <c r="BD52" s="298"/>
      <c r="BE52" s="298"/>
      <c r="BF52" s="298"/>
      <c r="BG52" s="298"/>
      <c r="BH52" s="298"/>
      <c r="BI52" s="298"/>
      <c r="BJ52" s="298"/>
      <c r="BK52" s="298"/>
      <c r="BL52" s="298"/>
      <c r="BM52" s="298"/>
      <c r="BN52" s="298"/>
      <c r="BO52" s="298"/>
      <c r="BP52" s="298"/>
      <c r="BQ52" s="298"/>
      <c r="BR52" s="298"/>
      <c r="BS52" s="298"/>
      <c r="BT52" s="298"/>
      <c r="BU52" s="298"/>
      <c r="BV52" s="298"/>
      <c r="BW52" s="298"/>
      <c r="BX52" s="298"/>
      <c r="BY52" s="298"/>
      <c r="BZ52" s="298"/>
      <c r="CA52" s="298"/>
      <c r="CB52" s="298"/>
      <c r="CC52" s="298"/>
      <c r="CD52" s="298"/>
    </row>
    <row r="53" spans="1:82" x14ac:dyDescent="0.2">
      <c r="A53" s="298"/>
      <c r="B53" s="298"/>
      <c r="C53" s="298"/>
      <c r="D53" s="298"/>
      <c r="E53" s="298"/>
      <c r="F53" s="298"/>
      <c r="G53" s="298"/>
      <c r="H53" s="298"/>
      <c r="I53" s="298"/>
      <c r="J53" s="298"/>
      <c r="K53" s="298"/>
      <c r="L53" s="298"/>
      <c r="M53" s="298"/>
      <c r="N53" s="298"/>
      <c r="O53" s="298"/>
      <c r="P53" s="298"/>
      <c r="Q53" s="298"/>
      <c r="R53" s="298"/>
      <c r="S53" s="298"/>
      <c r="T53" s="298"/>
      <c r="U53" s="298"/>
      <c r="V53" s="298"/>
      <c r="W53" s="298"/>
      <c r="X53" s="298"/>
      <c r="Y53" s="298"/>
      <c r="Z53" s="298"/>
      <c r="AA53" s="298"/>
      <c r="AB53" s="298"/>
      <c r="AC53" s="298"/>
      <c r="AD53" s="298"/>
      <c r="AE53" s="298"/>
      <c r="AF53" s="298"/>
      <c r="AG53" s="298"/>
      <c r="AH53" s="298"/>
      <c r="AI53" s="298"/>
      <c r="AJ53" s="298"/>
      <c r="AK53" s="298"/>
      <c r="AL53" s="298"/>
      <c r="AM53" s="298"/>
      <c r="AN53" s="298"/>
      <c r="AO53" s="298"/>
      <c r="AP53" s="298"/>
      <c r="AQ53" s="298"/>
      <c r="AR53" s="298"/>
      <c r="AS53" s="298"/>
      <c r="AT53" s="298"/>
      <c r="AU53" s="298"/>
      <c r="AV53" s="298"/>
      <c r="AW53" s="298"/>
      <c r="AX53" s="298"/>
      <c r="AY53" s="298"/>
      <c r="AZ53" s="298"/>
      <c r="BA53" s="298"/>
      <c r="BB53" s="298"/>
      <c r="BC53" s="298"/>
      <c r="BD53" s="298"/>
      <c r="BE53" s="298"/>
      <c r="BF53" s="298"/>
      <c r="BG53" s="298"/>
      <c r="BH53" s="298"/>
      <c r="BI53" s="298"/>
      <c r="BJ53" s="298"/>
      <c r="BK53" s="298"/>
      <c r="BL53" s="298"/>
      <c r="BM53" s="298"/>
      <c r="BN53" s="298"/>
      <c r="BO53" s="298"/>
      <c r="BP53" s="298"/>
      <c r="BQ53" s="298"/>
      <c r="BR53" s="298"/>
      <c r="BS53" s="298"/>
      <c r="BT53" s="298"/>
      <c r="BU53" s="298"/>
      <c r="BV53" s="298"/>
      <c r="BW53" s="298"/>
      <c r="BX53" s="298"/>
      <c r="BY53" s="298"/>
      <c r="BZ53" s="298"/>
      <c r="CA53" s="298"/>
      <c r="CB53" s="298"/>
      <c r="CC53" s="298"/>
      <c r="CD53" s="298"/>
    </row>
    <row r="54" spans="1:82" x14ac:dyDescent="0.2">
      <c r="A54" s="298"/>
      <c r="B54" s="298"/>
      <c r="C54" s="298"/>
      <c r="D54" s="298"/>
      <c r="E54" s="298"/>
      <c r="F54" s="298"/>
      <c r="G54" s="298"/>
      <c r="H54" s="298"/>
      <c r="I54" s="298"/>
      <c r="J54" s="298"/>
      <c r="K54" s="298"/>
      <c r="L54" s="298"/>
      <c r="M54" s="298"/>
      <c r="N54" s="298"/>
      <c r="O54" s="298"/>
      <c r="P54" s="298"/>
      <c r="Q54" s="298"/>
      <c r="R54" s="298"/>
      <c r="S54" s="298"/>
      <c r="T54" s="298"/>
      <c r="U54" s="298"/>
      <c r="V54" s="298"/>
      <c r="W54" s="298"/>
      <c r="X54" s="298"/>
      <c r="Y54" s="298"/>
      <c r="Z54" s="298"/>
      <c r="AA54" s="298"/>
      <c r="AB54" s="298"/>
      <c r="AC54" s="298"/>
      <c r="AD54" s="298"/>
      <c r="AE54" s="298"/>
      <c r="AF54" s="298"/>
      <c r="AG54" s="298"/>
      <c r="AH54" s="298"/>
      <c r="AI54" s="298"/>
      <c r="AJ54" s="298"/>
      <c r="AK54" s="298"/>
      <c r="AL54" s="298"/>
      <c r="AM54" s="298"/>
      <c r="AN54" s="298"/>
      <c r="AO54" s="298"/>
      <c r="AP54" s="298"/>
      <c r="AQ54" s="298"/>
      <c r="AR54" s="298"/>
      <c r="AS54" s="298"/>
      <c r="AT54" s="298"/>
      <c r="AU54" s="298"/>
      <c r="AV54" s="298"/>
      <c r="AW54" s="298"/>
      <c r="AX54" s="298"/>
      <c r="AY54" s="298"/>
      <c r="AZ54" s="298"/>
      <c r="BA54" s="298"/>
      <c r="BB54" s="298"/>
      <c r="BC54" s="298"/>
      <c r="BD54" s="298"/>
      <c r="BE54" s="298"/>
      <c r="BF54" s="298"/>
      <c r="BG54" s="298"/>
      <c r="BH54" s="298"/>
      <c r="BI54" s="298"/>
      <c r="BJ54" s="298"/>
      <c r="BK54" s="298"/>
      <c r="BL54" s="298"/>
      <c r="BM54" s="298"/>
      <c r="BN54" s="298"/>
      <c r="BO54" s="298"/>
      <c r="BP54" s="298"/>
      <c r="BQ54" s="298"/>
      <c r="BR54" s="298"/>
      <c r="BS54" s="298"/>
      <c r="BT54" s="298"/>
      <c r="BU54" s="298"/>
      <c r="BV54" s="298"/>
      <c r="BW54" s="298"/>
      <c r="BX54" s="298"/>
      <c r="BY54" s="298"/>
      <c r="BZ54" s="298"/>
      <c r="CA54" s="298"/>
      <c r="CB54" s="298"/>
      <c r="CC54" s="298"/>
      <c r="CD54" s="298"/>
    </row>
    <row r="55" spans="1:82" x14ac:dyDescent="0.2">
      <c r="A55" s="298"/>
      <c r="B55" s="298"/>
      <c r="C55" s="298"/>
      <c r="D55" s="298"/>
      <c r="E55" s="298"/>
      <c r="F55" s="298"/>
      <c r="G55" s="298" t="s">
        <v>45</v>
      </c>
      <c r="H55" s="298"/>
      <c r="I55" s="298"/>
      <c r="J55" s="298"/>
      <c r="K55" s="298"/>
      <c r="L55" s="298"/>
      <c r="M55" s="298"/>
      <c r="N55" s="298"/>
      <c r="O55" s="298"/>
      <c r="P55" s="298"/>
      <c r="Q55" s="298"/>
      <c r="R55" s="298"/>
      <c r="S55" s="298"/>
      <c r="T55" s="298"/>
      <c r="U55" s="298"/>
      <c r="V55" s="298"/>
      <c r="W55" s="298"/>
      <c r="X55" s="298"/>
      <c r="Y55" s="298"/>
      <c r="Z55" s="298"/>
      <c r="AA55" s="298"/>
      <c r="AB55" s="298"/>
      <c r="AC55" s="298"/>
      <c r="AD55" s="298"/>
      <c r="AE55" s="298"/>
      <c r="AF55" s="298"/>
      <c r="AG55" s="298"/>
      <c r="AH55" s="298"/>
      <c r="AI55" s="298"/>
      <c r="AJ55" s="298"/>
      <c r="AK55" s="298"/>
      <c r="AL55" s="298"/>
      <c r="AM55" s="298"/>
      <c r="AN55" s="298"/>
      <c r="AO55" s="298"/>
      <c r="AP55" s="298"/>
      <c r="AQ55" s="298"/>
      <c r="AR55" s="298"/>
      <c r="AS55" s="298"/>
      <c r="AT55" s="298"/>
      <c r="AU55" s="298"/>
      <c r="AV55" s="298"/>
      <c r="AW55" s="298"/>
      <c r="AX55" s="298"/>
      <c r="AY55" s="298"/>
      <c r="AZ55" s="298"/>
      <c r="BA55" s="298"/>
      <c r="BB55" s="298"/>
      <c r="BC55" s="298"/>
      <c r="BD55" s="298"/>
      <c r="BE55" s="298"/>
      <c r="BF55" s="298"/>
      <c r="BG55" s="298"/>
      <c r="BH55" s="298"/>
      <c r="BI55" s="298"/>
      <c r="BJ55" s="298"/>
      <c r="BK55" s="298"/>
      <c r="BL55" s="298"/>
      <c r="BM55" s="298"/>
      <c r="BN55" s="298"/>
      <c r="BO55" s="298"/>
      <c r="BP55" s="298"/>
      <c r="BQ55" s="298"/>
      <c r="BR55" s="298"/>
      <c r="BS55" s="298"/>
      <c r="BT55" s="298"/>
      <c r="BU55" s="298"/>
      <c r="BV55" s="298"/>
      <c r="BW55" s="298"/>
      <c r="BX55" s="298"/>
      <c r="BY55" s="298"/>
      <c r="BZ55" s="298"/>
      <c r="CA55" s="298"/>
      <c r="CB55" s="298"/>
      <c r="CC55" s="298"/>
      <c r="CD55" s="298"/>
    </row>
    <row r="56" spans="1:82" x14ac:dyDescent="0.2">
      <c r="A56" s="298"/>
      <c r="B56" s="298"/>
      <c r="C56" s="298"/>
      <c r="D56" s="298"/>
      <c r="E56" s="298"/>
      <c r="F56" s="298"/>
      <c r="G56" s="298"/>
      <c r="H56" s="298"/>
      <c r="I56" s="298"/>
      <c r="J56" s="298"/>
      <c r="K56" s="298"/>
      <c r="L56" s="298"/>
      <c r="M56" s="298"/>
      <c r="N56" s="298"/>
      <c r="O56" s="298"/>
      <c r="P56" s="298"/>
      <c r="Q56" s="298"/>
      <c r="R56" s="298"/>
      <c r="S56" s="298"/>
      <c r="T56" s="298"/>
      <c r="U56" s="298"/>
      <c r="V56" s="298"/>
      <c r="W56" s="298"/>
      <c r="X56" s="298"/>
      <c r="Y56" s="298"/>
      <c r="Z56" s="298"/>
      <c r="AA56" s="298"/>
      <c r="AB56" s="298"/>
      <c r="AC56" s="298"/>
      <c r="AD56" s="298"/>
      <c r="AE56" s="298"/>
      <c r="AF56" s="298"/>
      <c r="AG56" s="298"/>
      <c r="AH56" s="298"/>
      <c r="AI56" s="298"/>
      <c r="AJ56" s="298"/>
      <c r="AK56" s="298"/>
      <c r="AL56" s="298"/>
      <c r="AM56" s="298"/>
      <c r="AN56" s="298"/>
      <c r="AO56" s="298"/>
      <c r="AP56" s="298"/>
      <c r="AQ56" s="298"/>
      <c r="AR56" s="298"/>
      <c r="AS56" s="298"/>
      <c r="AT56" s="298"/>
      <c r="AU56" s="298"/>
      <c r="AV56" s="298"/>
      <c r="AW56" s="298"/>
      <c r="AX56" s="298"/>
      <c r="AY56" s="298"/>
      <c r="AZ56" s="298"/>
      <c r="BA56" s="298"/>
      <c r="BB56" s="298"/>
      <c r="BC56" s="298"/>
      <c r="BD56" s="298"/>
      <c r="BE56" s="298"/>
      <c r="BF56" s="298"/>
      <c r="BG56" s="298"/>
      <c r="BH56" s="298"/>
      <c r="BI56" s="298"/>
      <c r="BJ56" s="298"/>
      <c r="BK56" s="298"/>
      <c r="BL56" s="298"/>
      <c r="BM56" s="298"/>
      <c r="BN56" s="298"/>
      <c r="BO56" s="298"/>
      <c r="BP56" s="298"/>
      <c r="BQ56" s="298"/>
      <c r="BR56" s="298"/>
      <c r="BS56" s="298"/>
      <c r="BT56" s="298"/>
      <c r="BU56" s="298"/>
      <c r="BV56" s="298"/>
      <c r="BW56" s="298"/>
      <c r="BX56" s="298"/>
      <c r="BY56" s="298"/>
      <c r="BZ56" s="298"/>
      <c r="CA56" s="298"/>
      <c r="CB56" s="298"/>
      <c r="CC56" s="298"/>
      <c r="CD56" s="298"/>
    </row>
    <row r="57" spans="1:82" x14ac:dyDescent="0.2">
      <c r="A57" s="298"/>
      <c r="B57" s="298"/>
      <c r="C57" s="298"/>
      <c r="D57" s="298"/>
      <c r="E57" s="298"/>
      <c r="F57" s="298"/>
      <c r="G57" s="298"/>
      <c r="H57" s="298"/>
      <c r="I57" s="298"/>
      <c r="J57" s="298"/>
      <c r="K57" s="298"/>
      <c r="L57" s="298"/>
      <c r="M57" s="298"/>
      <c r="N57" s="298"/>
      <c r="O57" s="298"/>
      <c r="P57" s="298"/>
      <c r="Q57" s="298"/>
      <c r="R57" s="298"/>
      <c r="S57" s="298"/>
      <c r="T57" s="298"/>
      <c r="U57" s="298"/>
      <c r="V57" s="298"/>
      <c r="W57" s="298"/>
      <c r="X57" s="298"/>
      <c r="Y57" s="298"/>
      <c r="Z57" s="298"/>
      <c r="AA57" s="298"/>
      <c r="AB57" s="298"/>
      <c r="AC57" s="298"/>
      <c r="AD57" s="298"/>
      <c r="AE57" s="298"/>
      <c r="AF57" s="298"/>
      <c r="AG57" s="298"/>
      <c r="AH57" s="298"/>
      <c r="AI57" s="298"/>
      <c r="AJ57" s="298"/>
      <c r="AK57" s="298"/>
      <c r="AL57" s="298"/>
      <c r="AM57" s="298"/>
      <c r="AN57" s="298"/>
      <c r="AO57" s="298"/>
      <c r="AP57" s="298"/>
      <c r="AQ57" s="298"/>
      <c r="AR57" s="298"/>
      <c r="AS57" s="298"/>
      <c r="AT57" s="298"/>
      <c r="AU57" s="298"/>
      <c r="AV57" s="298"/>
      <c r="AW57" s="298"/>
      <c r="AX57" s="298"/>
      <c r="AY57" s="298"/>
      <c r="AZ57" s="298"/>
      <c r="BA57" s="298"/>
      <c r="BB57" s="298"/>
      <c r="BC57" s="298"/>
      <c r="BD57" s="298"/>
      <c r="BE57" s="298"/>
      <c r="BF57" s="298"/>
      <c r="BG57" s="298"/>
      <c r="BH57" s="298"/>
      <c r="BI57" s="298"/>
      <c r="BJ57" s="298"/>
      <c r="BK57" s="298"/>
      <c r="BL57" s="298"/>
      <c r="BM57" s="298"/>
      <c r="BN57" s="298"/>
      <c r="BO57" s="298"/>
      <c r="BP57" s="298"/>
      <c r="BQ57" s="298"/>
      <c r="BR57" s="298"/>
      <c r="BS57" s="298"/>
      <c r="BT57" s="298"/>
      <c r="BU57" s="298"/>
      <c r="BV57" s="298"/>
      <c r="BW57" s="298"/>
      <c r="BX57" s="298"/>
      <c r="BY57" s="298"/>
      <c r="BZ57" s="298"/>
      <c r="CA57" s="298"/>
      <c r="CB57" s="298"/>
      <c r="CC57" s="298"/>
      <c r="CD57" s="298"/>
    </row>
    <row r="58" spans="1:82" x14ac:dyDescent="0.2">
      <c r="A58" s="298"/>
      <c r="B58" s="298"/>
      <c r="C58" s="298"/>
      <c r="D58" s="298"/>
      <c r="E58" s="298"/>
      <c r="F58" s="298"/>
      <c r="G58" s="298"/>
      <c r="H58" s="298"/>
      <c r="I58" s="298"/>
      <c r="J58" s="298"/>
      <c r="K58" s="298"/>
      <c r="L58" s="298"/>
      <c r="M58" s="298"/>
      <c r="N58" s="298"/>
      <c r="O58" s="298"/>
      <c r="P58" s="298"/>
      <c r="Q58" s="298"/>
      <c r="R58" s="298"/>
      <c r="S58" s="298"/>
      <c r="T58" s="298"/>
      <c r="U58" s="298"/>
      <c r="V58" s="298"/>
      <c r="W58" s="298"/>
      <c r="X58" s="298"/>
      <c r="Y58" s="298"/>
      <c r="Z58" s="298"/>
      <c r="AA58" s="298"/>
      <c r="AB58" s="298"/>
      <c r="AC58" s="298"/>
      <c r="AD58" s="298"/>
      <c r="AE58" s="298"/>
      <c r="AF58" s="298"/>
      <c r="AG58" s="298"/>
      <c r="AH58" s="298"/>
      <c r="AI58" s="298"/>
      <c r="AJ58" s="298"/>
      <c r="AK58" s="298"/>
      <c r="AL58" s="298"/>
      <c r="AM58" s="298"/>
      <c r="AN58" s="298"/>
      <c r="AO58" s="298"/>
      <c r="AP58" s="298"/>
      <c r="AQ58" s="298"/>
      <c r="AR58" s="298"/>
      <c r="AS58" s="298"/>
      <c r="AT58" s="298"/>
      <c r="AU58" s="298"/>
      <c r="AV58" s="298"/>
      <c r="AW58" s="298"/>
      <c r="AX58" s="298"/>
      <c r="AY58" s="298"/>
      <c r="AZ58" s="298"/>
      <c r="BA58" s="298"/>
      <c r="BB58" s="298"/>
      <c r="BC58" s="298"/>
      <c r="BD58" s="298"/>
      <c r="BE58" s="298"/>
      <c r="BF58" s="298"/>
      <c r="BG58" s="298"/>
      <c r="BH58" s="298"/>
      <c r="BI58" s="298"/>
      <c r="BJ58" s="298"/>
      <c r="BK58" s="298"/>
      <c r="BL58" s="298"/>
      <c r="BM58" s="298"/>
      <c r="BN58" s="298"/>
      <c r="BO58" s="298"/>
      <c r="BP58" s="298"/>
      <c r="BQ58" s="298"/>
      <c r="BR58" s="298"/>
      <c r="BS58" s="298"/>
      <c r="BT58" s="298"/>
      <c r="BU58" s="298"/>
      <c r="BV58" s="298"/>
      <c r="BW58" s="298"/>
      <c r="BX58" s="298"/>
      <c r="BY58" s="298"/>
      <c r="BZ58" s="298"/>
      <c r="CA58" s="298"/>
      <c r="CB58" s="298"/>
      <c r="CC58" s="298"/>
      <c r="CD58" s="298"/>
    </row>
    <row r="59" spans="1:82" x14ac:dyDescent="0.2">
      <c r="A59" s="298"/>
      <c r="B59" s="298"/>
      <c r="C59" s="298"/>
      <c r="D59" s="298"/>
      <c r="E59" s="298"/>
      <c r="F59" s="298"/>
      <c r="G59" s="298"/>
      <c r="H59" s="298"/>
      <c r="I59" s="298"/>
      <c r="J59" s="298"/>
      <c r="K59" s="298"/>
      <c r="L59" s="298"/>
      <c r="M59" s="298"/>
      <c r="N59" s="298"/>
      <c r="O59" s="298"/>
      <c r="P59" s="298"/>
      <c r="Q59" s="298"/>
      <c r="R59" s="298"/>
      <c r="S59" s="298"/>
      <c r="T59" s="298"/>
      <c r="U59" s="298"/>
      <c r="V59" s="298"/>
      <c r="W59" s="298"/>
      <c r="X59" s="298"/>
      <c r="Y59" s="298"/>
      <c r="Z59" s="298"/>
      <c r="AA59" s="298"/>
      <c r="AB59" s="298"/>
      <c r="AC59" s="298"/>
      <c r="AD59" s="298"/>
      <c r="AE59" s="298"/>
      <c r="AF59" s="298"/>
      <c r="AG59" s="298"/>
      <c r="AH59" s="298"/>
      <c r="AI59" s="298"/>
      <c r="AJ59" s="298"/>
      <c r="AK59" s="298"/>
      <c r="AL59" s="298"/>
      <c r="AM59" s="298"/>
      <c r="AN59" s="298"/>
      <c r="AO59" s="298"/>
      <c r="AP59" s="298"/>
      <c r="AQ59" s="298"/>
      <c r="AR59" s="298"/>
      <c r="AS59" s="298"/>
      <c r="AT59" s="298"/>
      <c r="AU59" s="298"/>
      <c r="AV59" s="298"/>
      <c r="AW59" s="298"/>
      <c r="AX59" s="298"/>
      <c r="AY59" s="298"/>
      <c r="AZ59" s="298"/>
      <c r="BA59" s="298"/>
      <c r="BB59" s="298"/>
      <c r="BC59" s="298"/>
      <c r="BD59" s="298"/>
      <c r="BE59" s="298"/>
      <c r="BF59" s="298"/>
      <c r="BG59" s="298"/>
      <c r="BH59" s="298"/>
      <c r="BI59" s="298"/>
      <c r="BJ59" s="298"/>
      <c r="BK59" s="298"/>
      <c r="BL59" s="298"/>
      <c r="BM59" s="298"/>
      <c r="BN59" s="298"/>
      <c r="BO59" s="298"/>
      <c r="BP59" s="298"/>
      <c r="BQ59" s="298"/>
      <c r="BR59" s="298"/>
      <c r="BS59" s="298"/>
      <c r="BT59" s="298"/>
      <c r="BU59" s="298"/>
      <c r="BV59" s="298"/>
      <c r="BW59" s="298"/>
      <c r="BX59" s="298"/>
      <c r="BY59" s="298"/>
      <c r="BZ59" s="298"/>
      <c r="CA59" s="298"/>
      <c r="CB59" s="298"/>
      <c r="CC59" s="298"/>
      <c r="CD59" s="298"/>
    </row>
    <row r="60" spans="1:82" x14ac:dyDescent="0.2">
      <c r="A60" s="298"/>
      <c r="B60" s="298"/>
      <c r="C60" s="298"/>
      <c r="D60" s="298"/>
      <c r="E60" s="298"/>
      <c r="F60" s="298"/>
      <c r="G60" s="298"/>
      <c r="H60" s="298"/>
      <c r="I60" s="298"/>
      <c r="J60" s="298"/>
      <c r="K60" s="298"/>
      <c r="L60" s="298"/>
      <c r="M60" s="298"/>
      <c r="N60" s="298"/>
      <c r="O60" s="298"/>
      <c r="P60" s="298"/>
      <c r="Q60" s="298"/>
      <c r="R60" s="298"/>
      <c r="S60" s="298"/>
      <c r="T60" s="298"/>
      <c r="U60" s="298"/>
      <c r="V60" s="298"/>
      <c r="W60" s="298"/>
      <c r="X60" s="298"/>
      <c r="Y60" s="298"/>
      <c r="Z60" s="298"/>
      <c r="AA60" s="298"/>
      <c r="AB60" s="298"/>
      <c r="AC60" s="298"/>
      <c r="AD60" s="298"/>
      <c r="AE60" s="298"/>
      <c r="AF60" s="298"/>
      <c r="AG60" s="298"/>
      <c r="AH60" s="298"/>
      <c r="AI60" s="298"/>
      <c r="AJ60" s="298"/>
      <c r="AK60" s="298"/>
      <c r="AL60" s="298"/>
      <c r="AM60" s="298"/>
      <c r="AN60" s="298"/>
      <c r="AO60" s="298"/>
      <c r="AP60" s="298"/>
      <c r="AQ60" s="298"/>
      <c r="AR60" s="298"/>
      <c r="AS60" s="298"/>
      <c r="AT60" s="298"/>
      <c r="AU60" s="298"/>
      <c r="AV60" s="298"/>
      <c r="AW60" s="298"/>
      <c r="AX60" s="298"/>
      <c r="AY60" s="298"/>
      <c r="AZ60" s="298"/>
      <c r="BA60" s="298"/>
      <c r="BB60" s="298"/>
      <c r="BC60" s="298"/>
      <c r="BD60" s="298"/>
      <c r="BE60" s="298"/>
      <c r="BF60" s="298"/>
      <c r="BG60" s="298"/>
      <c r="BH60" s="298"/>
      <c r="BI60" s="298"/>
      <c r="BJ60" s="298"/>
      <c r="BK60" s="298"/>
      <c r="BL60" s="298"/>
      <c r="BM60" s="298"/>
      <c r="BN60" s="298"/>
      <c r="BO60" s="298"/>
      <c r="BP60" s="298"/>
      <c r="BQ60" s="298"/>
      <c r="BR60" s="298"/>
      <c r="BS60" s="298"/>
      <c r="BT60" s="298"/>
      <c r="BU60" s="298"/>
      <c r="BV60" s="298"/>
      <c r="BW60" s="298"/>
      <c r="BX60" s="298"/>
      <c r="BY60" s="298"/>
      <c r="BZ60" s="298"/>
      <c r="CA60" s="298"/>
      <c r="CB60" s="298"/>
      <c r="CC60" s="298"/>
      <c r="CD60" s="298"/>
    </row>
    <row r="61" spans="1:82" x14ac:dyDescent="0.2">
      <c r="A61" s="298"/>
      <c r="B61" s="298"/>
      <c r="C61" s="298"/>
      <c r="D61" s="298"/>
      <c r="E61" s="298"/>
      <c r="F61" s="298"/>
      <c r="G61" s="298"/>
      <c r="H61" s="298"/>
      <c r="I61" s="298"/>
      <c r="J61" s="298"/>
      <c r="K61" s="298"/>
      <c r="L61" s="298"/>
      <c r="M61" s="298"/>
      <c r="N61" s="298"/>
      <c r="O61" s="298"/>
      <c r="P61" s="298"/>
      <c r="Q61" s="298"/>
      <c r="R61" s="298"/>
      <c r="S61" s="298"/>
      <c r="T61" s="298"/>
      <c r="U61" s="298"/>
      <c r="V61" s="298"/>
      <c r="W61" s="298"/>
      <c r="X61" s="298"/>
      <c r="Y61" s="298"/>
      <c r="Z61" s="298"/>
      <c r="AA61" s="298"/>
      <c r="AB61" s="298"/>
      <c r="AC61" s="298"/>
      <c r="AD61" s="298"/>
      <c r="AE61" s="298"/>
      <c r="AF61" s="298"/>
      <c r="AG61" s="298"/>
      <c r="AH61" s="298"/>
      <c r="AI61" s="298"/>
      <c r="AJ61" s="298"/>
      <c r="AK61" s="298"/>
      <c r="AL61" s="298"/>
      <c r="AM61" s="298"/>
      <c r="AN61" s="298"/>
      <c r="AO61" s="298"/>
      <c r="AP61" s="298"/>
      <c r="AQ61" s="298"/>
      <c r="AR61" s="298"/>
      <c r="AS61" s="298"/>
      <c r="AT61" s="298"/>
      <c r="AU61" s="298"/>
      <c r="AV61" s="298"/>
      <c r="AW61" s="298"/>
      <c r="AX61" s="298"/>
      <c r="AY61" s="298"/>
      <c r="AZ61" s="298"/>
      <c r="BA61" s="298"/>
      <c r="BB61" s="298"/>
      <c r="BC61" s="298"/>
      <c r="BD61" s="298"/>
      <c r="BE61" s="298"/>
      <c r="BF61" s="298"/>
      <c r="BG61" s="298"/>
      <c r="BH61" s="298"/>
      <c r="BI61" s="298"/>
      <c r="BJ61" s="298"/>
      <c r="BK61" s="298"/>
      <c r="BL61" s="298"/>
      <c r="BM61" s="298"/>
      <c r="BN61" s="298"/>
      <c r="BO61" s="298"/>
      <c r="BP61" s="298"/>
      <c r="BQ61" s="298"/>
      <c r="BR61" s="298"/>
      <c r="BS61" s="298"/>
      <c r="BT61" s="298"/>
      <c r="BU61" s="298"/>
      <c r="BV61" s="298"/>
      <c r="BW61" s="298"/>
      <c r="BX61" s="298"/>
      <c r="BY61" s="298"/>
      <c r="BZ61" s="298"/>
      <c r="CA61" s="298"/>
      <c r="CB61" s="298"/>
      <c r="CC61" s="298"/>
      <c r="CD61" s="298"/>
    </row>
    <row r="62" spans="1:82" x14ac:dyDescent="0.2">
      <c r="A62" s="298"/>
      <c r="B62" s="298"/>
      <c r="C62" s="298"/>
      <c r="D62" s="298"/>
      <c r="E62" s="298"/>
      <c r="F62" s="298"/>
      <c r="G62" s="298"/>
      <c r="H62" s="298"/>
      <c r="I62" s="298"/>
      <c r="J62" s="298"/>
      <c r="K62" s="298"/>
      <c r="L62" s="298"/>
      <c r="M62" s="298"/>
      <c r="N62" s="298"/>
      <c r="O62" s="298"/>
      <c r="P62" s="298"/>
      <c r="Q62" s="298"/>
      <c r="R62" s="298"/>
      <c r="S62" s="298"/>
      <c r="T62" s="298"/>
      <c r="U62" s="298"/>
      <c r="V62" s="298"/>
      <c r="W62" s="298"/>
      <c r="X62" s="298"/>
      <c r="Y62" s="298"/>
      <c r="Z62" s="298"/>
      <c r="AA62" s="298"/>
      <c r="AB62" s="298"/>
      <c r="AC62" s="298"/>
      <c r="AD62" s="298"/>
      <c r="AE62" s="298"/>
      <c r="AF62" s="298"/>
      <c r="AG62" s="298"/>
      <c r="AH62" s="298"/>
      <c r="AI62" s="298"/>
      <c r="AJ62" s="298"/>
      <c r="AK62" s="298"/>
      <c r="AL62" s="298"/>
      <c r="AM62" s="298"/>
      <c r="AN62" s="298"/>
      <c r="AO62" s="298"/>
      <c r="AP62" s="298"/>
      <c r="AQ62" s="298"/>
      <c r="AR62" s="298"/>
      <c r="AS62" s="298"/>
      <c r="AT62" s="298"/>
      <c r="AU62" s="298"/>
      <c r="AV62" s="298"/>
      <c r="AW62" s="298"/>
      <c r="AX62" s="298"/>
      <c r="AY62" s="298"/>
      <c r="AZ62" s="298"/>
      <c r="BA62" s="298"/>
      <c r="BB62" s="298"/>
      <c r="BC62" s="298"/>
      <c r="BD62" s="298"/>
      <c r="BE62" s="298"/>
      <c r="BF62" s="298"/>
      <c r="BG62" s="298"/>
      <c r="BH62" s="298"/>
      <c r="BI62" s="298"/>
      <c r="BJ62" s="298"/>
      <c r="BK62" s="298"/>
      <c r="BL62" s="298"/>
      <c r="BM62" s="298"/>
      <c r="BN62" s="298"/>
      <c r="BO62" s="298"/>
      <c r="BP62" s="298"/>
      <c r="BQ62" s="298"/>
      <c r="BR62" s="298"/>
      <c r="BS62" s="298"/>
      <c r="BT62" s="298"/>
      <c r="BU62" s="298"/>
      <c r="BV62" s="298"/>
      <c r="BW62" s="298"/>
      <c r="BX62" s="298"/>
      <c r="BY62" s="298"/>
      <c r="BZ62" s="298"/>
      <c r="CA62" s="298"/>
      <c r="CB62" s="298"/>
      <c r="CC62" s="298"/>
      <c r="CD62" s="298"/>
    </row>
    <row r="63" spans="1:82" x14ac:dyDescent="0.2">
      <c r="A63" s="298"/>
      <c r="B63" s="298"/>
      <c r="C63" s="298"/>
      <c r="D63" s="298"/>
      <c r="E63" s="298"/>
      <c r="F63" s="298"/>
      <c r="G63" s="298"/>
      <c r="H63" s="298"/>
      <c r="I63" s="298"/>
      <c r="J63" s="298"/>
      <c r="K63" s="298"/>
      <c r="L63" s="298"/>
      <c r="M63" s="298"/>
      <c r="N63" s="298"/>
      <c r="O63" s="298"/>
      <c r="P63" s="298"/>
      <c r="Q63" s="298"/>
      <c r="R63" s="298"/>
      <c r="S63" s="298"/>
      <c r="T63" s="298"/>
      <c r="U63" s="298"/>
      <c r="V63" s="298"/>
      <c r="W63" s="298"/>
      <c r="X63" s="298"/>
      <c r="Y63" s="298"/>
      <c r="Z63" s="298"/>
      <c r="AA63" s="298"/>
      <c r="AB63" s="298"/>
      <c r="AC63" s="298"/>
      <c r="AD63" s="298"/>
      <c r="AE63" s="298"/>
      <c r="AF63" s="298"/>
      <c r="AG63" s="298"/>
      <c r="AH63" s="298"/>
      <c r="AI63" s="298"/>
      <c r="AJ63" s="298"/>
      <c r="AK63" s="298"/>
      <c r="AL63" s="298"/>
      <c r="AM63" s="298"/>
      <c r="AN63" s="298"/>
      <c r="AO63" s="298"/>
      <c r="AP63" s="298"/>
      <c r="AQ63" s="298"/>
      <c r="AR63" s="298"/>
      <c r="AS63" s="298"/>
      <c r="AT63" s="298"/>
      <c r="AU63" s="298"/>
      <c r="AV63" s="298"/>
      <c r="AW63" s="298"/>
      <c r="AX63" s="298"/>
      <c r="AY63" s="298"/>
      <c r="AZ63" s="298"/>
      <c r="BA63" s="298"/>
      <c r="BB63" s="298"/>
      <c r="BC63" s="298"/>
      <c r="BD63" s="298"/>
      <c r="BE63" s="298"/>
      <c r="BF63" s="298"/>
      <c r="BG63" s="298"/>
      <c r="BH63" s="298"/>
      <c r="BI63" s="298"/>
      <c r="BJ63" s="298"/>
      <c r="BK63" s="298"/>
      <c r="BL63" s="298"/>
      <c r="BM63" s="298"/>
      <c r="BN63" s="298"/>
      <c r="BO63" s="298"/>
      <c r="BP63" s="298"/>
      <c r="BQ63" s="298"/>
      <c r="BR63" s="298"/>
      <c r="BS63" s="298"/>
      <c r="BT63" s="298"/>
      <c r="BU63" s="298"/>
      <c r="BV63" s="298"/>
      <c r="BW63" s="298"/>
      <c r="BX63" s="298"/>
      <c r="BY63" s="298"/>
      <c r="BZ63" s="298"/>
      <c r="CA63" s="298"/>
      <c r="CB63" s="298"/>
      <c r="CC63" s="298"/>
      <c r="CD63" s="298"/>
    </row>
    <row r="64" spans="1:82" x14ac:dyDescent="0.2">
      <c r="A64" s="298"/>
      <c r="B64" s="298"/>
      <c r="C64" s="298"/>
      <c r="D64" s="298"/>
      <c r="E64" s="298"/>
      <c r="F64" s="298"/>
      <c r="G64" s="298"/>
      <c r="H64" s="298"/>
      <c r="I64" s="298"/>
      <c r="J64" s="298"/>
      <c r="K64" s="298"/>
      <c r="L64" s="298"/>
      <c r="M64" s="298"/>
      <c r="N64" s="298"/>
      <c r="O64" s="298"/>
      <c r="P64" s="298"/>
      <c r="Q64" s="298"/>
      <c r="R64" s="298"/>
      <c r="S64" s="298"/>
      <c r="T64" s="298"/>
      <c r="U64" s="298"/>
      <c r="V64" s="298"/>
      <c r="W64" s="298"/>
      <c r="X64" s="298"/>
      <c r="Y64" s="298"/>
      <c r="Z64" s="298"/>
      <c r="AA64" s="298"/>
      <c r="AB64" s="298"/>
      <c r="AC64" s="298"/>
      <c r="AD64" s="298"/>
      <c r="AE64" s="298"/>
      <c r="AF64" s="298"/>
      <c r="AG64" s="298"/>
      <c r="AH64" s="298"/>
      <c r="AI64" s="298"/>
      <c r="AJ64" s="298"/>
      <c r="AK64" s="298"/>
      <c r="AL64" s="298"/>
      <c r="AM64" s="298"/>
      <c r="AN64" s="298"/>
      <c r="AO64" s="298"/>
      <c r="AP64" s="298"/>
      <c r="AQ64" s="298"/>
      <c r="AR64" s="298"/>
      <c r="AS64" s="298"/>
      <c r="AT64" s="298"/>
      <c r="AU64" s="298"/>
      <c r="AV64" s="298"/>
      <c r="AW64" s="298"/>
      <c r="AX64" s="298"/>
      <c r="AY64" s="298"/>
      <c r="AZ64" s="298"/>
      <c r="BA64" s="298"/>
      <c r="BB64" s="298"/>
      <c r="BC64" s="298"/>
      <c r="BD64" s="298"/>
      <c r="BE64" s="298"/>
      <c r="BF64" s="298"/>
      <c r="BG64" s="298"/>
      <c r="BH64" s="298"/>
      <c r="BI64" s="298"/>
      <c r="BJ64" s="298"/>
      <c r="BK64" s="298"/>
      <c r="BL64" s="298"/>
      <c r="BM64" s="298"/>
      <c r="BN64" s="298"/>
      <c r="BO64" s="298"/>
      <c r="BP64" s="298"/>
      <c r="BQ64" s="298"/>
      <c r="BR64" s="298"/>
      <c r="BS64" s="298"/>
      <c r="BT64" s="298"/>
      <c r="BU64" s="298"/>
      <c r="BV64" s="298"/>
      <c r="BW64" s="298"/>
      <c r="BX64" s="298"/>
      <c r="BY64" s="298"/>
      <c r="BZ64" s="298"/>
      <c r="CA64" s="298"/>
      <c r="CB64" s="298"/>
      <c r="CC64" s="298"/>
      <c r="CD64" s="298"/>
    </row>
    <row r="65" spans="1:82" x14ac:dyDescent="0.2">
      <c r="A65" s="298"/>
      <c r="B65" s="298"/>
      <c r="C65" s="298"/>
      <c r="D65" s="298"/>
      <c r="E65" s="298"/>
      <c r="F65" s="298"/>
      <c r="G65" s="298"/>
      <c r="H65" s="298"/>
      <c r="I65" s="298"/>
      <c r="J65" s="298"/>
      <c r="K65" s="298"/>
      <c r="L65" s="298"/>
      <c r="M65" s="298"/>
      <c r="N65" s="298"/>
      <c r="O65" s="298"/>
      <c r="P65" s="298"/>
      <c r="Q65" s="298"/>
      <c r="R65" s="298"/>
      <c r="S65" s="298"/>
      <c r="T65" s="298"/>
      <c r="U65" s="298"/>
      <c r="V65" s="298"/>
      <c r="W65" s="298"/>
      <c r="X65" s="298"/>
      <c r="Y65" s="298"/>
      <c r="Z65" s="298"/>
      <c r="AA65" s="298"/>
      <c r="AB65" s="298"/>
      <c r="AC65" s="298"/>
      <c r="AD65" s="298"/>
      <c r="AE65" s="298"/>
      <c r="AF65" s="298"/>
      <c r="AG65" s="298"/>
      <c r="AH65" s="298"/>
      <c r="AI65" s="298"/>
      <c r="AJ65" s="298"/>
      <c r="AK65" s="298"/>
      <c r="AL65" s="298"/>
      <c r="AM65" s="298"/>
      <c r="AN65" s="298"/>
      <c r="AO65" s="298"/>
      <c r="AP65" s="298"/>
      <c r="AQ65" s="298"/>
      <c r="AR65" s="298"/>
      <c r="AS65" s="298"/>
      <c r="AT65" s="298"/>
      <c r="AU65" s="298"/>
      <c r="AV65" s="298"/>
      <c r="AW65" s="298"/>
      <c r="AX65" s="298"/>
      <c r="AY65" s="298"/>
      <c r="AZ65" s="298"/>
      <c r="BA65" s="298"/>
      <c r="BB65" s="298"/>
      <c r="BC65" s="298"/>
      <c r="BD65" s="298"/>
      <c r="BE65" s="298"/>
      <c r="BF65" s="298"/>
      <c r="BG65" s="298"/>
      <c r="BH65" s="298"/>
      <c r="BI65" s="298"/>
      <c r="BJ65" s="298"/>
      <c r="BK65" s="298"/>
      <c r="BL65" s="298"/>
      <c r="BM65" s="298"/>
      <c r="BN65" s="298"/>
      <c r="BO65" s="298"/>
      <c r="BP65" s="298"/>
      <c r="BQ65" s="298"/>
      <c r="BR65" s="298"/>
      <c r="BS65" s="298"/>
      <c r="BT65" s="298"/>
      <c r="BU65" s="298"/>
      <c r="BV65" s="298"/>
      <c r="BW65" s="298"/>
      <c r="BX65" s="298"/>
      <c r="BY65" s="298"/>
      <c r="BZ65" s="298"/>
      <c r="CA65" s="298"/>
      <c r="CB65" s="298"/>
      <c r="CC65" s="298"/>
      <c r="CD65" s="298"/>
    </row>
    <row r="66" spans="1:82" x14ac:dyDescent="0.2">
      <c r="A66" s="298"/>
      <c r="B66" s="298"/>
      <c r="C66" s="298"/>
      <c r="D66" s="298"/>
      <c r="E66" s="298"/>
      <c r="F66" s="298"/>
      <c r="G66" s="298"/>
      <c r="H66" s="298"/>
      <c r="I66" s="298"/>
      <c r="J66" s="298"/>
      <c r="K66" s="298"/>
      <c r="L66" s="298"/>
      <c r="M66" s="298"/>
      <c r="N66" s="298"/>
      <c r="O66" s="298"/>
      <c r="P66" s="298"/>
      <c r="Q66" s="298"/>
      <c r="R66" s="298"/>
      <c r="S66" s="298"/>
      <c r="T66" s="298"/>
      <c r="U66" s="298"/>
      <c r="V66" s="298"/>
      <c r="W66" s="298"/>
      <c r="X66" s="298"/>
      <c r="Y66" s="298"/>
      <c r="Z66" s="298"/>
      <c r="AA66" s="298"/>
      <c r="AB66" s="298"/>
      <c r="AC66" s="298"/>
      <c r="AD66" s="298"/>
      <c r="AE66" s="298"/>
      <c r="AF66" s="298"/>
      <c r="AG66" s="298"/>
      <c r="AH66" s="298"/>
      <c r="AI66" s="298"/>
      <c r="AJ66" s="298"/>
      <c r="AK66" s="298"/>
      <c r="AL66" s="298"/>
      <c r="AM66" s="298"/>
      <c r="AN66" s="298"/>
      <c r="AO66" s="298"/>
      <c r="AP66" s="298"/>
      <c r="AQ66" s="298"/>
      <c r="AR66" s="298"/>
      <c r="AS66" s="298"/>
      <c r="AT66" s="298"/>
      <c r="AU66" s="298"/>
      <c r="AV66" s="298"/>
      <c r="AW66" s="298"/>
      <c r="AX66" s="298"/>
      <c r="AY66" s="298"/>
      <c r="AZ66" s="298"/>
      <c r="BA66" s="298"/>
      <c r="BB66" s="298"/>
      <c r="BC66" s="298"/>
      <c r="BD66" s="298"/>
      <c r="BE66" s="298"/>
      <c r="BF66" s="298"/>
      <c r="BG66" s="298"/>
      <c r="BH66" s="298"/>
      <c r="BI66" s="298"/>
      <c r="BJ66" s="298"/>
      <c r="BK66" s="298"/>
      <c r="BL66" s="298"/>
      <c r="BM66" s="298"/>
      <c r="BN66" s="298"/>
      <c r="BO66" s="298"/>
      <c r="BP66" s="298"/>
      <c r="BQ66" s="298"/>
      <c r="BR66" s="298"/>
      <c r="BS66" s="298"/>
      <c r="BT66" s="298"/>
      <c r="BU66" s="298"/>
      <c r="BV66" s="298"/>
      <c r="BW66" s="298"/>
      <c r="BX66" s="298"/>
      <c r="BY66" s="298"/>
      <c r="BZ66" s="298"/>
      <c r="CA66" s="298"/>
      <c r="CB66" s="298"/>
      <c r="CC66" s="298"/>
      <c r="CD66" s="298"/>
    </row>
    <row r="67" spans="1:82" x14ac:dyDescent="0.2">
      <c r="A67" s="298"/>
      <c r="B67" s="298"/>
      <c r="C67" s="298"/>
      <c r="D67" s="298"/>
      <c r="E67" s="298"/>
      <c r="F67" s="298"/>
      <c r="G67" s="298"/>
      <c r="H67" s="298"/>
      <c r="I67" s="298"/>
      <c r="J67" s="298"/>
      <c r="K67" s="298"/>
      <c r="L67" s="298"/>
      <c r="M67" s="298"/>
      <c r="N67" s="298"/>
      <c r="O67" s="298"/>
      <c r="P67" s="298"/>
      <c r="Q67" s="298"/>
      <c r="R67" s="298"/>
      <c r="S67" s="298"/>
      <c r="T67" s="298"/>
      <c r="U67" s="298"/>
      <c r="V67" s="298"/>
      <c r="W67" s="298"/>
      <c r="X67" s="298"/>
      <c r="Y67" s="298"/>
      <c r="Z67" s="298"/>
      <c r="AA67" s="298"/>
      <c r="AB67" s="298"/>
      <c r="AC67" s="298"/>
      <c r="AD67" s="298"/>
      <c r="AE67" s="298"/>
      <c r="AF67" s="298"/>
      <c r="AG67" s="298"/>
      <c r="AH67" s="298"/>
      <c r="AI67" s="298"/>
      <c r="AJ67" s="298"/>
      <c r="AK67" s="298"/>
      <c r="AL67" s="298"/>
      <c r="AM67" s="298"/>
      <c r="AN67" s="298"/>
      <c r="AO67" s="298"/>
      <c r="AP67" s="298"/>
      <c r="AQ67" s="298"/>
      <c r="AR67" s="298"/>
      <c r="AS67" s="298"/>
      <c r="AT67" s="298"/>
      <c r="AU67" s="298"/>
      <c r="AV67" s="298"/>
      <c r="AW67" s="298"/>
      <c r="AX67" s="298"/>
      <c r="AY67" s="298"/>
      <c r="AZ67" s="298"/>
      <c r="BA67" s="298"/>
      <c r="BB67" s="298"/>
      <c r="BC67" s="298"/>
      <c r="BD67" s="298"/>
      <c r="BE67" s="298"/>
      <c r="BF67" s="298"/>
      <c r="BG67" s="298"/>
      <c r="BH67" s="298"/>
      <c r="BI67" s="298"/>
      <c r="BJ67" s="298"/>
      <c r="BK67" s="298"/>
      <c r="BL67" s="298"/>
      <c r="BM67" s="298"/>
      <c r="BN67" s="298"/>
      <c r="BO67" s="298"/>
      <c r="BP67" s="298"/>
      <c r="BQ67" s="298"/>
      <c r="BR67" s="298"/>
      <c r="BS67" s="298"/>
      <c r="BT67" s="298"/>
      <c r="BU67" s="298"/>
      <c r="BV67" s="298"/>
      <c r="BW67" s="298"/>
      <c r="BX67" s="298"/>
      <c r="BY67" s="298"/>
      <c r="BZ67" s="298"/>
      <c r="CA67" s="298"/>
      <c r="CB67" s="298"/>
      <c r="CC67" s="298"/>
      <c r="CD67" s="298"/>
    </row>
    <row r="68" spans="1:82" x14ac:dyDescent="0.2">
      <c r="A68" s="298"/>
      <c r="B68" s="298"/>
      <c r="C68" s="298"/>
      <c r="D68" s="298"/>
      <c r="E68" s="298"/>
      <c r="F68" s="298"/>
      <c r="G68" s="298"/>
      <c r="H68" s="298"/>
      <c r="I68" s="298"/>
      <c r="J68" s="298"/>
      <c r="K68" s="298"/>
      <c r="L68" s="298"/>
      <c r="M68" s="298"/>
      <c r="N68" s="298"/>
      <c r="O68" s="298"/>
      <c r="P68" s="298"/>
      <c r="Q68" s="298"/>
      <c r="R68" s="298"/>
      <c r="S68" s="298"/>
      <c r="T68" s="298"/>
      <c r="U68" s="298"/>
      <c r="V68" s="298"/>
      <c r="W68" s="298"/>
      <c r="X68" s="298"/>
      <c r="Y68" s="298"/>
      <c r="Z68" s="298"/>
      <c r="AA68" s="298"/>
      <c r="AB68" s="298"/>
      <c r="AC68" s="298"/>
      <c r="AD68" s="298"/>
      <c r="AE68" s="298"/>
      <c r="AF68" s="298"/>
      <c r="AG68" s="298"/>
      <c r="AH68" s="298"/>
      <c r="AI68" s="298"/>
      <c r="AJ68" s="298"/>
      <c r="AK68" s="298"/>
      <c r="AL68" s="298"/>
      <c r="AM68" s="298"/>
      <c r="AN68" s="298"/>
      <c r="AO68" s="298"/>
      <c r="AP68" s="298"/>
      <c r="AQ68" s="298"/>
      <c r="AR68" s="298"/>
      <c r="AS68" s="298"/>
      <c r="AT68" s="298"/>
      <c r="AU68" s="298"/>
      <c r="AV68" s="298"/>
      <c r="AW68" s="298"/>
      <c r="AX68" s="298"/>
      <c r="AY68" s="298"/>
      <c r="AZ68" s="298"/>
      <c r="BA68" s="298"/>
      <c r="BB68" s="298"/>
      <c r="BC68" s="298"/>
      <c r="BD68" s="298"/>
      <c r="BE68" s="298"/>
      <c r="BF68" s="298"/>
      <c r="BG68" s="298"/>
      <c r="BH68" s="298"/>
      <c r="BI68" s="298"/>
      <c r="BJ68" s="298"/>
      <c r="BK68" s="298"/>
      <c r="BL68" s="298"/>
      <c r="BM68" s="298"/>
      <c r="BN68" s="298"/>
      <c r="BO68" s="298"/>
      <c r="BP68" s="298"/>
      <c r="BQ68" s="298"/>
      <c r="BR68" s="298"/>
      <c r="BS68" s="298"/>
      <c r="BT68" s="298"/>
      <c r="BU68" s="298"/>
      <c r="BV68" s="298"/>
      <c r="BW68" s="298"/>
      <c r="BX68" s="298"/>
      <c r="BY68" s="298"/>
      <c r="BZ68" s="298"/>
      <c r="CA68" s="298"/>
      <c r="CB68" s="298"/>
      <c r="CC68" s="298"/>
      <c r="CD68" s="298"/>
    </row>
    <row r="69" spans="1:82" x14ac:dyDescent="0.2">
      <c r="A69" s="298"/>
      <c r="B69" s="298"/>
      <c r="C69" s="298"/>
      <c r="D69" s="298"/>
      <c r="E69" s="298"/>
      <c r="F69" s="298"/>
      <c r="G69" s="298"/>
      <c r="H69" s="298"/>
      <c r="I69" s="298"/>
      <c r="J69" s="298"/>
      <c r="K69" s="298"/>
      <c r="L69" s="298"/>
      <c r="M69" s="298"/>
      <c r="N69" s="298"/>
      <c r="O69" s="298"/>
      <c r="P69" s="298"/>
      <c r="Q69" s="298"/>
      <c r="R69" s="298"/>
      <c r="S69" s="298"/>
      <c r="T69" s="298"/>
      <c r="U69" s="298"/>
      <c r="V69" s="298"/>
      <c r="W69" s="298"/>
      <c r="X69" s="298"/>
      <c r="Y69" s="298"/>
      <c r="Z69" s="298"/>
      <c r="AA69" s="298"/>
      <c r="AB69" s="298"/>
      <c r="AC69" s="298"/>
      <c r="AD69" s="298"/>
      <c r="AE69" s="298"/>
      <c r="AF69" s="298"/>
      <c r="AG69" s="298"/>
      <c r="AH69" s="298"/>
      <c r="AI69" s="298"/>
      <c r="AJ69" s="298"/>
      <c r="AK69" s="298"/>
      <c r="AL69" s="298"/>
      <c r="AM69" s="298"/>
      <c r="AN69" s="298"/>
      <c r="AO69" s="298"/>
      <c r="AP69" s="298"/>
      <c r="AQ69" s="298"/>
      <c r="AR69" s="298"/>
      <c r="AS69" s="298"/>
      <c r="AT69" s="298"/>
      <c r="AU69" s="298"/>
      <c r="AV69" s="298"/>
      <c r="AW69" s="298"/>
      <c r="AX69" s="298"/>
      <c r="AY69" s="298"/>
      <c r="AZ69" s="298"/>
      <c r="BA69" s="298"/>
      <c r="BB69" s="298"/>
      <c r="BC69" s="298"/>
      <c r="BD69" s="298"/>
      <c r="BE69" s="298"/>
      <c r="BF69" s="298"/>
      <c r="BG69" s="298"/>
      <c r="BH69" s="298"/>
      <c r="BI69" s="298"/>
      <c r="BJ69" s="298"/>
      <c r="BK69" s="298"/>
      <c r="BL69" s="298"/>
      <c r="BM69" s="298"/>
      <c r="BN69" s="298"/>
      <c r="BO69" s="298"/>
      <c r="BP69" s="298"/>
      <c r="BQ69" s="298"/>
      <c r="BR69" s="298"/>
      <c r="BS69" s="298"/>
      <c r="BT69" s="298"/>
      <c r="BU69" s="298"/>
      <c r="BV69" s="298"/>
      <c r="BW69" s="298"/>
      <c r="BX69" s="298"/>
      <c r="BY69" s="298"/>
      <c r="BZ69" s="298"/>
      <c r="CA69" s="298"/>
      <c r="CB69" s="298"/>
      <c r="CC69" s="298"/>
      <c r="CD69" s="298"/>
    </row>
    <row r="70" spans="1:82" x14ac:dyDescent="0.2">
      <c r="A70" s="298"/>
      <c r="B70" s="298"/>
      <c r="C70" s="298"/>
      <c r="D70" s="298"/>
      <c r="E70" s="298"/>
      <c r="F70" s="298"/>
      <c r="G70" s="298"/>
      <c r="H70" s="298"/>
      <c r="I70" s="298"/>
      <c r="J70" s="298"/>
      <c r="K70" s="298"/>
      <c r="L70" s="298"/>
      <c r="M70" s="298"/>
      <c r="N70" s="298"/>
      <c r="O70" s="298"/>
      <c r="P70" s="298"/>
      <c r="Q70" s="298"/>
      <c r="R70" s="298"/>
      <c r="S70" s="298"/>
      <c r="T70" s="298"/>
      <c r="U70" s="298"/>
      <c r="V70" s="298"/>
      <c r="W70" s="298"/>
      <c r="X70" s="298"/>
      <c r="Y70" s="298"/>
      <c r="Z70" s="298"/>
      <c r="AA70" s="298"/>
      <c r="AB70" s="298"/>
      <c r="AC70" s="298"/>
      <c r="AD70" s="298"/>
      <c r="AE70" s="298"/>
      <c r="AF70" s="298"/>
      <c r="AG70" s="298"/>
      <c r="AH70" s="298"/>
      <c r="AI70" s="298"/>
      <c r="AJ70" s="298"/>
      <c r="AK70" s="298"/>
      <c r="AL70" s="298"/>
      <c r="AM70" s="298"/>
      <c r="AN70" s="298"/>
      <c r="AO70" s="298"/>
      <c r="AP70" s="298"/>
      <c r="AQ70" s="298"/>
      <c r="AR70" s="298"/>
      <c r="AS70" s="298"/>
      <c r="AT70" s="298"/>
      <c r="AU70" s="298"/>
      <c r="AV70" s="298"/>
      <c r="AW70" s="298"/>
      <c r="AX70" s="298"/>
      <c r="AY70" s="298"/>
      <c r="AZ70" s="298"/>
      <c r="BA70" s="298"/>
      <c r="BB70" s="298"/>
      <c r="BC70" s="298"/>
      <c r="BD70" s="298"/>
      <c r="BE70" s="298"/>
      <c r="BF70" s="298"/>
      <c r="BG70" s="298"/>
      <c r="BH70" s="298"/>
      <c r="BI70" s="298"/>
      <c r="BJ70" s="298"/>
      <c r="BK70" s="298"/>
      <c r="BL70" s="298"/>
      <c r="BM70" s="298"/>
      <c r="BN70" s="298"/>
      <c r="BO70" s="298"/>
      <c r="BP70" s="298"/>
      <c r="BQ70" s="298"/>
      <c r="BR70" s="298"/>
      <c r="BS70" s="298"/>
      <c r="BT70" s="298"/>
      <c r="BU70" s="298"/>
      <c r="BV70" s="298"/>
      <c r="BW70" s="298"/>
      <c r="BX70" s="298"/>
      <c r="BY70" s="298"/>
      <c r="BZ70" s="298"/>
      <c r="CA70" s="298"/>
      <c r="CB70" s="298"/>
      <c r="CC70" s="298"/>
      <c r="CD70" s="298"/>
    </row>
    <row r="71" spans="1:82" x14ac:dyDescent="0.2">
      <c r="A71" s="298"/>
      <c r="B71" s="298"/>
      <c r="C71" s="298"/>
      <c r="D71" s="298"/>
      <c r="E71" s="298"/>
      <c r="F71" s="298"/>
      <c r="G71" s="298"/>
      <c r="H71" s="298"/>
      <c r="I71" s="298"/>
      <c r="J71" s="298"/>
      <c r="K71" s="298"/>
      <c r="L71" s="298"/>
      <c r="M71" s="298"/>
      <c r="N71" s="298"/>
      <c r="O71" s="298"/>
      <c r="P71" s="298"/>
      <c r="Q71" s="298"/>
      <c r="R71" s="298"/>
      <c r="S71" s="298"/>
      <c r="T71" s="298"/>
      <c r="U71" s="298"/>
      <c r="V71" s="298"/>
      <c r="W71" s="298"/>
      <c r="X71" s="298"/>
      <c r="Y71" s="298"/>
      <c r="Z71" s="298"/>
      <c r="AA71" s="298"/>
      <c r="AB71" s="298"/>
      <c r="AC71" s="298"/>
      <c r="AD71" s="298"/>
      <c r="AE71" s="298"/>
      <c r="AF71" s="298"/>
      <c r="AG71" s="298"/>
      <c r="AH71" s="298"/>
      <c r="AI71" s="298"/>
      <c r="AJ71" s="298"/>
      <c r="AK71" s="298"/>
      <c r="AL71" s="298"/>
      <c r="AM71" s="298"/>
      <c r="AN71" s="298"/>
      <c r="AO71" s="298"/>
      <c r="AP71" s="298"/>
      <c r="AQ71" s="298"/>
      <c r="AR71" s="298"/>
      <c r="AS71" s="298"/>
      <c r="AT71" s="298"/>
      <c r="AU71" s="298"/>
      <c r="AV71" s="298"/>
      <c r="AW71" s="298"/>
      <c r="AX71" s="298"/>
      <c r="AY71" s="298"/>
      <c r="AZ71" s="298"/>
      <c r="BA71" s="298"/>
      <c r="BB71" s="298"/>
      <c r="BC71" s="298"/>
      <c r="BD71" s="298"/>
      <c r="BE71" s="298"/>
      <c r="BF71" s="298"/>
      <c r="BG71" s="298"/>
      <c r="BH71" s="298"/>
      <c r="BI71" s="298"/>
      <c r="BJ71" s="298"/>
      <c r="BK71" s="298"/>
      <c r="BL71" s="298"/>
      <c r="BM71" s="298"/>
      <c r="BN71" s="298"/>
      <c r="BO71" s="298"/>
      <c r="BP71" s="298"/>
      <c r="BQ71" s="298"/>
      <c r="BR71" s="298"/>
      <c r="BS71" s="298"/>
      <c r="BT71" s="298"/>
      <c r="BU71" s="298"/>
      <c r="BV71" s="298"/>
      <c r="BW71" s="298"/>
      <c r="BX71" s="298"/>
      <c r="BY71" s="298"/>
      <c r="BZ71" s="298"/>
      <c r="CA71" s="298"/>
      <c r="CB71" s="298"/>
      <c r="CC71" s="298"/>
      <c r="CD71" s="298"/>
    </row>
    <row r="72" spans="1:82" x14ac:dyDescent="0.2">
      <c r="A72" s="298"/>
      <c r="B72" s="298"/>
      <c r="C72" s="298"/>
      <c r="D72" s="298"/>
      <c r="E72" s="298"/>
      <c r="F72" s="298"/>
      <c r="G72" s="298"/>
      <c r="H72" s="298"/>
      <c r="I72" s="298"/>
      <c r="J72" s="298"/>
      <c r="K72" s="298"/>
      <c r="L72" s="298"/>
      <c r="M72" s="298"/>
      <c r="N72" s="298"/>
      <c r="O72" s="298"/>
      <c r="P72" s="298"/>
      <c r="Q72" s="298"/>
      <c r="R72" s="298"/>
      <c r="S72" s="298"/>
      <c r="T72" s="298"/>
      <c r="U72" s="298"/>
      <c r="V72" s="298"/>
      <c r="W72" s="298"/>
      <c r="X72" s="298"/>
      <c r="Y72" s="298"/>
      <c r="Z72" s="298"/>
      <c r="AA72" s="298"/>
      <c r="AB72" s="298"/>
      <c r="AC72" s="298"/>
      <c r="AD72" s="298"/>
      <c r="AE72" s="298"/>
      <c r="AF72" s="298"/>
      <c r="AG72" s="298"/>
      <c r="AH72" s="298"/>
      <c r="AI72" s="298"/>
      <c r="AJ72" s="298"/>
      <c r="AK72" s="298"/>
      <c r="AL72" s="298"/>
      <c r="AM72" s="298"/>
      <c r="AN72" s="298"/>
      <c r="AO72" s="298"/>
      <c r="AP72" s="298"/>
      <c r="AQ72" s="298"/>
      <c r="AR72" s="298"/>
      <c r="AS72" s="298"/>
      <c r="AT72" s="298"/>
      <c r="AU72" s="298"/>
      <c r="AV72" s="298"/>
      <c r="AW72" s="298"/>
      <c r="AX72" s="298"/>
      <c r="AY72" s="298"/>
      <c r="AZ72" s="298"/>
      <c r="BA72" s="298"/>
      <c r="BB72" s="298"/>
      <c r="BC72" s="298"/>
      <c r="BD72" s="298"/>
      <c r="BE72" s="298"/>
      <c r="BF72" s="298"/>
      <c r="BG72" s="298"/>
      <c r="BH72" s="298"/>
      <c r="BI72" s="298"/>
      <c r="BJ72" s="298"/>
      <c r="BK72" s="298"/>
      <c r="BL72" s="298"/>
      <c r="BM72" s="298"/>
      <c r="BN72" s="298"/>
      <c r="BO72" s="298"/>
      <c r="BP72" s="298"/>
      <c r="BQ72" s="298"/>
      <c r="BR72" s="298"/>
      <c r="BS72" s="298"/>
      <c r="BT72" s="298"/>
      <c r="BU72" s="298"/>
      <c r="BV72" s="298"/>
      <c r="BW72" s="298"/>
      <c r="BX72" s="298"/>
      <c r="BY72" s="298"/>
      <c r="BZ72" s="298"/>
      <c r="CA72" s="298"/>
      <c r="CB72" s="298"/>
      <c r="CC72" s="298"/>
      <c r="CD72" s="298"/>
    </row>
    <row r="73" spans="1:82" x14ac:dyDescent="0.2">
      <c r="A73" s="298"/>
      <c r="B73" s="298"/>
      <c r="C73" s="298"/>
      <c r="D73" s="298"/>
      <c r="E73" s="298"/>
      <c r="F73" s="298"/>
      <c r="G73" s="298"/>
      <c r="H73" s="298"/>
      <c r="I73" s="298"/>
      <c r="J73" s="298"/>
      <c r="K73" s="298"/>
      <c r="L73" s="298"/>
      <c r="M73" s="298"/>
      <c r="N73" s="298"/>
      <c r="O73" s="298"/>
      <c r="P73" s="298"/>
      <c r="Q73" s="298"/>
      <c r="R73" s="298"/>
      <c r="S73" s="298"/>
      <c r="T73" s="298"/>
      <c r="U73" s="298"/>
      <c r="V73" s="298"/>
      <c r="W73" s="298"/>
      <c r="X73" s="298"/>
      <c r="Y73" s="298"/>
      <c r="Z73" s="298"/>
      <c r="AA73" s="298"/>
      <c r="AB73" s="298"/>
      <c r="AC73" s="298"/>
      <c r="AD73" s="298"/>
      <c r="AE73" s="298"/>
      <c r="AF73" s="298"/>
      <c r="AG73" s="298"/>
      <c r="AH73" s="298"/>
      <c r="AI73" s="298"/>
      <c r="AJ73" s="298"/>
      <c r="AK73" s="298"/>
      <c r="AL73" s="298"/>
      <c r="AM73" s="298"/>
      <c r="AN73" s="298"/>
      <c r="AO73" s="298"/>
      <c r="AP73" s="298"/>
      <c r="AQ73" s="298"/>
      <c r="AR73" s="298"/>
      <c r="AS73" s="298"/>
      <c r="AT73" s="298"/>
      <c r="AU73" s="298"/>
      <c r="AV73" s="298"/>
      <c r="AW73" s="298"/>
      <c r="AX73" s="298"/>
      <c r="AY73" s="298"/>
      <c r="AZ73" s="298"/>
      <c r="BA73" s="298"/>
      <c r="BB73" s="298"/>
      <c r="BC73" s="298"/>
      <c r="BD73" s="298"/>
      <c r="BE73" s="298"/>
      <c r="BF73" s="298"/>
      <c r="BG73" s="298"/>
      <c r="BH73" s="298"/>
      <c r="BI73" s="298"/>
      <c r="BJ73" s="298"/>
      <c r="BK73" s="298"/>
      <c r="BL73" s="298"/>
      <c r="BM73" s="298"/>
      <c r="BN73" s="298"/>
      <c r="BO73" s="298"/>
      <c r="BP73" s="298"/>
      <c r="BQ73" s="298"/>
      <c r="BR73" s="298"/>
      <c r="BS73" s="298"/>
      <c r="BT73" s="298"/>
      <c r="BU73" s="298"/>
      <c r="BV73" s="298"/>
      <c r="BW73" s="298"/>
      <c r="BX73" s="298"/>
      <c r="BY73" s="298"/>
      <c r="BZ73" s="298"/>
      <c r="CA73" s="298"/>
      <c r="CB73" s="298"/>
      <c r="CC73" s="298"/>
      <c r="CD73" s="298"/>
    </row>
    <row r="74" spans="1:82" x14ac:dyDescent="0.2">
      <c r="A74" s="298"/>
      <c r="B74" s="298"/>
      <c r="C74" s="298"/>
      <c r="D74" s="298"/>
      <c r="E74" s="298"/>
      <c r="F74" s="298"/>
      <c r="G74" s="298"/>
      <c r="H74" s="298"/>
      <c r="I74" s="298"/>
      <c r="J74" s="298"/>
      <c r="K74" s="298"/>
      <c r="L74" s="298"/>
      <c r="M74" s="298"/>
      <c r="N74" s="298"/>
      <c r="O74" s="298"/>
      <c r="P74" s="298"/>
      <c r="Q74" s="298"/>
      <c r="R74" s="298"/>
      <c r="S74" s="298"/>
      <c r="T74" s="298"/>
      <c r="U74" s="298"/>
      <c r="V74" s="298"/>
      <c r="W74" s="298"/>
      <c r="X74" s="298"/>
      <c r="Y74" s="298"/>
      <c r="Z74" s="298"/>
      <c r="AA74" s="298"/>
      <c r="AB74" s="298"/>
      <c r="AC74" s="298"/>
      <c r="AD74" s="298"/>
      <c r="AE74" s="298"/>
      <c r="AF74" s="298"/>
      <c r="AG74" s="298"/>
      <c r="AH74" s="298"/>
      <c r="AI74" s="298"/>
      <c r="AJ74" s="298"/>
      <c r="AK74" s="298"/>
      <c r="AL74" s="298"/>
      <c r="AM74" s="298"/>
      <c r="AN74" s="298"/>
      <c r="AO74" s="298"/>
      <c r="AP74" s="298"/>
      <c r="AQ74" s="298"/>
      <c r="AR74" s="298"/>
      <c r="AS74" s="298"/>
      <c r="AT74" s="298"/>
      <c r="AU74" s="298"/>
      <c r="AV74" s="298"/>
      <c r="AW74" s="298"/>
      <c r="AX74" s="298"/>
      <c r="AY74" s="298"/>
      <c r="AZ74" s="298"/>
      <c r="BA74" s="298"/>
      <c r="BB74" s="298"/>
      <c r="BC74" s="298"/>
      <c r="BD74" s="298"/>
      <c r="BE74" s="298"/>
      <c r="BF74" s="298"/>
      <c r="BG74" s="298"/>
      <c r="BH74" s="298"/>
      <c r="BI74" s="298"/>
      <c r="BJ74" s="298"/>
      <c r="BK74" s="298"/>
      <c r="BL74" s="298"/>
      <c r="BM74" s="298"/>
      <c r="BN74" s="298"/>
      <c r="BO74" s="298"/>
      <c r="BP74" s="298"/>
      <c r="BQ74" s="298"/>
      <c r="BR74" s="298"/>
      <c r="BS74" s="298"/>
      <c r="BT74" s="298"/>
      <c r="BU74" s="298"/>
      <c r="BV74" s="298"/>
      <c r="BW74" s="298"/>
      <c r="BX74" s="298"/>
      <c r="BY74" s="298"/>
      <c r="BZ74" s="298"/>
      <c r="CA74" s="298"/>
      <c r="CB74" s="298"/>
      <c r="CC74" s="298"/>
      <c r="CD74" s="298"/>
    </row>
    <row r="75" spans="1:82" x14ac:dyDescent="0.2">
      <c r="A75" s="298"/>
      <c r="B75" s="298"/>
      <c r="C75" s="298"/>
      <c r="D75" s="298"/>
      <c r="E75" s="298"/>
      <c r="F75" s="298"/>
      <c r="G75" s="298"/>
      <c r="H75" s="298"/>
      <c r="I75" s="298"/>
      <c r="J75" s="298"/>
      <c r="K75" s="298"/>
      <c r="L75" s="298"/>
      <c r="M75" s="298"/>
      <c r="N75" s="298"/>
      <c r="O75" s="298"/>
      <c r="P75" s="298"/>
      <c r="Q75" s="298"/>
      <c r="R75" s="298"/>
      <c r="S75" s="298"/>
      <c r="T75" s="298"/>
      <c r="U75" s="298"/>
      <c r="V75" s="298"/>
      <c r="W75" s="298"/>
      <c r="X75" s="298"/>
      <c r="Y75" s="298"/>
      <c r="Z75" s="298"/>
      <c r="AA75" s="298"/>
      <c r="AB75" s="298"/>
      <c r="AC75" s="298"/>
      <c r="AD75" s="298"/>
      <c r="AE75" s="298"/>
      <c r="AF75" s="298"/>
      <c r="AG75" s="298"/>
      <c r="AH75" s="298"/>
      <c r="AI75" s="298"/>
      <c r="AJ75" s="298"/>
      <c r="AK75" s="298"/>
      <c r="AL75" s="298"/>
      <c r="AM75" s="298"/>
      <c r="AN75" s="298"/>
      <c r="AO75" s="298"/>
      <c r="AP75" s="298"/>
      <c r="AQ75" s="298"/>
      <c r="AR75" s="298"/>
      <c r="AS75" s="298"/>
      <c r="AT75" s="298"/>
      <c r="AU75" s="298"/>
      <c r="AV75" s="298"/>
      <c r="AW75" s="298"/>
      <c r="AX75" s="298"/>
      <c r="AY75" s="298"/>
      <c r="AZ75" s="298"/>
      <c r="BA75" s="298"/>
      <c r="BB75" s="298"/>
      <c r="BC75" s="298"/>
      <c r="BD75" s="298"/>
      <c r="BE75" s="298"/>
      <c r="BF75" s="298"/>
      <c r="BG75" s="298"/>
      <c r="BH75" s="298"/>
      <c r="BI75" s="298"/>
      <c r="BJ75" s="298"/>
      <c r="BK75" s="298"/>
      <c r="BL75" s="298"/>
      <c r="BM75" s="298"/>
      <c r="BN75" s="298"/>
      <c r="BO75" s="298"/>
      <c r="BP75" s="298"/>
      <c r="BQ75" s="298"/>
      <c r="BR75" s="298"/>
      <c r="BS75" s="298"/>
      <c r="BT75" s="298"/>
      <c r="BU75" s="298"/>
      <c r="BV75" s="298"/>
      <c r="BW75" s="298"/>
      <c r="BX75" s="298"/>
      <c r="BY75" s="298"/>
      <c r="BZ75" s="298"/>
      <c r="CA75" s="298"/>
      <c r="CB75" s="298"/>
      <c r="CC75" s="298"/>
      <c r="CD75" s="298"/>
    </row>
    <row r="76" spans="1:82" x14ac:dyDescent="0.2">
      <c r="A76" s="298"/>
      <c r="B76" s="298"/>
      <c r="C76" s="298"/>
      <c r="D76" s="298"/>
      <c r="E76" s="298"/>
      <c r="F76" s="298"/>
      <c r="G76" s="298"/>
      <c r="H76" s="298"/>
      <c r="I76" s="298"/>
      <c r="J76" s="298"/>
      <c r="K76" s="298"/>
      <c r="L76" s="298"/>
      <c r="M76" s="298"/>
      <c r="N76" s="298"/>
      <c r="O76" s="298"/>
      <c r="P76" s="298"/>
      <c r="Q76" s="298"/>
      <c r="R76" s="298"/>
      <c r="S76" s="298"/>
      <c r="T76" s="298"/>
      <c r="U76" s="298"/>
      <c r="V76" s="298"/>
      <c r="W76" s="298"/>
      <c r="X76" s="298"/>
      <c r="Y76" s="298"/>
      <c r="Z76" s="298"/>
      <c r="AA76" s="298"/>
      <c r="AB76" s="298"/>
      <c r="AC76" s="298"/>
      <c r="AD76" s="298"/>
      <c r="AE76" s="298"/>
      <c r="AF76" s="298"/>
      <c r="AG76" s="298"/>
      <c r="AH76" s="298"/>
      <c r="AI76" s="298"/>
      <c r="AJ76" s="298"/>
      <c r="AK76" s="298"/>
      <c r="AL76" s="298"/>
      <c r="AM76" s="298"/>
      <c r="AN76" s="298"/>
      <c r="AO76" s="298"/>
      <c r="AP76" s="298"/>
      <c r="AQ76" s="298"/>
      <c r="AR76" s="298"/>
      <c r="AS76" s="298"/>
      <c r="AT76" s="298"/>
      <c r="AU76" s="298"/>
      <c r="AV76" s="298"/>
      <c r="AW76" s="298"/>
      <c r="AX76" s="298"/>
      <c r="AY76" s="298"/>
      <c r="AZ76" s="298"/>
      <c r="BA76" s="298"/>
      <c r="BB76" s="298"/>
      <c r="BC76" s="298"/>
      <c r="BD76" s="298"/>
      <c r="BE76" s="298"/>
      <c r="BF76" s="298"/>
      <c r="BG76" s="298"/>
      <c r="BH76" s="298"/>
      <c r="BI76" s="298"/>
      <c r="BJ76" s="298"/>
      <c r="BK76" s="298"/>
      <c r="BL76" s="298"/>
      <c r="BM76" s="298"/>
      <c r="BN76" s="298"/>
      <c r="BO76" s="298"/>
      <c r="BP76" s="298"/>
      <c r="BQ76" s="298"/>
      <c r="BR76" s="298"/>
      <c r="BS76" s="298"/>
      <c r="BT76" s="298"/>
      <c r="BU76" s="298"/>
      <c r="BV76" s="298"/>
      <c r="BW76" s="298"/>
      <c r="BX76" s="298"/>
      <c r="BY76" s="298"/>
      <c r="BZ76" s="298"/>
      <c r="CA76" s="298"/>
      <c r="CB76" s="298"/>
      <c r="CC76" s="298"/>
      <c r="CD76" s="298"/>
    </row>
    <row r="77" spans="1:82" x14ac:dyDescent="0.2">
      <c r="A77" s="298"/>
      <c r="B77" s="298"/>
      <c r="C77" s="298"/>
      <c r="D77" s="298"/>
      <c r="E77" s="298"/>
      <c r="F77" s="298"/>
      <c r="G77" s="298"/>
      <c r="H77" s="298"/>
      <c r="I77" s="298"/>
      <c r="J77" s="298"/>
      <c r="K77" s="298"/>
      <c r="L77" s="298"/>
      <c r="M77" s="298"/>
      <c r="N77" s="298"/>
      <c r="O77" s="298"/>
      <c r="P77" s="298"/>
      <c r="Q77" s="298"/>
      <c r="R77" s="298"/>
      <c r="S77" s="298"/>
      <c r="T77" s="298"/>
      <c r="U77" s="298"/>
      <c r="V77" s="298"/>
      <c r="W77" s="298"/>
      <c r="X77" s="298"/>
      <c r="Y77" s="298"/>
      <c r="Z77" s="298"/>
      <c r="AA77" s="298"/>
      <c r="AB77" s="298"/>
      <c r="AC77" s="298"/>
      <c r="AD77" s="298"/>
      <c r="AE77" s="298"/>
      <c r="AF77" s="298"/>
      <c r="AG77" s="298"/>
      <c r="AH77" s="298"/>
      <c r="AI77" s="298"/>
      <c r="AJ77" s="298"/>
      <c r="AK77" s="298"/>
      <c r="AL77" s="298"/>
      <c r="AM77" s="298"/>
      <c r="AN77" s="298"/>
      <c r="AO77" s="298"/>
      <c r="AP77" s="298"/>
      <c r="AQ77" s="298"/>
      <c r="AR77" s="298"/>
      <c r="AS77" s="298"/>
      <c r="AT77" s="298"/>
      <c r="AU77" s="298"/>
      <c r="AV77" s="298"/>
      <c r="AW77" s="298"/>
      <c r="AX77" s="298"/>
      <c r="AY77" s="298"/>
      <c r="AZ77" s="298"/>
      <c r="BA77" s="298"/>
      <c r="BB77" s="298"/>
      <c r="BC77" s="298"/>
      <c r="BD77" s="298"/>
      <c r="BE77" s="298"/>
      <c r="BF77" s="298"/>
      <c r="BG77" s="298"/>
      <c r="BH77" s="298"/>
      <c r="BI77" s="298"/>
      <c r="BJ77" s="298"/>
      <c r="BK77" s="298"/>
      <c r="BL77" s="298"/>
      <c r="BM77" s="298"/>
      <c r="BN77" s="298"/>
      <c r="BO77" s="298"/>
      <c r="BP77" s="298"/>
      <c r="BQ77" s="298"/>
      <c r="BR77" s="298"/>
      <c r="BS77" s="298"/>
      <c r="BT77" s="298"/>
      <c r="BU77" s="298"/>
      <c r="BV77" s="298"/>
      <c r="BW77" s="298"/>
      <c r="BX77" s="298"/>
      <c r="BY77" s="298"/>
      <c r="BZ77" s="298"/>
      <c r="CA77" s="298"/>
      <c r="CB77" s="298"/>
      <c r="CC77" s="298"/>
      <c r="CD77" s="298"/>
    </row>
    <row r="78" spans="1:82" x14ac:dyDescent="0.2">
      <c r="A78" s="298"/>
      <c r="B78" s="298"/>
      <c r="C78" s="298"/>
      <c r="D78" s="298"/>
      <c r="E78" s="298"/>
      <c r="F78" s="298"/>
      <c r="G78" s="298"/>
      <c r="H78" s="298"/>
      <c r="I78" s="298"/>
      <c r="J78" s="298"/>
      <c r="K78" s="298"/>
      <c r="L78" s="298"/>
      <c r="M78" s="298"/>
      <c r="N78" s="298"/>
      <c r="O78" s="298"/>
      <c r="P78" s="298"/>
      <c r="Q78" s="298"/>
      <c r="R78" s="298"/>
      <c r="S78" s="298"/>
      <c r="T78" s="298"/>
      <c r="U78" s="298"/>
      <c r="V78" s="298"/>
      <c r="W78" s="298"/>
      <c r="X78" s="298"/>
      <c r="Y78" s="298"/>
      <c r="Z78" s="298"/>
      <c r="AA78" s="298"/>
      <c r="AB78" s="298"/>
      <c r="AC78" s="298"/>
      <c r="AD78" s="298"/>
      <c r="AE78" s="298"/>
      <c r="AF78" s="298"/>
      <c r="AG78" s="298"/>
      <c r="AH78" s="298"/>
      <c r="AI78" s="298"/>
      <c r="AJ78" s="298"/>
      <c r="AK78" s="298"/>
      <c r="AL78" s="298"/>
      <c r="AM78" s="298"/>
      <c r="AN78" s="298"/>
      <c r="AO78" s="298"/>
      <c r="AP78" s="298"/>
      <c r="AQ78" s="298"/>
      <c r="AR78" s="298"/>
      <c r="AS78" s="298"/>
      <c r="AT78" s="298"/>
      <c r="AU78" s="298"/>
      <c r="AV78" s="298"/>
      <c r="AW78" s="298"/>
      <c r="AX78" s="298"/>
      <c r="AY78" s="298"/>
      <c r="AZ78" s="298"/>
      <c r="BA78" s="298"/>
      <c r="BB78" s="298"/>
      <c r="BC78" s="298"/>
      <c r="BD78" s="298"/>
      <c r="BE78" s="298"/>
      <c r="BF78" s="298"/>
      <c r="BG78" s="298"/>
      <c r="BH78" s="298"/>
      <c r="BI78" s="298"/>
      <c r="BJ78" s="298"/>
      <c r="BK78" s="298"/>
      <c r="BL78" s="298"/>
      <c r="BM78" s="298"/>
      <c r="BN78" s="298"/>
      <c r="BO78" s="298"/>
      <c r="BP78" s="298"/>
      <c r="BQ78" s="298"/>
      <c r="BR78" s="298"/>
      <c r="BS78" s="298"/>
      <c r="BT78" s="298"/>
      <c r="BU78" s="298"/>
      <c r="BV78" s="298"/>
      <c r="BW78" s="298"/>
      <c r="BX78" s="298"/>
      <c r="BY78" s="298"/>
      <c r="BZ78" s="298"/>
      <c r="CA78" s="298"/>
      <c r="CB78" s="298"/>
      <c r="CC78" s="298"/>
      <c r="CD78" s="298"/>
    </row>
    <row r="79" spans="1:82" x14ac:dyDescent="0.2">
      <c r="A79" s="298"/>
      <c r="B79" s="298"/>
      <c r="C79" s="298"/>
      <c r="D79" s="298"/>
      <c r="E79" s="298"/>
      <c r="F79" s="298"/>
      <c r="G79" s="298"/>
      <c r="H79" s="298"/>
      <c r="I79" s="298"/>
      <c r="J79" s="298"/>
      <c r="K79" s="298"/>
      <c r="L79" s="298"/>
      <c r="M79" s="298"/>
      <c r="N79" s="298"/>
      <c r="O79" s="298"/>
      <c r="P79" s="298"/>
      <c r="Q79" s="298"/>
      <c r="R79" s="298"/>
      <c r="S79" s="298"/>
      <c r="T79" s="298"/>
      <c r="U79" s="298"/>
      <c r="V79" s="298"/>
      <c r="W79" s="298"/>
      <c r="X79" s="298"/>
      <c r="Y79" s="298"/>
      <c r="Z79" s="298"/>
      <c r="AA79" s="298"/>
      <c r="AB79" s="298"/>
      <c r="AC79" s="298"/>
      <c r="AD79" s="298"/>
      <c r="AE79" s="298"/>
      <c r="AF79" s="298"/>
      <c r="AG79" s="298"/>
      <c r="AH79" s="298"/>
      <c r="AI79" s="298"/>
      <c r="AJ79" s="298"/>
      <c r="AK79" s="298"/>
      <c r="AL79" s="298"/>
      <c r="AM79" s="298"/>
      <c r="AN79" s="298"/>
      <c r="AO79" s="298"/>
      <c r="AP79" s="298"/>
      <c r="AQ79" s="298"/>
      <c r="AR79" s="298"/>
      <c r="AS79" s="298"/>
      <c r="AT79" s="298"/>
      <c r="AU79" s="298"/>
      <c r="AV79" s="298"/>
      <c r="AW79" s="298"/>
      <c r="AX79" s="298"/>
      <c r="AY79" s="298"/>
      <c r="AZ79" s="298"/>
      <c r="BA79" s="298"/>
      <c r="BB79" s="298"/>
      <c r="BC79" s="298"/>
      <c r="BD79" s="298"/>
      <c r="BE79" s="298"/>
      <c r="BF79" s="298"/>
      <c r="BG79" s="298"/>
      <c r="BH79" s="298"/>
      <c r="BI79" s="298"/>
      <c r="BJ79" s="298"/>
      <c r="BK79" s="298"/>
      <c r="BL79" s="298"/>
      <c r="BM79" s="298"/>
      <c r="BN79" s="298"/>
      <c r="BO79" s="298"/>
      <c r="BP79" s="298"/>
      <c r="BQ79" s="298"/>
      <c r="BR79" s="298"/>
      <c r="BS79" s="298"/>
      <c r="BT79" s="298"/>
      <c r="BU79" s="298"/>
      <c r="BV79" s="298"/>
      <c r="BW79" s="298"/>
      <c r="BX79" s="298"/>
      <c r="BY79" s="298"/>
      <c r="BZ79" s="298"/>
      <c r="CA79" s="298"/>
      <c r="CB79" s="298"/>
      <c r="CC79" s="298"/>
      <c r="CD79" s="298"/>
    </row>
    <row r="80" spans="1:82" x14ac:dyDescent="0.2">
      <c r="A80" s="298"/>
      <c r="B80" s="298"/>
      <c r="C80" s="298"/>
      <c r="D80" s="298"/>
      <c r="E80" s="298"/>
      <c r="F80" s="298"/>
      <c r="G80" s="298"/>
      <c r="H80" s="298"/>
      <c r="I80" s="298"/>
      <c r="J80" s="298"/>
      <c r="K80" s="298"/>
      <c r="L80" s="298"/>
      <c r="M80" s="298"/>
      <c r="N80" s="298"/>
      <c r="O80" s="298"/>
      <c r="P80" s="298"/>
      <c r="Q80" s="298"/>
      <c r="R80" s="298"/>
      <c r="S80" s="298"/>
      <c r="T80" s="298"/>
      <c r="U80" s="298"/>
      <c r="V80" s="298"/>
      <c r="W80" s="298"/>
      <c r="X80" s="298"/>
      <c r="Y80" s="298"/>
      <c r="Z80" s="298"/>
      <c r="AA80" s="298"/>
      <c r="AB80" s="298"/>
      <c r="AC80" s="298"/>
      <c r="AD80" s="298"/>
      <c r="AE80" s="298"/>
      <c r="AF80" s="298"/>
      <c r="AG80" s="298"/>
      <c r="AH80" s="298"/>
      <c r="AI80" s="298"/>
      <c r="AJ80" s="298"/>
      <c r="AK80" s="298"/>
      <c r="AL80" s="298"/>
      <c r="AM80" s="298"/>
      <c r="AN80" s="298"/>
      <c r="AO80" s="298"/>
      <c r="AP80" s="298"/>
      <c r="AQ80" s="298"/>
      <c r="AR80" s="298"/>
      <c r="AS80" s="298"/>
      <c r="AT80" s="298"/>
      <c r="AU80" s="298"/>
      <c r="AV80" s="298"/>
      <c r="AW80" s="298"/>
      <c r="AX80" s="298"/>
      <c r="AY80" s="298"/>
      <c r="AZ80" s="298"/>
      <c r="BA80" s="298"/>
      <c r="BB80" s="298"/>
      <c r="BC80" s="298"/>
      <c r="BD80" s="298"/>
      <c r="BE80" s="298"/>
      <c r="BF80" s="298"/>
      <c r="BG80" s="298"/>
      <c r="BH80" s="298"/>
      <c r="BI80" s="298"/>
      <c r="BJ80" s="298"/>
      <c r="BK80" s="298"/>
      <c r="BL80" s="298"/>
      <c r="BM80" s="298"/>
      <c r="BN80" s="298"/>
      <c r="BO80" s="298"/>
      <c r="BP80" s="298"/>
      <c r="BQ80" s="298"/>
      <c r="BR80" s="298"/>
      <c r="BS80" s="298"/>
      <c r="BT80" s="298"/>
      <c r="BU80" s="298"/>
      <c r="BV80" s="298"/>
      <c r="BW80" s="298"/>
      <c r="BX80" s="298"/>
      <c r="BY80" s="298"/>
      <c r="BZ80" s="298"/>
      <c r="CA80" s="298"/>
      <c r="CB80" s="298"/>
      <c r="CC80" s="298"/>
      <c r="CD80" s="298"/>
    </row>
    <row r="81" spans="1:82" x14ac:dyDescent="0.2">
      <c r="A81" s="298"/>
      <c r="B81" s="298"/>
      <c r="C81" s="298"/>
      <c r="D81" s="298"/>
      <c r="E81" s="298"/>
      <c r="F81" s="298"/>
      <c r="G81" s="298"/>
      <c r="H81" s="298"/>
      <c r="I81" s="298"/>
      <c r="J81" s="298"/>
      <c r="K81" s="298"/>
      <c r="L81" s="298"/>
      <c r="M81" s="298"/>
      <c r="N81" s="298"/>
      <c r="O81" s="298"/>
      <c r="P81" s="298"/>
      <c r="Q81" s="298"/>
      <c r="R81" s="298"/>
      <c r="S81" s="298"/>
      <c r="T81" s="298"/>
      <c r="U81" s="298"/>
      <c r="V81" s="298"/>
      <c r="W81" s="298"/>
      <c r="X81" s="298"/>
      <c r="Y81" s="298"/>
      <c r="Z81" s="298"/>
      <c r="AA81" s="298"/>
      <c r="AB81" s="298"/>
      <c r="AC81" s="298"/>
      <c r="AD81" s="298"/>
      <c r="AE81" s="298"/>
      <c r="AF81" s="298"/>
      <c r="AG81" s="298"/>
      <c r="AH81" s="298"/>
      <c r="AI81" s="298"/>
      <c r="AJ81" s="298"/>
      <c r="AK81" s="298"/>
      <c r="AL81" s="298"/>
      <c r="AM81" s="298"/>
      <c r="AN81" s="298"/>
      <c r="AO81" s="298"/>
      <c r="AP81" s="298"/>
      <c r="AQ81" s="298"/>
      <c r="AR81" s="298"/>
      <c r="AS81" s="298"/>
      <c r="AT81" s="298"/>
      <c r="AU81" s="298"/>
      <c r="AV81" s="298"/>
      <c r="AW81" s="298"/>
      <c r="AX81" s="298"/>
      <c r="AY81" s="298"/>
      <c r="AZ81" s="298"/>
      <c r="BA81" s="298"/>
      <c r="BB81" s="298"/>
      <c r="BC81" s="298"/>
      <c r="BD81" s="298"/>
      <c r="BE81" s="298"/>
      <c r="BF81" s="298"/>
      <c r="BG81" s="298"/>
      <c r="BH81" s="298"/>
      <c r="BI81" s="298"/>
      <c r="BJ81" s="298"/>
      <c r="BK81" s="298"/>
      <c r="BL81" s="298"/>
      <c r="BM81" s="298"/>
      <c r="BN81" s="298"/>
      <c r="BO81" s="298"/>
      <c r="BP81" s="298"/>
      <c r="BQ81" s="298"/>
      <c r="BR81" s="298"/>
      <c r="BS81" s="298"/>
      <c r="BT81" s="298"/>
      <c r="BU81" s="298"/>
      <c r="BV81" s="298"/>
      <c r="BW81" s="298"/>
      <c r="BX81" s="298"/>
      <c r="BY81" s="298"/>
      <c r="BZ81" s="298"/>
      <c r="CA81" s="298"/>
      <c r="CB81" s="298"/>
      <c r="CC81" s="298"/>
      <c r="CD81" s="298"/>
    </row>
    <row r="82" spans="1:82" x14ac:dyDescent="0.2">
      <c r="A82" s="298"/>
      <c r="B82" s="298"/>
      <c r="C82" s="298"/>
      <c r="D82" s="298"/>
      <c r="E82" s="298"/>
      <c r="F82" s="298"/>
      <c r="G82" s="298"/>
      <c r="H82" s="298"/>
      <c r="I82" s="298"/>
      <c r="J82" s="298"/>
      <c r="K82" s="298"/>
      <c r="L82" s="298"/>
      <c r="M82" s="298"/>
      <c r="N82" s="298"/>
      <c r="O82" s="298"/>
      <c r="P82" s="298"/>
      <c r="Q82" s="298"/>
      <c r="R82" s="298"/>
      <c r="S82" s="298"/>
      <c r="T82" s="298"/>
      <c r="U82" s="298"/>
      <c r="V82" s="298"/>
      <c r="W82" s="298"/>
      <c r="X82" s="298"/>
      <c r="Y82" s="298"/>
      <c r="Z82" s="298"/>
      <c r="AA82" s="298"/>
      <c r="AB82" s="298"/>
      <c r="AC82" s="298"/>
      <c r="AD82" s="298"/>
      <c r="AE82" s="298"/>
      <c r="AF82" s="298"/>
      <c r="AG82" s="298"/>
      <c r="AH82" s="298"/>
      <c r="AI82" s="298"/>
      <c r="AJ82" s="298"/>
      <c r="AK82" s="298"/>
      <c r="AL82" s="298"/>
      <c r="AM82" s="298"/>
      <c r="AN82" s="298"/>
      <c r="AO82" s="298"/>
      <c r="AP82" s="298"/>
      <c r="AQ82" s="298"/>
      <c r="AR82" s="298"/>
      <c r="AS82" s="298"/>
      <c r="AT82" s="298"/>
      <c r="AU82" s="298"/>
      <c r="AV82" s="298"/>
      <c r="AW82" s="298"/>
      <c r="AX82" s="298"/>
      <c r="AY82" s="298"/>
      <c r="AZ82" s="298"/>
      <c r="BA82" s="298"/>
      <c r="BB82" s="298"/>
      <c r="BC82" s="298"/>
      <c r="BD82" s="298"/>
      <c r="BE82" s="298"/>
      <c r="BF82" s="298"/>
      <c r="BG82" s="298"/>
      <c r="BH82" s="298"/>
      <c r="BI82" s="298"/>
      <c r="BJ82" s="298"/>
      <c r="BK82" s="298"/>
      <c r="BL82" s="298"/>
      <c r="BM82" s="298"/>
      <c r="BN82" s="298"/>
      <c r="BO82" s="298"/>
      <c r="BP82" s="298"/>
      <c r="BQ82" s="298"/>
      <c r="BR82" s="298"/>
      <c r="BS82" s="298"/>
      <c r="BT82" s="298"/>
      <c r="BU82" s="298"/>
      <c r="BV82" s="298"/>
      <c r="BW82" s="298"/>
      <c r="BX82" s="298"/>
      <c r="BY82" s="298"/>
      <c r="BZ82" s="298"/>
      <c r="CA82" s="298"/>
      <c r="CB82" s="298"/>
      <c r="CC82" s="298"/>
      <c r="CD82" s="298"/>
    </row>
    <row r="83" spans="1:82" x14ac:dyDescent="0.2">
      <c r="A83" s="298"/>
      <c r="B83" s="298"/>
      <c r="C83" s="298"/>
      <c r="D83" s="298"/>
      <c r="E83" s="298"/>
      <c r="F83" s="298"/>
      <c r="G83" s="298"/>
      <c r="H83" s="298"/>
      <c r="I83" s="298"/>
      <c r="J83" s="298"/>
      <c r="K83" s="298"/>
      <c r="L83" s="298"/>
      <c r="M83" s="298"/>
      <c r="N83" s="298"/>
      <c r="O83" s="298"/>
      <c r="P83" s="298"/>
      <c r="Q83" s="298"/>
      <c r="R83" s="298"/>
      <c r="S83" s="298"/>
      <c r="T83" s="298"/>
      <c r="U83" s="298"/>
      <c r="V83" s="298"/>
      <c r="W83" s="298"/>
      <c r="X83" s="298"/>
      <c r="Y83" s="298"/>
      <c r="Z83" s="298"/>
      <c r="AA83" s="298"/>
      <c r="AB83" s="298"/>
      <c r="AC83" s="298"/>
      <c r="AD83" s="298"/>
      <c r="AE83" s="298"/>
      <c r="AF83" s="298"/>
      <c r="AG83" s="298"/>
      <c r="AH83" s="298"/>
      <c r="AI83" s="298"/>
      <c r="AJ83" s="298"/>
      <c r="AK83" s="298"/>
      <c r="AL83" s="298"/>
      <c r="AM83" s="298"/>
      <c r="AN83" s="298"/>
      <c r="AO83" s="298"/>
      <c r="AP83" s="298"/>
      <c r="AQ83" s="298"/>
      <c r="AR83" s="298"/>
      <c r="AS83" s="298"/>
      <c r="AT83" s="298"/>
      <c r="AU83" s="298"/>
      <c r="AV83" s="298"/>
      <c r="AW83" s="298"/>
      <c r="AX83" s="298"/>
      <c r="AY83" s="298"/>
      <c r="AZ83" s="298"/>
      <c r="BA83" s="298"/>
      <c r="BB83" s="298"/>
      <c r="BC83" s="298"/>
      <c r="BD83" s="298"/>
      <c r="BE83" s="298"/>
      <c r="BF83" s="298"/>
      <c r="BG83" s="298"/>
      <c r="BH83" s="298"/>
      <c r="BI83" s="298"/>
      <c r="BJ83" s="298"/>
      <c r="BK83" s="298"/>
      <c r="BL83" s="298"/>
      <c r="BM83" s="298"/>
      <c r="BN83" s="298"/>
      <c r="BO83" s="298"/>
      <c r="BP83" s="298"/>
      <c r="BQ83" s="298"/>
      <c r="BR83" s="298"/>
      <c r="BS83" s="298"/>
      <c r="BT83" s="298"/>
      <c r="BU83" s="298"/>
      <c r="BV83" s="298"/>
      <c r="BW83" s="298"/>
      <c r="BX83" s="298"/>
      <c r="BY83" s="298"/>
      <c r="BZ83" s="298"/>
      <c r="CA83" s="298"/>
      <c r="CB83" s="298"/>
      <c r="CC83" s="298"/>
      <c r="CD83" s="298"/>
    </row>
    <row r="84" spans="1:82" x14ac:dyDescent="0.2">
      <c r="A84" s="298"/>
      <c r="B84" s="298"/>
      <c r="C84" s="298"/>
      <c r="D84" s="298"/>
      <c r="E84" s="298"/>
      <c r="F84" s="298"/>
      <c r="G84" s="298"/>
      <c r="H84" s="298"/>
      <c r="I84" s="298"/>
      <c r="J84" s="298"/>
      <c r="K84" s="298"/>
      <c r="L84" s="298"/>
      <c r="M84" s="298"/>
      <c r="N84" s="298"/>
      <c r="O84" s="298"/>
      <c r="P84" s="298"/>
      <c r="Q84" s="298"/>
      <c r="R84" s="298"/>
      <c r="S84" s="298"/>
      <c r="T84" s="298"/>
      <c r="U84" s="298"/>
      <c r="V84" s="298"/>
      <c r="W84" s="298"/>
      <c r="X84" s="298"/>
      <c r="Y84" s="298"/>
      <c r="Z84" s="298"/>
      <c r="AA84" s="298"/>
      <c r="AB84" s="298"/>
      <c r="AC84" s="298"/>
      <c r="AD84" s="298"/>
      <c r="AE84" s="298"/>
      <c r="AF84" s="298"/>
      <c r="AG84" s="298"/>
      <c r="AH84" s="298"/>
      <c r="AI84" s="298"/>
      <c r="AJ84" s="298"/>
      <c r="AK84" s="298"/>
      <c r="AL84" s="298"/>
      <c r="AM84" s="298"/>
      <c r="AN84" s="298"/>
      <c r="AO84" s="298"/>
      <c r="AP84" s="298"/>
      <c r="AQ84" s="298"/>
      <c r="AR84" s="298"/>
      <c r="AS84" s="298"/>
      <c r="AT84" s="298"/>
      <c r="AU84" s="298"/>
      <c r="AV84" s="298"/>
      <c r="AW84" s="298"/>
      <c r="AX84" s="298"/>
      <c r="AY84" s="298"/>
      <c r="AZ84" s="298"/>
      <c r="BA84" s="298"/>
      <c r="BB84" s="298"/>
      <c r="BC84" s="298"/>
      <c r="BD84" s="298"/>
      <c r="BE84" s="298"/>
      <c r="BF84" s="298"/>
      <c r="BG84" s="298"/>
      <c r="BH84" s="298"/>
      <c r="BI84" s="298"/>
      <c r="BJ84" s="298"/>
      <c r="BK84" s="298"/>
      <c r="BL84" s="298"/>
      <c r="BM84" s="298"/>
      <c r="BN84" s="298"/>
      <c r="BO84" s="298"/>
      <c r="BP84" s="298"/>
      <c r="BQ84" s="298"/>
      <c r="BR84" s="298"/>
      <c r="BS84" s="298"/>
      <c r="BT84" s="298"/>
      <c r="BU84" s="298"/>
      <c r="BV84" s="298"/>
      <c r="BW84" s="298"/>
      <c r="BX84" s="298"/>
      <c r="BY84" s="298"/>
      <c r="BZ84" s="298"/>
      <c r="CA84" s="298"/>
      <c r="CB84" s="298"/>
      <c r="CC84" s="298"/>
      <c r="CD84" s="298"/>
    </row>
    <row r="85" spans="1:82" x14ac:dyDescent="0.2">
      <c r="A85" s="298"/>
      <c r="B85" s="298"/>
      <c r="C85" s="298"/>
      <c r="D85" s="298"/>
      <c r="E85" s="298"/>
      <c r="F85" s="298"/>
      <c r="G85" s="298"/>
      <c r="H85" s="298"/>
      <c r="I85" s="298"/>
      <c r="J85" s="298"/>
      <c r="K85" s="298"/>
      <c r="L85" s="298"/>
      <c r="M85" s="298"/>
      <c r="N85" s="298"/>
      <c r="O85" s="298"/>
      <c r="P85" s="298"/>
      <c r="Q85" s="298"/>
      <c r="R85" s="298"/>
      <c r="S85" s="298"/>
      <c r="T85" s="298"/>
      <c r="U85" s="298"/>
      <c r="V85" s="298"/>
      <c r="W85" s="298"/>
      <c r="X85" s="298"/>
      <c r="Y85" s="298"/>
      <c r="Z85" s="298"/>
      <c r="AA85" s="298"/>
      <c r="AB85" s="298"/>
      <c r="AC85" s="298"/>
      <c r="AD85" s="298"/>
      <c r="AE85" s="298"/>
      <c r="AF85" s="298"/>
      <c r="AG85" s="298"/>
      <c r="AH85" s="298"/>
      <c r="AI85" s="298"/>
      <c r="AJ85" s="298"/>
      <c r="AK85" s="298"/>
      <c r="AL85" s="298"/>
      <c r="AM85" s="298"/>
      <c r="AN85" s="298"/>
      <c r="AO85" s="298"/>
      <c r="AP85" s="298"/>
      <c r="AQ85" s="298"/>
      <c r="AR85" s="298"/>
      <c r="AS85" s="298"/>
      <c r="AT85" s="298"/>
      <c r="AU85" s="298"/>
      <c r="AV85" s="298"/>
      <c r="AW85" s="298"/>
      <c r="AX85" s="298"/>
      <c r="AY85" s="298"/>
      <c r="AZ85" s="298"/>
      <c r="BA85" s="298"/>
      <c r="BB85" s="298"/>
      <c r="BC85" s="298"/>
      <c r="BD85" s="298"/>
      <c r="BE85" s="298"/>
      <c r="BF85" s="298"/>
      <c r="BG85" s="298"/>
      <c r="BH85" s="298"/>
      <c r="BI85" s="298"/>
      <c r="BJ85" s="298"/>
      <c r="BK85" s="298"/>
      <c r="BL85" s="298"/>
      <c r="BM85" s="298"/>
      <c r="BN85" s="298"/>
      <c r="BO85" s="298"/>
      <c r="BP85" s="298"/>
      <c r="BQ85" s="298"/>
      <c r="BR85" s="298"/>
      <c r="BS85" s="298"/>
      <c r="BT85" s="298"/>
      <c r="BU85" s="298"/>
      <c r="BV85" s="298"/>
      <c r="BW85" s="298"/>
      <c r="BX85" s="298"/>
      <c r="BY85" s="298"/>
      <c r="BZ85" s="298"/>
      <c r="CA85" s="298"/>
      <c r="CB85" s="298"/>
      <c r="CC85" s="298"/>
      <c r="CD85" s="298"/>
    </row>
    <row r="86" spans="1:82" x14ac:dyDescent="0.2">
      <c r="A86" s="298"/>
      <c r="B86" s="298"/>
      <c r="C86" s="298"/>
      <c r="D86" s="298"/>
      <c r="E86" s="298"/>
      <c r="F86" s="298"/>
      <c r="G86" s="298"/>
      <c r="H86" s="298"/>
      <c r="I86" s="298"/>
      <c r="J86" s="298"/>
      <c r="K86" s="298"/>
      <c r="L86" s="298"/>
      <c r="M86" s="298"/>
      <c r="N86" s="298"/>
      <c r="O86" s="298"/>
      <c r="P86" s="298"/>
      <c r="Q86" s="298"/>
      <c r="R86" s="298"/>
      <c r="S86" s="298"/>
      <c r="T86" s="298"/>
      <c r="U86" s="298"/>
      <c r="V86" s="298"/>
      <c r="W86" s="298"/>
      <c r="X86" s="298"/>
      <c r="Y86" s="298"/>
      <c r="Z86" s="298"/>
      <c r="AA86" s="298"/>
      <c r="AB86" s="298"/>
      <c r="AC86" s="298"/>
      <c r="AD86" s="298"/>
      <c r="AE86" s="298"/>
      <c r="AF86" s="298"/>
      <c r="AG86" s="298"/>
      <c r="AH86" s="298"/>
      <c r="AI86" s="298"/>
      <c r="AJ86" s="298"/>
      <c r="AK86" s="298"/>
      <c r="AL86" s="298"/>
      <c r="AM86" s="298"/>
      <c r="AN86" s="298"/>
      <c r="AO86" s="298"/>
      <c r="AP86" s="298"/>
      <c r="AQ86" s="298"/>
      <c r="AR86" s="298"/>
      <c r="AS86" s="298"/>
      <c r="AT86" s="298"/>
      <c r="AU86" s="298"/>
      <c r="AV86" s="298"/>
      <c r="AW86" s="298"/>
      <c r="AX86" s="298"/>
      <c r="AY86" s="298"/>
      <c r="AZ86" s="298"/>
      <c r="BA86" s="298"/>
      <c r="BB86" s="298"/>
      <c r="BC86" s="298"/>
      <c r="BD86" s="298"/>
      <c r="BE86" s="298"/>
      <c r="BF86" s="298"/>
      <c r="BG86" s="298"/>
      <c r="BH86" s="298"/>
      <c r="BI86" s="298"/>
      <c r="BJ86" s="298"/>
      <c r="BK86" s="298"/>
      <c r="BL86" s="298"/>
      <c r="BM86" s="298"/>
      <c r="BN86" s="298"/>
      <c r="BO86" s="298"/>
      <c r="BP86" s="298"/>
      <c r="BQ86" s="298"/>
      <c r="BR86" s="298"/>
      <c r="BS86" s="298"/>
      <c r="BT86" s="298"/>
      <c r="BU86" s="298"/>
      <c r="BV86" s="298"/>
      <c r="BW86" s="298"/>
      <c r="BX86" s="298"/>
      <c r="BY86" s="298"/>
      <c r="BZ86" s="298"/>
      <c r="CA86" s="298"/>
      <c r="CB86" s="298"/>
      <c r="CC86" s="298"/>
      <c r="CD86" s="298"/>
    </row>
    <row r="87" spans="1:82" x14ac:dyDescent="0.2">
      <c r="A87" s="298"/>
      <c r="B87" s="298"/>
      <c r="C87" s="298"/>
      <c r="D87" s="298"/>
      <c r="E87" s="298"/>
      <c r="F87" s="298"/>
      <c r="G87" s="298"/>
      <c r="H87" s="298"/>
      <c r="I87" s="298"/>
      <c r="J87" s="298"/>
      <c r="K87" s="298"/>
      <c r="L87" s="298"/>
      <c r="M87" s="298"/>
      <c r="N87" s="298"/>
      <c r="O87" s="298"/>
      <c r="P87" s="298"/>
      <c r="Q87" s="298"/>
      <c r="R87" s="298"/>
      <c r="S87" s="298"/>
      <c r="T87" s="298"/>
      <c r="U87" s="298"/>
      <c r="V87" s="298"/>
      <c r="W87" s="298"/>
      <c r="X87" s="298"/>
      <c r="Y87" s="298"/>
      <c r="Z87" s="298"/>
      <c r="AA87" s="298"/>
      <c r="AB87" s="298"/>
      <c r="AC87" s="298"/>
      <c r="AD87" s="298"/>
      <c r="AE87" s="298"/>
      <c r="AF87" s="298"/>
      <c r="AG87" s="298"/>
      <c r="AH87" s="298"/>
      <c r="AI87" s="298"/>
      <c r="AJ87" s="298"/>
      <c r="AK87" s="298"/>
      <c r="AL87" s="298"/>
      <c r="AM87" s="298"/>
      <c r="AN87" s="298"/>
      <c r="AO87" s="298"/>
      <c r="AP87" s="298"/>
      <c r="AQ87" s="298"/>
      <c r="AR87" s="298"/>
      <c r="AS87" s="298"/>
      <c r="AT87" s="298"/>
      <c r="AU87" s="298"/>
      <c r="AV87" s="298"/>
      <c r="AW87" s="298"/>
      <c r="AX87" s="298"/>
      <c r="AY87" s="298"/>
      <c r="AZ87" s="298"/>
      <c r="BA87" s="298"/>
      <c r="BB87" s="298"/>
      <c r="BC87" s="298"/>
      <c r="BD87" s="298"/>
      <c r="BE87" s="298"/>
      <c r="BF87" s="298"/>
      <c r="BG87" s="298"/>
      <c r="BH87" s="298"/>
      <c r="BI87" s="298"/>
      <c r="BJ87" s="298"/>
      <c r="BK87" s="298"/>
      <c r="BL87" s="298"/>
      <c r="BM87" s="298"/>
      <c r="BN87" s="298"/>
      <c r="BO87" s="298"/>
      <c r="BP87" s="298"/>
      <c r="BQ87" s="298"/>
      <c r="BR87" s="298"/>
      <c r="BS87" s="298"/>
      <c r="BT87" s="298"/>
      <c r="BU87" s="298"/>
      <c r="BV87" s="298"/>
      <c r="BW87" s="298"/>
      <c r="BX87" s="298"/>
      <c r="BY87" s="298"/>
      <c r="BZ87" s="298"/>
      <c r="CA87" s="298"/>
      <c r="CB87" s="298"/>
      <c r="CC87" s="298"/>
      <c r="CD87" s="298"/>
    </row>
    <row r="88" spans="1:82" x14ac:dyDescent="0.2">
      <c r="A88" s="298"/>
      <c r="B88" s="298"/>
      <c r="C88" s="298"/>
      <c r="D88" s="298"/>
      <c r="E88" s="298"/>
      <c r="F88" s="298"/>
      <c r="G88" s="298"/>
      <c r="H88" s="298"/>
      <c r="I88" s="298"/>
      <c r="J88" s="298"/>
      <c r="K88" s="298"/>
      <c r="L88" s="298"/>
      <c r="M88" s="298"/>
      <c r="N88" s="298"/>
      <c r="O88" s="298"/>
      <c r="P88" s="298"/>
      <c r="Q88" s="298"/>
      <c r="R88" s="298"/>
      <c r="S88" s="298"/>
      <c r="T88" s="298"/>
      <c r="U88" s="298"/>
      <c r="V88" s="298"/>
      <c r="W88" s="298"/>
      <c r="X88" s="298"/>
      <c r="Y88" s="298"/>
      <c r="Z88" s="298"/>
      <c r="AA88" s="298"/>
      <c r="AB88" s="298"/>
      <c r="AC88" s="298"/>
      <c r="AD88" s="298"/>
      <c r="AE88" s="298"/>
      <c r="AF88" s="298"/>
      <c r="AG88" s="298"/>
      <c r="AH88" s="298"/>
      <c r="AI88" s="298"/>
      <c r="AJ88" s="298"/>
      <c r="AK88" s="298"/>
      <c r="AL88" s="298"/>
      <c r="AM88" s="298"/>
      <c r="AN88" s="298"/>
      <c r="AO88" s="298"/>
      <c r="AP88" s="298"/>
      <c r="AQ88" s="298"/>
      <c r="AR88" s="298"/>
      <c r="AS88" s="298"/>
      <c r="AT88" s="298"/>
      <c r="AU88" s="298"/>
      <c r="AV88" s="298"/>
      <c r="AW88" s="298"/>
      <c r="AX88" s="298"/>
      <c r="AY88" s="298"/>
      <c r="AZ88" s="298"/>
      <c r="BA88" s="298"/>
      <c r="BB88" s="298"/>
      <c r="BC88" s="298"/>
      <c r="BD88" s="298"/>
      <c r="BE88" s="298"/>
      <c r="BF88" s="298"/>
      <c r="BG88" s="298"/>
      <c r="BH88" s="298"/>
      <c r="BI88" s="298"/>
      <c r="BJ88" s="298"/>
      <c r="BK88" s="298"/>
      <c r="BL88" s="298"/>
      <c r="BM88" s="298"/>
      <c r="BN88" s="298"/>
      <c r="BO88" s="298"/>
      <c r="BP88" s="298"/>
      <c r="BQ88" s="298"/>
      <c r="BR88" s="298"/>
      <c r="BS88" s="298"/>
      <c r="BT88" s="298"/>
      <c r="BU88" s="298"/>
      <c r="BV88" s="298"/>
      <c r="BW88" s="298"/>
      <c r="BX88" s="298"/>
      <c r="BY88" s="298"/>
      <c r="BZ88" s="298"/>
      <c r="CA88" s="298"/>
      <c r="CB88" s="298"/>
      <c r="CC88" s="298"/>
      <c r="CD88" s="298"/>
    </row>
    <row r="89" spans="1:82" x14ac:dyDescent="0.2">
      <c r="A89" s="298"/>
      <c r="B89" s="298"/>
      <c r="C89" s="298"/>
      <c r="D89" s="298"/>
      <c r="E89" s="298"/>
      <c r="F89" s="298"/>
      <c r="G89" s="298"/>
      <c r="H89" s="298"/>
      <c r="I89" s="298"/>
      <c r="J89" s="298"/>
      <c r="K89" s="298"/>
      <c r="L89" s="298"/>
      <c r="M89" s="298"/>
      <c r="N89" s="298"/>
      <c r="O89" s="298"/>
      <c r="P89" s="298"/>
      <c r="Q89" s="298"/>
      <c r="R89" s="298"/>
      <c r="S89" s="298"/>
      <c r="T89" s="298"/>
      <c r="U89" s="298"/>
      <c r="V89" s="298"/>
      <c r="W89" s="298"/>
      <c r="X89" s="298"/>
      <c r="Y89" s="298"/>
      <c r="Z89" s="298"/>
      <c r="AA89" s="298"/>
      <c r="AB89" s="298"/>
      <c r="AC89" s="298"/>
      <c r="AD89" s="298"/>
      <c r="AE89" s="298"/>
      <c r="AF89" s="298"/>
      <c r="AG89" s="298"/>
      <c r="AH89" s="298"/>
      <c r="AI89" s="298"/>
      <c r="AJ89" s="298"/>
      <c r="AK89" s="298"/>
      <c r="AL89" s="298"/>
      <c r="AM89" s="298"/>
      <c r="AN89" s="298"/>
      <c r="AO89" s="298"/>
      <c r="AP89" s="298"/>
      <c r="AQ89" s="298"/>
      <c r="AR89" s="298"/>
      <c r="AS89" s="298"/>
      <c r="AT89" s="298"/>
      <c r="AU89" s="298"/>
      <c r="AV89" s="298"/>
      <c r="AW89" s="298"/>
      <c r="AX89" s="298"/>
      <c r="AY89" s="298"/>
      <c r="AZ89" s="298"/>
      <c r="BA89" s="298"/>
      <c r="BB89" s="298"/>
      <c r="BC89" s="298"/>
      <c r="BD89" s="298"/>
      <c r="BE89" s="298"/>
      <c r="BF89" s="298"/>
      <c r="BG89" s="298"/>
      <c r="BH89" s="298"/>
      <c r="BI89" s="298"/>
      <c r="BJ89" s="298"/>
      <c r="BK89" s="298"/>
      <c r="BL89" s="298"/>
      <c r="BM89" s="298"/>
      <c r="BN89" s="298"/>
      <c r="BO89" s="298"/>
      <c r="BP89" s="298"/>
      <c r="BQ89" s="298"/>
      <c r="BR89" s="298"/>
      <c r="BS89" s="298"/>
      <c r="BT89" s="298"/>
      <c r="BU89" s="298"/>
      <c r="BV89" s="298"/>
      <c r="BW89" s="298"/>
      <c r="BX89" s="298"/>
      <c r="BY89" s="298"/>
      <c r="BZ89" s="298"/>
      <c r="CA89" s="298"/>
      <c r="CB89" s="298"/>
      <c r="CC89" s="298"/>
      <c r="CD89" s="298"/>
    </row>
    <row r="90" spans="1:82" x14ac:dyDescent="0.2">
      <c r="A90" s="298"/>
      <c r="B90" s="298"/>
      <c r="C90" s="298"/>
      <c r="D90" s="298"/>
      <c r="E90" s="298"/>
      <c r="F90" s="298"/>
      <c r="G90" s="298"/>
      <c r="H90" s="298"/>
      <c r="I90" s="298"/>
      <c r="J90" s="298"/>
      <c r="K90" s="298"/>
      <c r="L90" s="298"/>
      <c r="M90" s="298"/>
      <c r="N90" s="298"/>
      <c r="O90" s="298"/>
      <c r="P90" s="298"/>
      <c r="Q90" s="298"/>
      <c r="R90" s="298"/>
      <c r="S90" s="298"/>
      <c r="T90" s="298"/>
      <c r="U90" s="298"/>
      <c r="V90" s="298"/>
      <c r="W90" s="298"/>
      <c r="X90" s="298"/>
      <c r="Y90" s="298"/>
      <c r="Z90" s="298"/>
      <c r="AA90" s="298"/>
      <c r="AB90" s="298"/>
      <c r="AC90" s="298"/>
      <c r="AD90" s="298"/>
      <c r="AE90" s="298"/>
      <c r="AF90" s="298"/>
      <c r="AG90" s="298"/>
      <c r="AH90" s="298"/>
      <c r="AI90" s="298"/>
      <c r="AJ90" s="298"/>
      <c r="AK90" s="298"/>
      <c r="AL90" s="298"/>
      <c r="AM90" s="298"/>
      <c r="AN90" s="298"/>
      <c r="AO90" s="298"/>
      <c r="AP90" s="298"/>
      <c r="AQ90" s="298"/>
      <c r="AR90" s="298"/>
      <c r="AS90" s="298"/>
      <c r="AT90" s="298"/>
      <c r="AU90" s="298"/>
      <c r="AV90" s="298"/>
      <c r="AW90" s="298"/>
      <c r="AX90" s="298"/>
      <c r="AY90" s="298"/>
      <c r="AZ90" s="298"/>
      <c r="BA90" s="298"/>
      <c r="BB90" s="298"/>
      <c r="BC90" s="298"/>
      <c r="BD90" s="298"/>
      <c r="BE90" s="298"/>
      <c r="BF90" s="298"/>
      <c r="BG90" s="298"/>
      <c r="BH90" s="298"/>
      <c r="BI90" s="298"/>
      <c r="BJ90" s="298"/>
      <c r="BK90" s="298"/>
      <c r="BL90" s="298"/>
      <c r="BM90" s="298"/>
      <c r="BN90" s="298"/>
      <c r="BO90" s="298"/>
      <c r="BP90" s="298"/>
      <c r="BQ90" s="298"/>
      <c r="BR90" s="298"/>
      <c r="BS90" s="298"/>
      <c r="BT90" s="298"/>
      <c r="BU90" s="298"/>
      <c r="BV90" s="298"/>
      <c r="BW90" s="298"/>
      <c r="BX90" s="298"/>
      <c r="BY90" s="298"/>
      <c r="BZ90" s="298"/>
      <c r="CA90" s="298"/>
      <c r="CB90" s="298"/>
      <c r="CC90" s="298"/>
      <c r="CD90" s="298"/>
    </row>
    <row r="91" spans="1:82" x14ac:dyDescent="0.2">
      <c r="A91" s="298"/>
      <c r="B91" s="298"/>
      <c r="C91" s="298"/>
      <c r="D91" s="298"/>
      <c r="E91" s="298"/>
      <c r="F91" s="298"/>
      <c r="G91" s="298"/>
      <c r="H91" s="298"/>
      <c r="I91" s="298"/>
      <c r="J91" s="298"/>
      <c r="K91" s="298"/>
      <c r="L91" s="298"/>
      <c r="M91" s="298"/>
      <c r="N91" s="298"/>
      <c r="O91" s="298"/>
      <c r="P91" s="298"/>
      <c r="Q91" s="298"/>
      <c r="R91" s="298"/>
      <c r="S91" s="298"/>
      <c r="T91" s="298"/>
      <c r="U91" s="298"/>
      <c r="V91" s="298"/>
      <c r="W91" s="298"/>
      <c r="X91" s="298"/>
      <c r="Y91" s="298"/>
      <c r="Z91" s="298"/>
      <c r="AA91" s="298"/>
      <c r="AB91" s="298"/>
      <c r="AC91" s="298"/>
      <c r="AD91" s="298"/>
      <c r="AE91" s="298"/>
      <c r="AF91" s="298"/>
      <c r="AG91" s="298"/>
      <c r="AH91" s="298"/>
      <c r="AI91" s="298"/>
      <c r="AJ91" s="298"/>
      <c r="AK91" s="298"/>
      <c r="AL91" s="298"/>
      <c r="AM91" s="298"/>
      <c r="AN91" s="298"/>
      <c r="AO91" s="298"/>
      <c r="AP91" s="298"/>
      <c r="AQ91" s="298"/>
      <c r="AR91" s="298"/>
      <c r="AS91" s="298"/>
      <c r="AT91" s="298"/>
      <c r="AU91" s="298"/>
      <c r="AV91" s="298"/>
      <c r="AW91" s="298"/>
      <c r="AX91" s="298"/>
      <c r="AY91" s="298"/>
      <c r="AZ91" s="298"/>
      <c r="BA91" s="298"/>
      <c r="BB91" s="298"/>
      <c r="BC91" s="298"/>
      <c r="BD91" s="298"/>
      <c r="BE91" s="298"/>
      <c r="BF91" s="298"/>
      <c r="BG91" s="298"/>
      <c r="BH91" s="298"/>
      <c r="BI91" s="298"/>
      <c r="BJ91" s="298"/>
      <c r="BK91" s="298"/>
      <c r="BL91" s="298"/>
      <c r="BM91" s="298"/>
      <c r="BN91" s="298"/>
      <c r="BO91" s="298"/>
      <c r="BP91" s="298"/>
      <c r="BQ91" s="298"/>
      <c r="BR91" s="298"/>
      <c r="BS91" s="298"/>
      <c r="BT91" s="298"/>
      <c r="BU91" s="298"/>
      <c r="BV91" s="298"/>
      <c r="BW91" s="298"/>
      <c r="BX91" s="298"/>
      <c r="BY91" s="298"/>
      <c r="BZ91" s="298"/>
      <c r="CA91" s="298"/>
      <c r="CB91" s="298"/>
      <c r="CC91" s="298"/>
      <c r="CD91" s="298"/>
    </row>
    <row r="92" spans="1:82" x14ac:dyDescent="0.2">
      <c r="A92" s="298"/>
      <c r="B92" s="298"/>
      <c r="C92" s="298"/>
      <c r="D92" s="298"/>
      <c r="E92" s="298"/>
      <c r="F92" s="298"/>
      <c r="G92" s="298"/>
      <c r="H92" s="298"/>
      <c r="I92" s="298"/>
      <c r="J92" s="298"/>
      <c r="K92" s="298"/>
      <c r="L92" s="298"/>
      <c r="M92" s="298"/>
      <c r="N92" s="298"/>
      <c r="O92" s="298"/>
      <c r="P92" s="298"/>
      <c r="Q92" s="298"/>
      <c r="R92" s="298"/>
      <c r="S92" s="298"/>
      <c r="T92" s="298"/>
      <c r="U92" s="298"/>
      <c r="V92" s="298"/>
      <c r="W92" s="298"/>
      <c r="X92" s="298"/>
      <c r="Y92" s="298"/>
      <c r="Z92" s="298"/>
      <c r="AA92" s="298"/>
      <c r="AB92" s="298"/>
      <c r="AC92" s="298"/>
      <c r="AD92" s="298"/>
      <c r="AE92" s="298"/>
      <c r="AF92" s="298"/>
      <c r="AG92" s="298"/>
      <c r="AH92" s="298"/>
      <c r="AI92" s="298"/>
      <c r="AJ92" s="298"/>
      <c r="AK92" s="298"/>
      <c r="AL92" s="298"/>
      <c r="AM92" s="298"/>
      <c r="AN92" s="298"/>
      <c r="AO92" s="298"/>
      <c r="AP92" s="298"/>
      <c r="AQ92" s="298"/>
      <c r="AR92" s="298"/>
      <c r="AS92" s="298"/>
      <c r="AT92" s="298"/>
      <c r="AU92" s="298"/>
      <c r="AV92" s="298"/>
      <c r="AW92" s="298"/>
      <c r="AX92" s="298"/>
      <c r="AY92" s="298"/>
      <c r="AZ92" s="298"/>
      <c r="BA92" s="298"/>
      <c r="BB92" s="298"/>
      <c r="BC92" s="298"/>
      <c r="BD92" s="298"/>
      <c r="BE92" s="298"/>
      <c r="BF92" s="298"/>
      <c r="BG92" s="298"/>
      <c r="BH92" s="298"/>
      <c r="BI92" s="298"/>
      <c r="BJ92" s="298"/>
      <c r="BK92" s="298"/>
      <c r="BL92" s="298"/>
      <c r="BM92" s="298"/>
      <c r="BN92" s="298"/>
      <c r="BO92" s="298"/>
      <c r="BP92" s="298"/>
      <c r="BQ92" s="298"/>
      <c r="BR92" s="298"/>
      <c r="BS92" s="298"/>
      <c r="BT92" s="298"/>
      <c r="BU92" s="298"/>
      <c r="BV92" s="298"/>
      <c r="BW92" s="298"/>
      <c r="BX92" s="298"/>
      <c r="BY92" s="298"/>
      <c r="BZ92" s="298"/>
      <c r="CA92" s="298"/>
      <c r="CB92" s="298"/>
      <c r="CC92" s="298"/>
      <c r="CD92" s="298"/>
    </row>
    <row r="93" spans="1:82" x14ac:dyDescent="0.2">
      <c r="A93" s="298"/>
      <c r="B93" s="298"/>
      <c r="C93" s="298"/>
      <c r="D93" s="298"/>
      <c r="E93" s="298"/>
      <c r="F93" s="298"/>
      <c r="G93" s="298"/>
      <c r="H93" s="298"/>
      <c r="I93" s="298"/>
      <c r="J93" s="298"/>
      <c r="K93" s="298"/>
      <c r="L93" s="298"/>
      <c r="M93" s="298"/>
      <c r="N93" s="298"/>
      <c r="O93" s="298"/>
      <c r="P93" s="298"/>
      <c r="Q93" s="298"/>
      <c r="R93" s="298"/>
      <c r="S93" s="298"/>
      <c r="T93" s="298"/>
      <c r="U93" s="298"/>
      <c r="V93" s="298"/>
      <c r="W93" s="298"/>
      <c r="X93" s="298"/>
      <c r="Y93" s="298"/>
      <c r="Z93" s="298"/>
      <c r="AA93" s="298"/>
      <c r="AB93" s="298"/>
      <c r="AC93" s="298"/>
      <c r="AD93" s="298"/>
      <c r="AE93" s="298"/>
      <c r="AF93" s="298"/>
      <c r="AG93" s="298"/>
      <c r="AH93" s="298"/>
      <c r="AI93" s="298"/>
      <c r="AJ93" s="298"/>
      <c r="AK93" s="298"/>
      <c r="AL93" s="298"/>
      <c r="AM93" s="298"/>
      <c r="AN93" s="298"/>
      <c r="AO93" s="298"/>
      <c r="AP93" s="298"/>
      <c r="AQ93" s="298"/>
      <c r="AR93" s="298"/>
      <c r="AS93" s="298"/>
      <c r="AT93" s="298"/>
      <c r="AU93" s="298"/>
      <c r="AV93" s="298"/>
      <c r="AW93" s="298"/>
      <c r="AX93" s="298"/>
      <c r="AY93" s="298"/>
      <c r="AZ93" s="298"/>
      <c r="BA93" s="298"/>
      <c r="BB93" s="298"/>
      <c r="BC93" s="298"/>
      <c r="BD93" s="298"/>
      <c r="BE93" s="298"/>
      <c r="BF93" s="298"/>
      <c r="BG93" s="298"/>
      <c r="BH93" s="298"/>
      <c r="BI93" s="298"/>
      <c r="BJ93" s="298"/>
      <c r="BK93" s="298"/>
      <c r="BL93" s="298"/>
      <c r="BM93" s="298"/>
      <c r="BN93" s="298"/>
      <c r="BO93" s="298"/>
      <c r="BP93" s="298"/>
      <c r="BQ93" s="298"/>
      <c r="BR93" s="298"/>
      <c r="BS93" s="298"/>
      <c r="BT93" s="298"/>
      <c r="BU93" s="298"/>
      <c r="BV93" s="298"/>
      <c r="BW93" s="298"/>
      <c r="BX93" s="298"/>
      <c r="BY93" s="298"/>
      <c r="BZ93" s="298"/>
      <c r="CA93" s="298"/>
      <c r="CB93" s="298"/>
      <c r="CC93" s="298"/>
      <c r="CD93" s="298"/>
    </row>
    <row r="94" spans="1:82" x14ac:dyDescent="0.2">
      <c r="A94" s="298"/>
      <c r="B94" s="298"/>
      <c r="C94" s="298"/>
      <c r="D94" s="298"/>
      <c r="E94" s="298"/>
      <c r="F94" s="298"/>
      <c r="G94" s="298"/>
      <c r="H94" s="298"/>
      <c r="I94" s="298"/>
      <c r="J94" s="298"/>
      <c r="K94" s="298"/>
      <c r="L94" s="298"/>
      <c r="M94" s="298"/>
      <c r="N94" s="298"/>
      <c r="O94" s="298"/>
      <c r="P94" s="298"/>
      <c r="Q94" s="298"/>
      <c r="R94" s="298"/>
      <c r="S94" s="298"/>
      <c r="T94" s="298"/>
      <c r="U94" s="298"/>
      <c r="V94" s="298"/>
      <c r="W94" s="298"/>
      <c r="X94" s="298"/>
      <c r="Y94" s="298"/>
      <c r="Z94" s="298"/>
      <c r="AA94" s="298"/>
      <c r="AB94" s="298"/>
      <c r="AC94" s="298"/>
      <c r="AD94" s="298"/>
      <c r="AE94" s="298"/>
      <c r="AF94" s="298"/>
      <c r="AG94" s="298"/>
      <c r="AH94" s="298"/>
      <c r="AI94" s="298"/>
      <c r="AJ94" s="298"/>
      <c r="AK94" s="298"/>
      <c r="AL94" s="298"/>
      <c r="AM94" s="298"/>
      <c r="AN94" s="298"/>
      <c r="AO94" s="298"/>
      <c r="AP94" s="298"/>
      <c r="AQ94" s="298"/>
      <c r="AR94" s="298"/>
      <c r="AS94" s="298"/>
      <c r="AT94" s="298"/>
      <c r="AU94" s="298"/>
      <c r="AV94" s="298"/>
      <c r="AW94" s="298"/>
      <c r="AX94" s="298"/>
      <c r="AY94" s="298"/>
      <c r="AZ94" s="298"/>
      <c r="BA94" s="298"/>
      <c r="BB94" s="298"/>
      <c r="BC94" s="298"/>
      <c r="BD94" s="298"/>
      <c r="BE94" s="298"/>
      <c r="BF94" s="298"/>
      <c r="BG94" s="298"/>
      <c r="BH94" s="298"/>
      <c r="BI94" s="298"/>
      <c r="BJ94" s="298"/>
      <c r="BK94" s="298"/>
      <c r="BL94" s="298"/>
      <c r="BM94" s="298"/>
      <c r="BN94" s="298"/>
      <c r="BO94" s="298"/>
      <c r="BP94" s="298"/>
      <c r="BQ94" s="298"/>
      <c r="BR94" s="298"/>
      <c r="BS94" s="298"/>
      <c r="BT94" s="298"/>
      <c r="BU94" s="298"/>
      <c r="BV94" s="298"/>
      <c r="BW94" s="298"/>
      <c r="BX94" s="298"/>
      <c r="BY94" s="298"/>
      <c r="BZ94" s="298"/>
      <c r="CA94" s="298"/>
      <c r="CB94" s="298"/>
      <c r="CC94" s="298"/>
      <c r="CD94" s="298"/>
    </row>
    <row r="95" spans="1:82" x14ac:dyDescent="0.2">
      <c r="A95" s="298"/>
      <c r="B95" s="298"/>
      <c r="C95" s="298"/>
      <c r="D95" s="298"/>
      <c r="E95" s="298"/>
      <c r="F95" s="298"/>
      <c r="G95" s="298"/>
      <c r="H95" s="298"/>
      <c r="I95" s="298"/>
      <c r="J95" s="298"/>
      <c r="K95" s="298"/>
      <c r="L95" s="298"/>
      <c r="M95" s="298"/>
      <c r="N95" s="298"/>
      <c r="O95" s="298"/>
      <c r="P95" s="298"/>
      <c r="Q95" s="298"/>
      <c r="R95" s="298"/>
      <c r="S95" s="298"/>
      <c r="T95" s="298"/>
      <c r="U95" s="298"/>
      <c r="V95" s="298"/>
      <c r="W95" s="298"/>
      <c r="X95" s="298"/>
      <c r="Y95" s="298"/>
      <c r="Z95" s="298"/>
      <c r="AA95" s="298"/>
      <c r="AB95" s="298"/>
      <c r="AC95" s="298"/>
      <c r="AD95" s="298"/>
      <c r="AE95" s="298"/>
      <c r="AF95" s="298"/>
      <c r="AG95" s="298"/>
      <c r="AH95" s="298"/>
      <c r="AI95" s="298"/>
      <c r="AJ95" s="298"/>
      <c r="AK95" s="298"/>
      <c r="AL95" s="298"/>
      <c r="AM95" s="298"/>
      <c r="AN95" s="298"/>
      <c r="AO95" s="298"/>
      <c r="AP95" s="298"/>
      <c r="AQ95" s="298"/>
      <c r="AR95" s="298"/>
      <c r="AS95" s="298"/>
      <c r="AT95" s="298"/>
      <c r="AU95" s="298"/>
      <c r="AV95" s="298"/>
      <c r="AW95" s="298"/>
      <c r="AX95" s="298"/>
      <c r="AY95" s="298"/>
      <c r="AZ95" s="298"/>
      <c r="BA95" s="298"/>
      <c r="BB95" s="298"/>
      <c r="BC95" s="298"/>
      <c r="BD95" s="298"/>
      <c r="BE95" s="298"/>
      <c r="BF95" s="298"/>
      <c r="BG95" s="298"/>
      <c r="BH95" s="298"/>
      <c r="BI95" s="298"/>
      <c r="BJ95" s="298"/>
      <c r="BK95" s="298"/>
      <c r="BL95" s="298"/>
      <c r="BM95" s="298"/>
      <c r="BN95" s="298"/>
      <c r="BO95" s="298"/>
      <c r="BP95" s="298"/>
      <c r="BQ95" s="298"/>
      <c r="BR95" s="298"/>
      <c r="BS95" s="298"/>
      <c r="BT95" s="298"/>
      <c r="BU95" s="298"/>
      <c r="BV95" s="298"/>
      <c r="BW95" s="298"/>
      <c r="BX95" s="298"/>
      <c r="BY95" s="298"/>
      <c r="BZ95" s="298"/>
      <c r="CA95" s="298"/>
      <c r="CB95" s="298"/>
      <c r="CC95" s="298"/>
      <c r="CD95" s="298"/>
    </row>
    <row r="96" spans="1:82" x14ac:dyDescent="0.2">
      <c r="A96" s="298"/>
      <c r="B96" s="298"/>
      <c r="C96" s="298"/>
      <c r="D96" s="298"/>
      <c r="E96" s="298"/>
      <c r="F96" s="298"/>
      <c r="G96" s="298"/>
      <c r="H96" s="298"/>
      <c r="I96" s="298"/>
      <c r="J96" s="298"/>
      <c r="K96" s="298"/>
      <c r="L96" s="298"/>
      <c r="M96" s="298"/>
      <c r="N96" s="298"/>
      <c r="O96" s="298"/>
      <c r="P96" s="298"/>
      <c r="Q96" s="298"/>
      <c r="R96" s="298"/>
      <c r="S96" s="298"/>
      <c r="T96" s="298"/>
      <c r="U96" s="298"/>
      <c r="V96" s="298"/>
      <c r="W96" s="298"/>
      <c r="X96" s="298"/>
      <c r="Y96" s="298"/>
      <c r="Z96" s="298"/>
      <c r="AA96" s="298"/>
      <c r="AB96" s="298"/>
      <c r="AC96" s="298"/>
      <c r="AD96" s="298"/>
      <c r="AE96" s="298"/>
      <c r="AF96" s="298"/>
      <c r="AG96" s="298"/>
      <c r="AH96" s="298"/>
      <c r="AI96" s="298"/>
      <c r="AJ96" s="298"/>
      <c r="AK96" s="298"/>
      <c r="AL96" s="298"/>
      <c r="AM96" s="298"/>
      <c r="AN96" s="298"/>
      <c r="AO96" s="298"/>
      <c r="AP96" s="298"/>
      <c r="AQ96" s="298"/>
      <c r="AR96" s="298"/>
      <c r="AS96" s="298"/>
      <c r="AT96" s="298"/>
      <c r="AU96" s="298"/>
      <c r="AV96" s="298"/>
      <c r="AW96" s="298"/>
      <c r="AX96" s="298"/>
      <c r="AY96" s="298"/>
      <c r="AZ96" s="298"/>
      <c r="BA96" s="298"/>
      <c r="BB96" s="298"/>
      <c r="BC96" s="298"/>
      <c r="BD96" s="298"/>
      <c r="BE96" s="298"/>
      <c r="BF96" s="298"/>
      <c r="BG96" s="298"/>
      <c r="BH96" s="298"/>
      <c r="BI96" s="298"/>
      <c r="BJ96" s="298"/>
      <c r="BK96" s="298"/>
      <c r="BL96" s="298"/>
      <c r="BM96" s="298"/>
      <c r="BN96" s="298"/>
      <c r="BO96" s="298"/>
      <c r="BP96" s="298"/>
      <c r="BQ96" s="298"/>
      <c r="BR96" s="298"/>
      <c r="BS96" s="298"/>
      <c r="BT96" s="298"/>
      <c r="BU96" s="298"/>
      <c r="BV96" s="298"/>
      <c r="BW96" s="298"/>
      <c r="BX96" s="298"/>
      <c r="BY96" s="298"/>
      <c r="BZ96" s="298"/>
      <c r="CA96" s="298"/>
      <c r="CB96" s="298"/>
      <c r="CC96" s="298"/>
      <c r="CD96" s="298"/>
    </row>
    <row r="97" spans="1:82" x14ac:dyDescent="0.2">
      <c r="A97" s="298"/>
      <c r="B97" s="298"/>
      <c r="C97" s="298"/>
      <c r="D97" s="298"/>
      <c r="E97" s="298"/>
      <c r="F97" s="298"/>
      <c r="G97" s="298"/>
      <c r="H97" s="298"/>
      <c r="I97" s="298"/>
      <c r="J97" s="298"/>
      <c r="K97" s="298"/>
      <c r="L97" s="298"/>
      <c r="M97" s="298"/>
      <c r="N97" s="298"/>
      <c r="O97" s="298"/>
      <c r="P97" s="298"/>
      <c r="Q97" s="298"/>
      <c r="R97" s="298"/>
      <c r="S97" s="298"/>
      <c r="T97" s="298"/>
      <c r="U97" s="298"/>
      <c r="V97" s="298"/>
      <c r="W97" s="298"/>
      <c r="X97" s="298"/>
      <c r="Y97" s="298"/>
      <c r="Z97" s="298"/>
      <c r="AA97" s="298"/>
      <c r="AB97" s="298"/>
      <c r="AC97" s="298"/>
      <c r="AD97" s="298"/>
      <c r="AE97" s="298"/>
      <c r="AF97" s="298"/>
      <c r="AG97" s="298"/>
      <c r="AH97" s="298"/>
      <c r="AI97" s="298"/>
      <c r="AJ97" s="298"/>
      <c r="AK97" s="298"/>
      <c r="AL97" s="298"/>
      <c r="AM97" s="298"/>
      <c r="AN97" s="298"/>
      <c r="AO97" s="298"/>
      <c r="AP97" s="298"/>
      <c r="AQ97" s="298"/>
      <c r="AR97" s="298"/>
      <c r="AS97" s="298"/>
      <c r="AT97" s="298"/>
      <c r="AU97" s="298"/>
      <c r="AV97" s="298"/>
      <c r="AW97" s="298"/>
      <c r="AX97" s="298"/>
      <c r="AY97" s="298"/>
      <c r="AZ97" s="298"/>
      <c r="BA97" s="298"/>
      <c r="BB97" s="298"/>
      <c r="BC97" s="298"/>
      <c r="BD97" s="298"/>
      <c r="BE97" s="298"/>
      <c r="BF97" s="298"/>
      <c r="BG97" s="298"/>
      <c r="BH97" s="298"/>
      <c r="BI97" s="298"/>
      <c r="BJ97" s="298"/>
      <c r="BK97" s="298"/>
      <c r="BL97" s="298"/>
      <c r="BM97" s="298"/>
      <c r="BN97" s="298"/>
      <c r="BO97" s="298"/>
      <c r="BP97" s="298"/>
      <c r="BQ97" s="298"/>
      <c r="BR97" s="298"/>
      <c r="BS97" s="298"/>
      <c r="BT97" s="298"/>
      <c r="BU97" s="298"/>
      <c r="BV97" s="298"/>
      <c r="BW97" s="298"/>
      <c r="BX97" s="298"/>
      <c r="BY97" s="298"/>
      <c r="BZ97" s="298"/>
      <c r="CA97" s="298"/>
      <c r="CB97" s="298"/>
      <c r="CC97" s="298"/>
      <c r="CD97" s="298"/>
    </row>
    <row r="98" spans="1:82" x14ac:dyDescent="0.2">
      <c r="A98" s="298"/>
      <c r="B98" s="298"/>
      <c r="C98" s="298"/>
      <c r="D98" s="298"/>
      <c r="E98" s="298"/>
      <c r="F98" s="298"/>
      <c r="G98" s="298"/>
      <c r="H98" s="298"/>
      <c r="I98" s="298"/>
      <c r="J98" s="298"/>
      <c r="K98" s="298"/>
      <c r="L98" s="298"/>
      <c r="M98" s="298"/>
      <c r="N98" s="298"/>
      <c r="O98" s="298"/>
      <c r="P98" s="298"/>
      <c r="Q98" s="298"/>
      <c r="R98" s="298"/>
      <c r="S98" s="298"/>
      <c r="T98" s="298"/>
      <c r="U98" s="298"/>
      <c r="V98" s="298"/>
      <c r="W98" s="298"/>
      <c r="X98" s="298"/>
      <c r="Y98" s="298"/>
      <c r="Z98" s="298"/>
      <c r="AA98" s="298"/>
      <c r="AB98" s="298"/>
      <c r="AC98" s="298"/>
      <c r="AD98" s="298"/>
      <c r="AE98" s="298"/>
      <c r="AF98" s="298"/>
      <c r="AG98" s="298"/>
      <c r="AH98" s="298"/>
      <c r="AI98" s="298"/>
      <c r="AJ98" s="298"/>
      <c r="AK98" s="298"/>
      <c r="AL98" s="298"/>
      <c r="AM98" s="298"/>
      <c r="AN98" s="298"/>
      <c r="AO98" s="298"/>
      <c r="AP98" s="298"/>
      <c r="AQ98" s="298"/>
      <c r="AR98" s="298"/>
      <c r="AS98" s="298"/>
      <c r="AT98" s="298"/>
      <c r="AU98" s="298"/>
      <c r="AV98" s="298"/>
      <c r="AW98" s="298"/>
      <c r="AX98" s="298"/>
      <c r="AY98" s="298"/>
      <c r="AZ98" s="298"/>
      <c r="BA98" s="298"/>
      <c r="BB98" s="298"/>
      <c r="BC98" s="298"/>
      <c r="BD98" s="298"/>
      <c r="BE98" s="298"/>
      <c r="BF98" s="298"/>
      <c r="BG98" s="298"/>
      <c r="BH98" s="298"/>
      <c r="BI98" s="298"/>
      <c r="BJ98" s="298"/>
      <c r="BK98" s="298"/>
      <c r="BL98" s="298"/>
      <c r="BM98" s="298"/>
      <c r="BN98" s="298"/>
      <c r="BO98" s="298"/>
      <c r="BP98" s="298"/>
      <c r="BQ98" s="298"/>
      <c r="BR98" s="298"/>
      <c r="BS98" s="298"/>
      <c r="BT98" s="298"/>
      <c r="BU98" s="298"/>
      <c r="BV98" s="298"/>
      <c r="BW98" s="298"/>
      <c r="BX98" s="298"/>
      <c r="BY98" s="298"/>
      <c r="BZ98" s="298"/>
      <c r="CA98" s="298"/>
      <c r="CB98" s="298"/>
      <c r="CC98" s="298"/>
      <c r="CD98" s="298"/>
    </row>
    <row r="99" spans="1:82" x14ac:dyDescent="0.2">
      <c r="A99" s="298"/>
      <c r="B99" s="298"/>
      <c r="C99" s="298"/>
      <c r="D99" s="298"/>
      <c r="E99" s="298"/>
      <c r="F99" s="298"/>
      <c r="G99" s="298"/>
      <c r="H99" s="298"/>
      <c r="I99" s="298"/>
      <c r="J99" s="298"/>
      <c r="K99" s="298"/>
      <c r="L99" s="298"/>
      <c r="M99" s="298"/>
      <c r="N99" s="298"/>
      <c r="O99" s="298"/>
      <c r="P99" s="298"/>
      <c r="Q99" s="298"/>
      <c r="R99" s="298"/>
      <c r="S99" s="298"/>
      <c r="T99" s="298"/>
      <c r="U99" s="298"/>
      <c r="V99" s="298"/>
      <c r="W99" s="298"/>
      <c r="X99" s="298"/>
      <c r="Y99" s="298"/>
      <c r="Z99" s="298"/>
      <c r="AA99" s="298"/>
      <c r="AB99" s="298"/>
      <c r="AC99" s="298"/>
      <c r="AD99" s="298"/>
      <c r="AE99" s="298"/>
      <c r="AF99" s="298"/>
      <c r="AG99" s="298"/>
      <c r="AH99" s="298"/>
      <c r="AI99" s="298"/>
      <c r="AJ99" s="298"/>
      <c r="AK99" s="298"/>
      <c r="AL99" s="298"/>
      <c r="AM99" s="298"/>
      <c r="AN99" s="298"/>
      <c r="AO99" s="298"/>
      <c r="AP99" s="298"/>
      <c r="AQ99" s="298"/>
      <c r="AR99" s="298"/>
      <c r="AS99" s="298"/>
      <c r="AT99" s="298"/>
      <c r="AU99" s="298"/>
      <c r="AV99" s="298"/>
      <c r="AW99" s="298"/>
      <c r="AX99" s="298"/>
      <c r="AY99" s="298"/>
      <c r="AZ99" s="298"/>
      <c r="BA99" s="298"/>
      <c r="BB99" s="298"/>
      <c r="BC99" s="298"/>
      <c r="BD99" s="298"/>
      <c r="BE99" s="298"/>
      <c r="BF99" s="298"/>
      <c r="BG99" s="298"/>
      <c r="BH99" s="298"/>
      <c r="BI99" s="298"/>
      <c r="BJ99" s="298"/>
      <c r="BK99" s="298"/>
      <c r="BL99" s="298"/>
      <c r="BM99" s="298"/>
      <c r="BN99" s="298"/>
      <c r="BO99" s="298"/>
      <c r="BP99" s="298"/>
      <c r="BQ99" s="298"/>
      <c r="BR99" s="298"/>
      <c r="BS99" s="298"/>
      <c r="BT99" s="298"/>
      <c r="BU99" s="298"/>
      <c r="BV99" s="298"/>
      <c r="BW99" s="298"/>
      <c r="BX99" s="298"/>
      <c r="BY99" s="298"/>
      <c r="BZ99" s="298"/>
      <c r="CA99" s="298"/>
      <c r="CB99" s="298"/>
      <c r="CC99" s="298"/>
      <c r="CD99" s="298"/>
    </row>
    <row r="100" spans="1:82" x14ac:dyDescent="0.2">
      <c r="A100" s="298"/>
      <c r="B100" s="298"/>
      <c r="C100" s="298"/>
      <c r="D100" s="298"/>
      <c r="E100" s="298"/>
      <c r="F100" s="298"/>
      <c r="G100" s="298"/>
      <c r="H100" s="298"/>
      <c r="I100" s="298"/>
      <c r="J100" s="298"/>
      <c r="K100" s="298"/>
      <c r="L100" s="298"/>
      <c r="M100" s="298"/>
      <c r="N100" s="298"/>
      <c r="O100" s="298"/>
      <c r="P100" s="298"/>
      <c r="Q100" s="298"/>
      <c r="R100" s="298"/>
      <c r="S100" s="298"/>
      <c r="T100" s="298"/>
      <c r="U100" s="298"/>
      <c r="V100" s="298"/>
      <c r="W100" s="298"/>
      <c r="X100" s="298"/>
      <c r="Y100" s="298"/>
      <c r="Z100" s="298"/>
      <c r="AA100" s="298"/>
      <c r="AB100" s="298"/>
      <c r="AC100" s="298"/>
      <c r="AD100" s="298"/>
      <c r="AE100" s="298"/>
      <c r="AF100" s="298"/>
      <c r="AG100" s="298"/>
      <c r="AH100" s="298"/>
      <c r="AI100" s="298"/>
      <c r="AJ100" s="298"/>
      <c r="AK100" s="298"/>
      <c r="AL100" s="298"/>
      <c r="AM100" s="298"/>
      <c r="AN100" s="298"/>
      <c r="AO100" s="298"/>
      <c r="AP100" s="298"/>
      <c r="AQ100" s="298"/>
      <c r="AR100" s="298"/>
      <c r="AS100" s="298"/>
      <c r="AT100" s="298"/>
      <c r="AU100" s="298"/>
      <c r="AV100" s="298"/>
      <c r="AW100" s="298"/>
      <c r="AX100" s="298"/>
      <c r="AY100" s="298"/>
      <c r="AZ100" s="298"/>
      <c r="BA100" s="298"/>
      <c r="BB100" s="298"/>
      <c r="BC100" s="298"/>
      <c r="BD100" s="298"/>
      <c r="BE100" s="298"/>
      <c r="BF100" s="298"/>
      <c r="BG100" s="298"/>
      <c r="BH100" s="298"/>
      <c r="BI100" s="298"/>
      <c r="BJ100" s="298"/>
      <c r="BK100" s="298"/>
      <c r="BL100" s="298"/>
      <c r="BM100" s="298"/>
      <c r="BN100" s="298"/>
      <c r="BO100" s="298"/>
      <c r="BP100" s="298"/>
      <c r="BQ100" s="298"/>
      <c r="BR100" s="298"/>
      <c r="BS100" s="298"/>
      <c r="BT100" s="298"/>
      <c r="BU100" s="298"/>
      <c r="BV100" s="298"/>
      <c r="BW100" s="298"/>
      <c r="BX100" s="298"/>
      <c r="BY100" s="298"/>
      <c r="BZ100" s="298"/>
      <c r="CA100" s="298"/>
      <c r="CB100" s="298"/>
      <c r="CC100" s="298"/>
      <c r="CD100" s="298"/>
    </row>
    <row r="101" spans="1:82" x14ac:dyDescent="0.2">
      <c r="A101" s="298"/>
      <c r="B101" s="298"/>
      <c r="C101" s="298"/>
      <c r="D101" s="298"/>
      <c r="E101" s="298"/>
      <c r="F101" s="298"/>
      <c r="G101" s="298"/>
      <c r="H101" s="298"/>
      <c r="I101" s="298"/>
      <c r="J101" s="298"/>
      <c r="K101" s="298"/>
      <c r="L101" s="298"/>
      <c r="M101" s="298"/>
      <c r="N101" s="298"/>
      <c r="O101" s="298"/>
      <c r="P101" s="298"/>
      <c r="Q101" s="298"/>
      <c r="R101" s="298"/>
      <c r="S101" s="298"/>
      <c r="T101" s="298"/>
      <c r="U101" s="298"/>
      <c r="V101" s="298"/>
      <c r="W101" s="298"/>
      <c r="X101" s="298"/>
      <c r="Y101" s="298"/>
      <c r="Z101" s="298"/>
      <c r="AA101" s="298"/>
      <c r="AB101" s="298"/>
      <c r="AC101" s="298"/>
      <c r="AD101" s="298"/>
      <c r="AE101" s="298"/>
      <c r="AF101" s="298"/>
      <c r="AG101" s="298"/>
      <c r="AH101" s="298"/>
      <c r="AI101" s="298"/>
      <c r="AJ101" s="298"/>
      <c r="AK101" s="298"/>
      <c r="AL101" s="298"/>
      <c r="AM101" s="298"/>
      <c r="AN101" s="298"/>
      <c r="AO101" s="298"/>
      <c r="AP101" s="298"/>
      <c r="AQ101" s="298"/>
      <c r="AR101" s="298"/>
      <c r="AS101" s="298"/>
      <c r="AT101" s="298"/>
      <c r="AU101" s="298"/>
      <c r="AV101" s="298"/>
      <c r="AW101" s="298"/>
      <c r="AX101" s="298"/>
      <c r="AY101" s="298"/>
      <c r="AZ101" s="298"/>
      <c r="BA101" s="298"/>
      <c r="BB101" s="298"/>
      <c r="BC101" s="298"/>
      <c r="BD101" s="298"/>
      <c r="BE101" s="298"/>
      <c r="BF101" s="298"/>
      <c r="BG101" s="298"/>
      <c r="BH101" s="298"/>
      <c r="BI101" s="298"/>
      <c r="BJ101" s="298"/>
      <c r="BK101" s="298"/>
      <c r="BL101" s="298"/>
      <c r="BM101" s="298"/>
      <c r="BN101" s="298"/>
      <c r="BO101" s="298"/>
      <c r="BP101" s="298"/>
      <c r="BQ101" s="298"/>
      <c r="BR101" s="298"/>
      <c r="BS101" s="298"/>
      <c r="BT101" s="298"/>
      <c r="BU101" s="298"/>
      <c r="BV101" s="298"/>
      <c r="BW101" s="298"/>
      <c r="BX101" s="298"/>
      <c r="BY101" s="298"/>
      <c r="BZ101" s="298"/>
      <c r="CA101" s="298"/>
      <c r="CB101" s="298"/>
      <c r="CC101" s="298"/>
      <c r="CD101" s="298"/>
    </row>
    <row r="102" spans="1:82" x14ac:dyDescent="0.2">
      <c r="A102" s="298"/>
      <c r="B102" s="298"/>
      <c r="C102" s="298"/>
      <c r="D102" s="298"/>
      <c r="E102" s="298"/>
      <c r="F102" s="298"/>
      <c r="G102" s="298"/>
      <c r="H102" s="298"/>
      <c r="I102" s="298"/>
      <c r="J102" s="298"/>
      <c r="K102" s="298"/>
      <c r="L102" s="298"/>
      <c r="M102" s="298"/>
      <c r="N102" s="298"/>
      <c r="O102" s="298"/>
      <c r="P102" s="298"/>
      <c r="Q102" s="298"/>
      <c r="R102" s="298"/>
      <c r="S102" s="298"/>
      <c r="T102" s="298"/>
      <c r="U102" s="298"/>
      <c r="V102" s="298"/>
      <c r="W102" s="298"/>
      <c r="X102" s="298"/>
      <c r="Y102" s="298"/>
      <c r="Z102" s="298"/>
      <c r="AA102" s="298"/>
      <c r="AB102" s="298"/>
      <c r="AC102" s="298"/>
      <c r="AD102" s="298"/>
      <c r="AE102" s="298"/>
      <c r="AF102" s="298"/>
      <c r="AG102" s="298"/>
      <c r="AH102" s="298"/>
      <c r="AI102" s="298"/>
      <c r="AJ102" s="298"/>
      <c r="AK102" s="298"/>
      <c r="AL102" s="298"/>
      <c r="AM102" s="298"/>
      <c r="AN102" s="298"/>
      <c r="AO102" s="298"/>
      <c r="AP102" s="298"/>
      <c r="AQ102" s="298"/>
      <c r="AR102" s="298"/>
      <c r="AS102" s="298"/>
      <c r="AT102" s="298"/>
      <c r="AU102" s="298"/>
      <c r="AV102" s="298"/>
      <c r="AW102" s="298"/>
      <c r="AX102" s="298"/>
      <c r="AY102" s="298"/>
      <c r="AZ102" s="298"/>
      <c r="BA102" s="298"/>
      <c r="BB102" s="298"/>
      <c r="BC102" s="298"/>
      <c r="BD102" s="298"/>
      <c r="BE102" s="298"/>
      <c r="BF102" s="298"/>
      <c r="BG102" s="298"/>
      <c r="BH102" s="298"/>
      <c r="BI102" s="298"/>
      <c r="BJ102" s="298"/>
      <c r="BK102" s="298"/>
      <c r="BL102" s="298"/>
      <c r="BM102" s="298"/>
      <c r="BN102" s="298"/>
      <c r="BO102" s="298"/>
      <c r="BP102" s="298"/>
      <c r="BQ102" s="298"/>
      <c r="BR102" s="298"/>
      <c r="BS102" s="298"/>
      <c r="BT102" s="298"/>
      <c r="BU102" s="298"/>
      <c r="BV102" s="298"/>
      <c r="BW102" s="298"/>
      <c r="BX102" s="298"/>
      <c r="BY102" s="298"/>
      <c r="BZ102" s="298"/>
      <c r="CA102" s="298"/>
      <c r="CB102" s="298"/>
      <c r="CC102" s="298"/>
      <c r="CD102" s="298"/>
    </row>
    <row r="103" spans="1:82" x14ac:dyDescent="0.2">
      <c r="A103" s="298"/>
      <c r="B103" s="298"/>
      <c r="C103" s="298"/>
      <c r="D103" s="298"/>
      <c r="E103" s="298"/>
      <c r="F103" s="298"/>
      <c r="G103" s="298"/>
      <c r="H103" s="298"/>
      <c r="I103" s="298"/>
      <c r="J103" s="298"/>
      <c r="K103" s="298"/>
      <c r="L103" s="298"/>
      <c r="M103" s="298"/>
      <c r="N103" s="298"/>
      <c r="O103" s="298"/>
      <c r="P103" s="298"/>
      <c r="Q103" s="298"/>
      <c r="R103" s="298"/>
      <c r="S103" s="298"/>
      <c r="T103" s="298"/>
      <c r="U103" s="298"/>
      <c r="V103" s="298"/>
      <c r="W103" s="298"/>
      <c r="X103" s="298"/>
      <c r="Y103" s="298"/>
      <c r="Z103" s="298"/>
      <c r="AA103" s="298"/>
      <c r="AB103" s="298"/>
      <c r="AC103" s="298"/>
      <c r="AD103" s="298"/>
      <c r="AE103" s="298"/>
      <c r="AF103" s="298"/>
      <c r="AG103" s="298"/>
      <c r="AH103" s="298"/>
      <c r="AI103" s="298"/>
      <c r="AJ103" s="298"/>
      <c r="AK103" s="298"/>
      <c r="AL103" s="298"/>
      <c r="AM103" s="298"/>
      <c r="AN103" s="298"/>
      <c r="AO103" s="298"/>
      <c r="AP103" s="298"/>
      <c r="AQ103" s="298"/>
      <c r="AR103" s="298"/>
      <c r="AS103" s="298"/>
      <c r="AT103" s="298"/>
      <c r="AU103" s="298"/>
      <c r="AV103" s="298"/>
      <c r="AW103" s="298"/>
      <c r="AX103" s="298"/>
      <c r="AY103" s="298"/>
      <c r="AZ103" s="298"/>
      <c r="BA103" s="298"/>
      <c r="BB103" s="298"/>
      <c r="BC103" s="298"/>
      <c r="BD103" s="298"/>
      <c r="BE103" s="298"/>
      <c r="BF103" s="298"/>
      <c r="BG103" s="298"/>
      <c r="BH103" s="298"/>
      <c r="BI103" s="298"/>
      <c r="BJ103" s="298"/>
      <c r="BK103" s="298"/>
      <c r="BL103" s="298"/>
      <c r="BM103" s="298"/>
      <c r="BN103" s="298"/>
      <c r="BO103" s="298"/>
      <c r="BP103" s="298"/>
      <c r="BQ103" s="298"/>
      <c r="BR103" s="298"/>
      <c r="BS103" s="298"/>
      <c r="BT103" s="298"/>
      <c r="BU103" s="298"/>
      <c r="BV103" s="298"/>
      <c r="BW103" s="298"/>
      <c r="BX103" s="298"/>
      <c r="BY103" s="298"/>
      <c r="BZ103" s="298"/>
      <c r="CA103" s="298"/>
      <c r="CB103" s="298"/>
      <c r="CC103" s="298"/>
      <c r="CD103" s="298"/>
    </row>
    <row r="104" spans="1:82" x14ac:dyDescent="0.2">
      <c r="A104" s="298"/>
      <c r="B104" s="298"/>
      <c r="C104" s="298"/>
      <c r="D104" s="298"/>
      <c r="E104" s="298"/>
      <c r="F104" s="298"/>
      <c r="G104" s="298"/>
      <c r="H104" s="298"/>
      <c r="I104" s="298"/>
      <c r="J104" s="298"/>
      <c r="K104" s="298"/>
      <c r="L104" s="298"/>
      <c r="M104" s="298"/>
      <c r="N104" s="298"/>
      <c r="O104" s="298"/>
      <c r="P104" s="298"/>
      <c r="Q104" s="298"/>
      <c r="R104" s="298"/>
      <c r="S104" s="298"/>
      <c r="T104" s="298"/>
      <c r="U104" s="298"/>
      <c r="V104" s="298"/>
      <c r="W104" s="298"/>
      <c r="X104" s="298"/>
      <c r="Y104" s="298"/>
      <c r="Z104" s="298"/>
      <c r="AA104" s="298"/>
      <c r="AB104" s="298"/>
      <c r="AC104" s="298"/>
      <c r="AD104" s="298"/>
      <c r="AE104" s="298"/>
      <c r="AF104" s="298"/>
      <c r="AG104" s="298"/>
      <c r="AH104" s="298"/>
      <c r="AI104" s="298"/>
      <c r="AJ104" s="298"/>
      <c r="AK104" s="298"/>
      <c r="AL104" s="298"/>
      <c r="AM104" s="298"/>
      <c r="AN104" s="298"/>
      <c r="AO104" s="298"/>
      <c r="AP104" s="298"/>
      <c r="AQ104" s="298"/>
      <c r="AR104" s="298"/>
      <c r="AS104" s="298"/>
      <c r="AT104" s="298"/>
      <c r="AU104" s="298"/>
      <c r="AV104" s="298"/>
      <c r="AW104" s="298"/>
      <c r="AX104" s="298"/>
      <c r="AY104" s="298"/>
      <c r="AZ104" s="298"/>
      <c r="BA104" s="298"/>
      <c r="BB104" s="298"/>
      <c r="BC104" s="298"/>
      <c r="BD104" s="298"/>
      <c r="BE104" s="298"/>
      <c r="BF104" s="298"/>
      <c r="BG104" s="298"/>
      <c r="BH104" s="298"/>
      <c r="BI104" s="298"/>
      <c r="BJ104" s="298"/>
      <c r="BK104" s="298"/>
      <c r="BL104" s="298"/>
      <c r="BM104" s="298"/>
      <c r="BN104" s="298"/>
      <c r="BO104" s="298"/>
      <c r="BP104" s="298"/>
      <c r="BQ104" s="298"/>
      <c r="BR104" s="298"/>
      <c r="BS104" s="298"/>
      <c r="BT104" s="298"/>
      <c r="BU104" s="298"/>
      <c r="BV104" s="298"/>
      <c r="BW104" s="298"/>
      <c r="BX104" s="298"/>
      <c r="BY104" s="298"/>
      <c r="BZ104" s="298"/>
      <c r="CA104" s="298"/>
      <c r="CB104" s="298"/>
      <c r="CC104" s="298"/>
      <c r="CD104" s="298"/>
    </row>
    <row r="105" spans="1:82" x14ac:dyDescent="0.2">
      <c r="A105" s="298"/>
      <c r="B105" s="298"/>
      <c r="C105" s="298"/>
      <c r="D105" s="298"/>
      <c r="E105" s="298"/>
      <c r="F105" s="298"/>
      <c r="G105" s="298"/>
      <c r="H105" s="298"/>
      <c r="I105" s="298"/>
      <c r="J105" s="298"/>
      <c r="K105" s="298"/>
      <c r="L105" s="298"/>
      <c r="M105" s="298"/>
      <c r="N105" s="298"/>
      <c r="O105" s="298"/>
      <c r="P105" s="298"/>
      <c r="Q105" s="298"/>
      <c r="R105" s="298"/>
      <c r="S105" s="298"/>
      <c r="T105" s="298"/>
      <c r="U105" s="298"/>
      <c r="V105" s="298"/>
      <c r="W105" s="298"/>
      <c r="X105" s="298"/>
      <c r="Y105" s="298"/>
      <c r="Z105" s="298"/>
      <c r="AA105" s="298"/>
      <c r="AB105" s="298"/>
      <c r="AC105" s="298"/>
      <c r="AD105" s="298"/>
      <c r="AE105" s="298"/>
      <c r="AF105" s="298"/>
      <c r="AG105" s="298"/>
      <c r="AH105" s="298"/>
      <c r="AI105" s="298"/>
      <c r="AJ105" s="298"/>
      <c r="AK105" s="298"/>
      <c r="AL105" s="298"/>
      <c r="AM105" s="298"/>
      <c r="AN105" s="298"/>
      <c r="AO105" s="298"/>
      <c r="AP105" s="298"/>
      <c r="AQ105" s="298"/>
      <c r="AR105" s="298"/>
      <c r="AS105" s="298"/>
      <c r="AT105" s="298"/>
      <c r="AU105" s="298"/>
      <c r="AV105" s="298"/>
      <c r="AW105" s="298"/>
      <c r="AX105" s="298"/>
      <c r="AY105" s="298"/>
      <c r="AZ105" s="298"/>
      <c r="BA105" s="298"/>
      <c r="BB105" s="298"/>
      <c r="BC105" s="298"/>
      <c r="BD105" s="298"/>
      <c r="BE105" s="298"/>
      <c r="BF105" s="298"/>
      <c r="BG105" s="298"/>
      <c r="BH105" s="298"/>
      <c r="BI105" s="298"/>
      <c r="BJ105" s="298"/>
      <c r="BK105" s="298"/>
      <c r="BL105" s="298"/>
      <c r="BM105" s="298"/>
      <c r="BN105" s="298"/>
      <c r="BO105" s="298"/>
      <c r="BP105" s="298"/>
      <c r="BQ105" s="298"/>
      <c r="BR105" s="298"/>
      <c r="BS105" s="298"/>
      <c r="BT105" s="298"/>
      <c r="BU105" s="298"/>
      <c r="BV105" s="298"/>
      <c r="BW105" s="298"/>
      <c r="BX105" s="298"/>
      <c r="BY105" s="298"/>
      <c r="BZ105" s="298"/>
      <c r="CA105" s="298"/>
      <c r="CB105" s="298"/>
      <c r="CC105" s="298"/>
      <c r="CD105" s="298"/>
    </row>
    <row r="106" spans="1:82" x14ac:dyDescent="0.2">
      <c r="A106" s="298"/>
      <c r="B106" s="298"/>
      <c r="C106" s="298"/>
      <c r="D106" s="298"/>
      <c r="E106" s="298"/>
      <c r="F106" s="298"/>
      <c r="G106" s="298"/>
      <c r="H106" s="298"/>
      <c r="I106" s="298"/>
      <c r="J106" s="298"/>
      <c r="K106" s="298"/>
      <c r="L106" s="298"/>
      <c r="M106" s="298"/>
      <c r="N106" s="298"/>
      <c r="O106" s="298"/>
      <c r="P106" s="298"/>
      <c r="Q106" s="298"/>
      <c r="R106" s="298"/>
      <c r="S106" s="298"/>
      <c r="T106" s="298"/>
      <c r="U106" s="298"/>
      <c r="V106" s="298"/>
      <c r="W106" s="298"/>
      <c r="X106" s="298"/>
      <c r="Y106" s="298"/>
      <c r="Z106" s="298"/>
      <c r="AA106" s="298"/>
      <c r="AB106" s="298"/>
      <c r="AC106" s="298"/>
      <c r="AD106" s="298"/>
      <c r="AE106" s="298"/>
      <c r="AF106" s="298"/>
      <c r="AG106" s="298"/>
      <c r="AH106" s="298"/>
      <c r="AI106" s="298"/>
      <c r="AJ106" s="298"/>
      <c r="AK106" s="298"/>
      <c r="AL106" s="298"/>
      <c r="AM106" s="298"/>
      <c r="AN106" s="298"/>
      <c r="AO106" s="298"/>
      <c r="AP106" s="298"/>
      <c r="AQ106" s="298"/>
      <c r="AR106" s="298"/>
      <c r="AS106" s="298"/>
      <c r="AT106" s="298"/>
      <c r="AU106" s="298"/>
      <c r="AV106" s="298"/>
      <c r="AW106" s="298"/>
      <c r="AX106" s="298"/>
      <c r="AY106" s="298"/>
      <c r="AZ106" s="298"/>
      <c r="BA106" s="298"/>
      <c r="BB106" s="298"/>
      <c r="BC106" s="298"/>
      <c r="BD106" s="298"/>
      <c r="BE106" s="298"/>
      <c r="BF106" s="298"/>
      <c r="BG106" s="298"/>
      <c r="BH106" s="298"/>
      <c r="BI106" s="298"/>
      <c r="BJ106" s="298"/>
      <c r="BK106" s="298"/>
      <c r="BL106" s="298"/>
      <c r="BM106" s="298"/>
      <c r="BN106" s="298"/>
      <c r="BO106" s="298"/>
      <c r="BP106" s="298"/>
      <c r="BQ106" s="298"/>
      <c r="BR106" s="298"/>
      <c r="BS106" s="298"/>
      <c r="BT106" s="298"/>
      <c r="BU106" s="298"/>
      <c r="BV106" s="298"/>
      <c r="BW106" s="298"/>
      <c r="BX106" s="298"/>
      <c r="BY106" s="298"/>
      <c r="BZ106" s="298"/>
      <c r="CA106" s="298"/>
      <c r="CB106" s="298"/>
      <c r="CC106" s="298"/>
      <c r="CD106" s="298"/>
    </row>
    <row r="107" spans="1:82" x14ac:dyDescent="0.2">
      <c r="A107" s="298"/>
      <c r="B107" s="298"/>
      <c r="C107" s="298"/>
      <c r="D107" s="298"/>
      <c r="E107" s="298"/>
      <c r="F107" s="298"/>
      <c r="G107" s="298"/>
      <c r="H107" s="298"/>
      <c r="I107" s="298"/>
      <c r="J107" s="298"/>
      <c r="K107" s="298"/>
      <c r="L107" s="298"/>
      <c r="M107" s="298"/>
      <c r="N107" s="298"/>
      <c r="O107" s="298"/>
      <c r="P107" s="298"/>
      <c r="Q107" s="298"/>
      <c r="R107" s="298"/>
      <c r="S107" s="298"/>
      <c r="T107" s="298"/>
      <c r="U107" s="298"/>
      <c r="V107" s="298"/>
      <c r="W107" s="298"/>
      <c r="X107" s="298"/>
      <c r="Y107" s="298"/>
      <c r="Z107" s="298"/>
      <c r="AA107" s="298"/>
      <c r="AB107" s="298"/>
      <c r="AC107" s="298"/>
      <c r="AD107" s="298"/>
      <c r="AE107" s="298"/>
      <c r="AF107" s="298"/>
      <c r="AG107" s="298"/>
      <c r="AH107" s="298"/>
      <c r="AI107" s="298"/>
      <c r="AJ107" s="298"/>
      <c r="AK107" s="298"/>
      <c r="AL107" s="298"/>
      <c r="AM107" s="298"/>
      <c r="AN107" s="298"/>
      <c r="AO107" s="298"/>
      <c r="AP107" s="298"/>
      <c r="AQ107" s="298"/>
      <c r="AR107" s="298"/>
      <c r="AS107" s="298"/>
      <c r="AT107" s="298"/>
      <c r="AU107" s="298"/>
      <c r="AV107" s="298"/>
      <c r="AW107" s="298"/>
      <c r="AX107" s="298"/>
      <c r="AY107" s="298"/>
      <c r="AZ107" s="298"/>
      <c r="BA107" s="298"/>
      <c r="BB107" s="298"/>
      <c r="BC107" s="298"/>
      <c r="BD107" s="298"/>
      <c r="BE107" s="298"/>
      <c r="BF107" s="298"/>
      <c r="BG107" s="298"/>
      <c r="BH107" s="298"/>
      <c r="BI107" s="298"/>
      <c r="BJ107" s="298"/>
      <c r="BK107" s="298"/>
      <c r="BL107" s="298"/>
      <c r="BM107" s="298"/>
      <c r="BN107" s="298"/>
      <c r="BO107" s="298"/>
      <c r="BP107" s="298"/>
      <c r="BQ107" s="298"/>
      <c r="BR107" s="298"/>
      <c r="BS107" s="298"/>
      <c r="BT107" s="298"/>
      <c r="BU107" s="298"/>
      <c r="BV107" s="298"/>
      <c r="BW107" s="298"/>
      <c r="BX107" s="298"/>
      <c r="BY107" s="298"/>
      <c r="BZ107" s="298"/>
      <c r="CA107" s="298"/>
      <c r="CB107" s="298"/>
      <c r="CC107" s="298"/>
      <c r="CD107" s="298"/>
    </row>
    <row r="108" spans="1:82" x14ac:dyDescent="0.2">
      <c r="A108" s="298"/>
      <c r="B108" s="298"/>
      <c r="C108" s="298"/>
      <c r="D108" s="298"/>
      <c r="E108" s="298"/>
      <c r="F108" s="298"/>
      <c r="G108" s="298"/>
      <c r="H108" s="298"/>
      <c r="I108" s="298"/>
      <c r="J108" s="298"/>
      <c r="K108" s="298"/>
      <c r="L108" s="298"/>
      <c r="M108" s="298"/>
      <c r="N108" s="298"/>
      <c r="O108" s="298"/>
      <c r="P108" s="298"/>
      <c r="Q108" s="298"/>
      <c r="R108" s="298"/>
      <c r="S108" s="298"/>
      <c r="T108" s="298"/>
      <c r="U108" s="298"/>
      <c r="V108" s="298"/>
      <c r="W108" s="298"/>
      <c r="X108" s="298"/>
      <c r="Y108" s="298"/>
      <c r="Z108" s="298"/>
      <c r="AA108" s="298"/>
      <c r="AB108" s="298"/>
      <c r="AC108" s="298"/>
      <c r="AD108" s="298"/>
      <c r="AE108" s="298"/>
      <c r="AF108" s="298"/>
      <c r="AG108" s="298"/>
      <c r="AH108" s="298"/>
      <c r="AI108" s="298"/>
      <c r="AJ108" s="298"/>
      <c r="AK108" s="298"/>
      <c r="AL108" s="298"/>
      <c r="AM108" s="298"/>
      <c r="AN108" s="298"/>
      <c r="AO108" s="298"/>
      <c r="AP108" s="298"/>
      <c r="AQ108" s="298"/>
      <c r="AR108" s="298"/>
      <c r="AS108" s="298"/>
      <c r="AT108" s="298"/>
      <c r="AU108" s="298"/>
      <c r="AV108" s="298"/>
      <c r="AW108" s="298"/>
      <c r="AX108" s="298"/>
      <c r="AY108" s="298"/>
      <c r="AZ108" s="298"/>
      <c r="BA108" s="298"/>
      <c r="BB108" s="298"/>
      <c r="BC108" s="298"/>
      <c r="BD108" s="298"/>
      <c r="BE108" s="298"/>
      <c r="BF108" s="298"/>
      <c r="BG108" s="298"/>
      <c r="BH108" s="298"/>
      <c r="BI108" s="298"/>
      <c r="BJ108" s="298"/>
      <c r="BK108" s="298"/>
      <c r="BL108" s="298"/>
      <c r="BM108" s="298"/>
      <c r="BN108" s="298"/>
      <c r="BO108" s="298"/>
      <c r="BP108" s="298"/>
      <c r="BQ108" s="298"/>
      <c r="BR108" s="298"/>
      <c r="BS108" s="298"/>
      <c r="BT108" s="298"/>
      <c r="BU108" s="298"/>
      <c r="BV108" s="298"/>
      <c r="BW108" s="298"/>
      <c r="BX108" s="298"/>
      <c r="BY108" s="298"/>
      <c r="BZ108" s="298"/>
      <c r="CA108" s="298"/>
      <c r="CB108" s="298"/>
      <c r="CC108" s="298"/>
      <c r="CD108" s="298"/>
    </row>
    <row r="109" spans="1:82" x14ac:dyDescent="0.2">
      <c r="A109" s="298"/>
      <c r="B109" s="298"/>
      <c r="C109" s="298"/>
      <c r="D109" s="298"/>
      <c r="E109" s="298"/>
      <c r="F109" s="298"/>
      <c r="G109" s="298"/>
      <c r="H109" s="298"/>
      <c r="I109" s="298"/>
      <c r="J109" s="298"/>
      <c r="K109" s="298"/>
      <c r="L109" s="298"/>
      <c r="M109" s="298"/>
      <c r="N109" s="298"/>
      <c r="O109" s="298"/>
      <c r="P109" s="298"/>
      <c r="Q109" s="298"/>
      <c r="R109" s="298"/>
      <c r="S109" s="298"/>
      <c r="T109" s="298"/>
      <c r="U109" s="298"/>
      <c r="V109" s="298"/>
      <c r="W109" s="298"/>
      <c r="X109" s="298"/>
      <c r="Y109" s="298"/>
      <c r="Z109" s="298"/>
      <c r="AA109" s="298"/>
      <c r="AB109" s="298"/>
      <c r="AC109" s="298"/>
      <c r="AD109" s="298"/>
      <c r="AE109" s="298"/>
      <c r="AF109" s="298"/>
      <c r="AG109" s="298"/>
      <c r="AH109" s="298"/>
      <c r="AI109" s="298"/>
      <c r="AJ109" s="298"/>
      <c r="AK109" s="298"/>
      <c r="AL109" s="298"/>
      <c r="AM109" s="298"/>
      <c r="AN109" s="298"/>
      <c r="AO109" s="298"/>
      <c r="AP109" s="298"/>
      <c r="AQ109" s="298"/>
      <c r="AR109" s="298"/>
      <c r="AS109" s="298"/>
      <c r="AT109" s="298"/>
      <c r="AU109" s="298"/>
      <c r="AV109" s="298"/>
      <c r="AW109" s="298"/>
      <c r="AX109" s="298"/>
      <c r="AY109" s="298"/>
      <c r="AZ109" s="298"/>
      <c r="BA109" s="298"/>
      <c r="BB109" s="298"/>
      <c r="BC109" s="298"/>
      <c r="BD109" s="298"/>
      <c r="BE109" s="298"/>
      <c r="BF109" s="298"/>
      <c r="BG109" s="298"/>
      <c r="BH109" s="298"/>
      <c r="BI109" s="298"/>
      <c r="BJ109" s="298"/>
      <c r="BK109" s="298"/>
      <c r="BL109" s="298"/>
      <c r="BM109" s="298"/>
      <c r="BN109" s="298"/>
      <c r="BO109" s="298"/>
      <c r="BP109" s="298"/>
      <c r="BQ109" s="298"/>
      <c r="BR109" s="298"/>
      <c r="BS109" s="298"/>
      <c r="BT109" s="298"/>
      <c r="BU109" s="298"/>
      <c r="BV109" s="298"/>
      <c r="BW109" s="298"/>
      <c r="BX109" s="298"/>
      <c r="BY109" s="298"/>
      <c r="BZ109" s="298"/>
      <c r="CA109" s="298"/>
      <c r="CB109" s="298"/>
      <c r="CC109" s="298"/>
      <c r="CD109" s="298"/>
    </row>
    <row r="110" spans="1:82" x14ac:dyDescent="0.2">
      <c r="A110" s="298"/>
      <c r="B110" s="298"/>
      <c r="C110" s="298"/>
      <c r="D110" s="298"/>
      <c r="E110" s="298"/>
      <c r="F110" s="298"/>
      <c r="G110" s="298"/>
      <c r="H110" s="298"/>
      <c r="I110" s="298"/>
      <c r="J110" s="298"/>
      <c r="K110" s="298"/>
      <c r="L110" s="298"/>
      <c r="M110" s="298"/>
      <c r="N110" s="298"/>
      <c r="O110" s="298"/>
      <c r="P110" s="298"/>
      <c r="Q110" s="298"/>
      <c r="R110" s="298"/>
      <c r="S110" s="298"/>
      <c r="T110" s="298"/>
      <c r="U110" s="298"/>
      <c r="V110" s="298"/>
      <c r="W110" s="298"/>
      <c r="X110" s="298"/>
      <c r="Y110" s="298"/>
      <c r="Z110" s="298"/>
      <c r="AA110" s="298"/>
      <c r="AB110" s="298"/>
      <c r="AC110" s="298"/>
      <c r="AD110" s="298"/>
      <c r="AE110" s="298"/>
      <c r="AF110" s="298"/>
      <c r="AG110" s="298"/>
      <c r="AH110" s="298"/>
      <c r="AI110" s="298"/>
      <c r="AJ110" s="298"/>
      <c r="AK110" s="298"/>
      <c r="AL110" s="298"/>
      <c r="AM110" s="298"/>
      <c r="AN110" s="298"/>
      <c r="AO110" s="298"/>
      <c r="AP110" s="298"/>
      <c r="AQ110" s="298"/>
      <c r="AR110" s="298"/>
      <c r="AS110" s="298"/>
      <c r="AT110" s="298"/>
      <c r="AU110" s="298"/>
      <c r="AV110" s="298"/>
      <c r="AW110" s="298"/>
      <c r="AX110" s="298"/>
      <c r="AY110" s="298"/>
      <c r="AZ110" s="298"/>
      <c r="BA110" s="298"/>
      <c r="BB110" s="298"/>
      <c r="BC110" s="298"/>
      <c r="BD110" s="298"/>
      <c r="BE110" s="298"/>
      <c r="BF110" s="298"/>
      <c r="BG110" s="298"/>
      <c r="BH110" s="298"/>
      <c r="BI110" s="298"/>
      <c r="BJ110" s="298"/>
      <c r="BK110" s="298"/>
      <c r="BL110" s="298"/>
      <c r="BM110" s="298"/>
      <c r="BN110" s="298"/>
      <c r="BO110" s="298"/>
      <c r="BP110" s="298"/>
      <c r="BQ110" s="298"/>
      <c r="BR110" s="298"/>
      <c r="BS110" s="298"/>
      <c r="BT110" s="298"/>
      <c r="BU110" s="298"/>
      <c r="BV110" s="298"/>
      <c r="BW110" s="298"/>
      <c r="BX110" s="298"/>
      <c r="BY110" s="298"/>
      <c r="BZ110" s="298"/>
      <c r="CA110" s="298"/>
      <c r="CB110" s="298"/>
      <c r="CC110" s="298"/>
      <c r="CD110" s="298"/>
    </row>
    <row r="111" spans="1:82" x14ac:dyDescent="0.2">
      <c r="A111" s="298"/>
      <c r="B111" s="298"/>
      <c r="C111" s="298"/>
      <c r="D111" s="298"/>
      <c r="E111" s="298"/>
      <c r="F111" s="298"/>
      <c r="G111" s="298"/>
      <c r="H111" s="298"/>
      <c r="I111" s="298"/>
      <c r="J111" s="298"/>
      <c r="K111" s="298"/>
      <c r="L111" s="298"/>
      <c r="M111" s="298"/>
      <c r="N111" s="298"/>
      <c r="O111" s="298"/>
      <c r="P111" s="298"/>
      <c r="Q111" s="298"/>
      <c r="R111" s="298"/>
      <c r="S111" s="298"/>
      <c r="T111" s="298"/>
      <c r="U111" s="298"/>
      <c r="V111" s="298"/>
      <c r="W111" s="298"/>
      <c r="X111" s="298"/>
      <c r="Y111" s="298"/>
      <c r="Z111" s="298"/>
      <c r="AA111" s="298"/>
      <c r="AB111" s="298"/>
      <c r="AC111" s="298"/>
      <c r="AD111" s="298"/>
      <c r="AE111" s="298"/>
      <c r="AF111" s="298"/>
      <c r="AG111" s="298"/>
      <c r="AH111" s="298"/>
      <c r="AI111" s="298"/>
      <c r="AJ111" s="298"/>
      <c r="AK111" s="298"/>
      <c r="AL111" s="298"/>
      <c r="AM111" s="298"/>
      <c r="AN111" s="298"/>
      <c r="AO111" s="298"/>
      <c r="AP111" s="298"/>
      <c r="AQ111" s="298"/>
      <c r="AR111" s="298"/>
      <c r="AS111" s="298"/>
      <c r="AT111" s="298"/>
      <c r="AU111" s="298"/>
      <c r="AV111" s="298"/>
      <c r="AW111" s="298"/>
      <c r="AX111" s="298"/>
      <c r="AY111" s="298"/>
      <c r="AZ111" s="298"/>
      <c r="BA111" s="298"/>
      <c r="BB111" s="298"/>
      <c r="BC111" s="298"/>
      <c r="BD111" s="298"/>
      <c r="BE111" s="298"/>
      <c r="BF111" s="298"/>
      <c r="BG111" s="298"/>
      <c r="BH111" s="298"/>
      <c r="BI111" s="298"/>
      <c r="BJ111" s="298"/>
      <c r="BK111" s="298"/>
      <c r="BL111" s="298"/>
      <c r="BM111" s="298"/>
      <c r="BN111" s="298"/>
      <c r="BO111" s="298"/>
      <c r="BP111" s="298"/>
      <c r="BQ111" s="298"/>
      <c r="BR111" s="298"/>
      <c r="BS111" s="298"/>
      <c r="BT111" s="298"/>
      <c r="BU111" s="298"/>
      <c r="BV111" s="298"/>
      <c r="BW111" s="298"/>
      <c r="BX111" s="298"/>
      <c r="BY111" s="298"/>
      <c r="BZ111" s="298"/>
      <c r="CA111" s="298"/>
      <c r="CB111" s="298"/>
      <c r="CC111" s="298"/>
      <c r="CD111" s="298"/>
    </row>
    <row r="112" spans="1:82" x14ac:dyDescent="0.2">
      <c r="A112" s="298"/>
      <c r="B112" s="298"/>
      <c r="C112" s="298"/>
      <c r="D112" s="298"/>
      <c r="E112" s="298"/>
      <c r="F112" s="298"/>
      <c r="G112" s="298"/>
      <c r="H112" s="298"/>
      <c r="I112" s="298"/>
      <c r="J112" s="298"/>
      <c r="K112" s="298"/>
      <c r="L112" s="298"/>
      <c r="M112" s="298"/>
      <c r="N112" s="298"/>
      <c r="O112" s="298"/>
      <c r="P112" s="298"/>
      <c r="Q112" s="298"/>
      <c r="R112" s="298"/>
      <c r="S112" s="298"/>
      <c r="T112" s="298"/>
      <c r="U112" s="298"/>
      <c r="V112" s="298"/>
      <c r="W112" s="298"/>
      <c r="X112" s="298"/>
      <c r="Y112" s="298"/>
      <c r="Z112" s="298"/>
      <c r="AA112" s="298"/>
      <c r="AB112" s="298"/>
      <c r="AC112" s="298"/>
      <c r="AD112" s="298"/>
      <c r="AE112" s="298"/>
      <c r="AF112" s="298"/>
      <c r="AG112" s="298"/>
      <c r="AH112" s="298"/>
      <c r="AI112" s="298"/>
      <c r="AJ112" s="298"/>
      <c r="AK112" s="298"/>
      <c r="AL112" s="298"/>
      <c r="AM112" s="298"/>
      <c r="AN112" s="298"/>
      <c r="AO112" s="298"/>
      <c r="AP112" s="298"/>
      <c r="AQ112" s="298"/>
      <c r="AR112" s="298"/>
      <c r="AS112" s="298"/>
      <c r="AT112" s="298"/>
      <c r="AU112" s="298"/>
      <c r="AV112" s="298"/>
      <c r="AW112" s="298"/>
      <c r="AX112" s="298"/>
      <c r="AY112" s="298"/>
      <c r="AZ112" s="298"/>
      <c r="BA112" s="298"/>
      <c r="BB112" s="298"/>
      <c r="BC112" s="298"/>
      <c r="BD112" s="298"/>
      <c r="BE112" s="298"/>
      <c r="BF112" s="298"/>
      <c r="BG112" s="298"/>
      <c r="BH112" s="298"/>
      <c r="BI112" s="298"/>
      <c r="BJ112" s="298"/>
      <c r="BK112" s="298"/>
      <c r="BL112" s="298"/>
      <c r="BM112" s="298"/>
      <c r="BN112" s="298"/>
      <c r="BO112" s="298"/>
      <c r="BP112" s="298"/>
      <c r="BQ112" s="298"/>
      <c r="BR112" s="298"/>
      <c r="BS112" s="298"/>
      <c r="BT112" s="298"/>
      <c r="BU112" s="298"/>
      <c r="BV112" s="298"/>
      <c r="BW112" s="298"/>
      <c r="BX112" s="298"/>
      <c r="BY112" s="298"/>
      <c r="BZ112" s="298"/>
      <c r="CA112" s="298"/>
      <c r="CB112" s="298"/>
      <c r="CC112" s="298"/>
      <c r="CD112" s="298"/>
    </row>
    <row r="113" spans="1:82" x14ac:dyDescent="0.2">
      <c r="A113" s="298"/>
      <c r="B113" s="298"/>
      <c r="C113" s="298"/>
      <c r="D113" s="298"/>
      <c r="E113" s="298"/>
      <c r="F113" s="298"/>
      <c r="G113" s="298"/>
      <c r="H113" s="298"/>
      <c r="I113" s="298"/>
      <c r="J113" s="298"/>
      <c r="K113" s="298"/>
      <c r="L113" s="298"/>
      <c r="M113" s="298"/>
      <c r="N113" s="298"/>
      <c r="O113" s="298"/>
      <c r="P113" s="298"/>
      <c r="Q113" s="298"/>
      <c r="R113" s="298"/>
      <c r="S113" s="298"/>
      <c r="T113" s="298"/>
      <c r="U113" s="298"/>
      <c r="V113" s="298"/>
      <c r="W113" s="298"/>
      <c r="X113" s="298"/>
      <c r="Y113" s="298"/>
      <c r="Z113" s="298"/>
      <c r="AA113" s="298"/>
      <c r="AB113" s="298"/>
      <c r="AC113" s="298"/>
      <c r="AD113" s="298"/>
      <c r="AE113" s="298"/>
      <c r="AF113" s="298"/>
      <c r="AG113" s="298"/>
      <c r="AH113" s="298"/>
      <c r="AI113" s="298"/>
      <c r="AJ113" s="298"/>
      <c r="AK113" s="298"/>
      <c r="AL113" s="298"/>
      <c r="AM113" s="298"/>
      <c r="AN113" s="298"/>
      <c r="AO113" s="298"/>
      <c r="AP113" s="298"/>
      <c r="AQ113" s="298"/>
      <c r="AR113" s="298"/>
      <c r="AS113" s="298"/>
      <c r="AT113" s="298"/>
      <c r="AU113" s="298"/>
      <c r="AV113" s="298"/>
      <c r="AW113" s="298"/>
      <c r="AX113" s="298"/>
      <c r="AY113" s="298"/>
      <c r="AZ113" s="298"/>
      <c r="BA113" s="298"/>
      <c r="BB113" s="298"/>
      <c r="BC113" s="298"/>
      <c r="BD113" s="298"/>
      <c r="BE113" s="298"/>
      <c r="BF113" s="298"/>
      <c r="BG113" s="298"/>
      <c r="BH113" s="298"/>
      <c r="BI113" s="298"/>
      <c r="BJ113" s="298"/>
      <c r="BK113" s="298"/>
      <c r="BL113" s="298"/>
      <c r="BM113" s="298"/>
      <c r="BN113" s="298"/>
      <c r="BO113" s="298"/>
      <c r="BP113" s="298"/>
      <c r="BQ113" s="298"/>
      <c r="BR113" s="298"/>
      <c r="BS113" s="298"/>
      <c r="BT113" s="298"/>
      <c r="BU113" s="298"/>
      <c r="BV113" s="298"/>
      <c r="BW113" s="298"/>
      <c r="BX113" s="298"/>
      <c r="BY113" s="298"/>
      <c r="BZ113" s="298"/>
      <c r="CA113" s="298"/>
      <c r="CB113" s="298"/>
      <c r="CC113" s="298"/>
      <c r="CD113" s="298"/>
    </row>
    <row r="114" spans="1:82" x14ac:dyDescent="0.2">
      <c r="A114" s="298"/>
      <c r="B114" s="298"/>
      <c r="C114" s="298"/>
      <c r="D114" s="298"/>
      <c r="E114" s="298"/>
      <c r="F114" s="298"/>
      <c r="G114" s="298"/>
      <c r="H114" s="298"/>
      <c r="I114" s="298"/>
      <c r="J114" s="298"/>
      <c r="K114" s="298"/>
      <c r="L114" s="298"/>
      <c r="M114" s="298"/>
      <c r="N114" s="298"/>
      <c r="O114" s="298"/>
      <c r="P114" s="298"/>
      <c r="Q114" s="298"/>
      <c r="R114" s="298"/>
      <c r="S114" s="298"/>
      <c r="T114" s="298"/>
      <c r="U114" s="298"/>
      <c r="V114" s="298"/>
      <c r="W114" s="298"/>
      <c r="X114" s="298"/>
      <c r="Y114" s="298"/>
      <c r="Z114" s="298"/>
      <c r="AA114" s="298"/>
      <c r="AB114" s="298"/>
      <c r="AC114" s="298"/>
      <c r="AD114" s="298"/>
      <c r="AE114" s="298"/>
      <c r="AF114" s="298"/>
      <c r="AG114" s="298"/>
      <c r="AH114" s="298"/>
      <c r="AI114" s="298"/>
      <c r="AJ114" s="298"/>
      <c r="AK114" s="298"/>
      <c r="AL114" s="298"/>
      <c r="AM114" s="298"/>
      <c r="AN114" s="298"/>
      <c r="AO114" s="298"/>
      <c r="AP114" s="298"/>
      <c r="AQ114" s="298"/>
      <c r="AR114" s="298"/>
      <c r="AS114" s="298"/>
      <c r="AT114" s="298"/>
      <c r="AU114" s="298"/>
      <c r="AV114" s="298"/>
      <c r="AW114" s="298"/>
      <c r="AX114" s="298"/>
      <c r="AY114" s="298"/>
      <c r="AZ114" s="298"/>
      <c r="BA114" s="298"/>
      <c r="BB114" s="298"/>
      <c r="BC114" s="298"/>
      <c r="BD114" s="298"/>
      <c r="BE114" s="298"/>
      <c r="BF114" s="298"/>
      <c r="BG114" s="298"/>
      <c r="BH114" s="298"/>
      <c r="BI114" s="298"/>
      <c r="BJ114" s="298"/>
      <c r="BK114" s="298"/>
      <c r="BL114" s="298"/>
      <c r="BM114" s="298"/>
      <c r="BN114" s="298"/>
      <c r="BO114" s="298"/>
      <c r="BP114" s="298"/>
      <c r="BQ114" s="298"/>
      <c r="BR114" s="298"/>
      <c r="BS114" s="298"/>
      <c r="BT114" s="298"/>
      <c r="BU114" s="298"/>
      <c r="BV114" s="298"/>
      <c r="BW114" s="298"/>
      <c r="BX114" s="298"/>
      <c r="BY114" s="298"/>
      <c r="BZ114" s="298"/>
      <c r="CA114" s="298"/>
      <c r="CB114" s="298"/>
      <c r="CC114" s="298"/>
      <c r="CD114" s="298"/>
    </row>
    <row r="115" spans="1:82" x14ac:dyDescent="0.2">
      <c r="A115" s="298"/>
      <c r="B115" s="298"/>
      <c r="C115" s="298"/>
      <c r="D115" s="298"/>
      <c r="E115" s="298"/>
      <c r="F115" s="298"/>
      <c r="G115" s="298"/>
      <c r="H115" s="298"/>
      <c r="I115" s="298"/>
      <c r="J115" s="298"/>
      <c r="K115" s="298"/>
      <c r="L115" s="298"/>
      <c r="M115" s="298"/>
      <c r="N115" s="298"/>
      <c r="O115" s="298"/>
      <c r="P115" s="298"/>
      <c r="Q115" s="298"/>
      <c r="R115" s="298"/>
      <c r="S115" s="298"/>
      <c r="T115" s="298"/>
      <c r="U115" s="298"/>
      <c r="V115" s="298"/>
      <c r="W115" s="298"/>
      <c r="X115" s="298"/>
      <c r="Y115" s="298"/>
      <c r="Z115" s="298"/>
      <c r="AA115" s="298"/>
      <c r="AB115" s="298"/>
      <c r="AC115" s="298"/>
      <c r="AD115" s="298"/>
      <c r="AE115" s="298"/>
      <c r="AF115" s="298"/>
      <c r="AG115" s="298"/>
      <c r="AH115" s="298"/>
      <c r="AI115" s="298"/>
      <c r="AJ115" s="298"/>
      <c r="AK115" s="298"/>
      <c r="AL115" s="298"/>
      <c r="AM115" s="298"/>
      <c r="AN115" s="298"/>
      <c r="AO115" s="298"/>
      <c r="AP115" s="298"/>
      <c r="AQ115" s="298"/>
      <c r="AR115" s="298"/>
      <c r="AS115" s="298"/>
      <c r="AT115" s="298"/>
      <c r="AU115" s="298"/>
      <c r="AV115" s="298"/>
      <c r="AW115" s="298"/>
      <c r="AX115" s="298"/>
      <c r="AY115" s="298"/>
      <c r="AZ115" s="298"/>
      <c r="BA115" s="298"/>
      <c r="BB115" s="298"/>
      <c r="BC115" s="298"/>
      <c r="BD115" s="298"/>
      <c r="BE115" s="298"/>
      <c r="BF115" s="298"/>
      <c r="BG115" s="298"/>
      <c r="BH115" s="298"/>
      <c r="BI115" s="298"/>
      <c r="BJ115" s="298"/>
      <c r="BK115" s="298"/>
      <c r="BL115" s="298"/>
      <c r="BM115" s="298"/>
      <c r="BN115" s="298"/>
      <c r="BO115" s="298"/>
      <c r="BP115" s="298"/>
      <c r="BQ115" s="298"/>
      <c r="BR115" s="298"/>
      <c r="BS115" s="298"/>
      <c r="BT115" s="298"/>
      <c r="BU115" s="298"/>
      <c r="BV115" s="298"/>
      <c r="BW115" s="298"/>
      <c r="BX115" s="298"/>
      <c r="BY115" s="298"/>
      <c r="BZ115" s="298"/>
      <c r="CA115" s="298"/>
      <c r="CB115" s="298"/>
      <c r="CC115" s="298"/>
      <c r="CD115" s="298"/>
    </row>
    <row r="116" spans="1:82" x14ac:dyDescent="0.2">
      <c r="A116" s="298"/>
      <c r="B116" s="298"/>
      <c r="C116" s="298"/>
      <c r="D116" s="298"/>
      <c r="E116" s="298"/>
      <c r="F116" s="298"/>
      <c r="G116" s="298"/>
      <c r="H116" s="298"/>
      <c r="I116" s="298"/>
      <c r="J116" s="298"/>
      <c r="K116" s="298"/>
      <c r="L116" s="298"/>
      <c r="M116" s="298"/>
      <c r="N116" s="298"/>
      <c r="O116" s="298"/>
      <c r="P116" s="298"/>
      <c r="Q116" s="298"/>
      <c r="R116" s="298"/>
      <c r="S116" s="298"/>
      <c r="T116" s="298"/>
      <c r="U116" s="298"/>
      <c r="V116" s="298"/>
      <c r="W116" s="298"/>
      <c r="X116" s="298"/>
      <c r="Y116" s="298"/>
      <c r="Z116" s="298"/>
      <c r="AA116" s="298"/>
      <c r="AB116" s="298"/>
      <c r="AC116" s="298"/>
      <c r="AD116" s="298"/>
      <c r="AE116" s="298"/>
      <c r="AF116" s="298"/>
      <c r="AG116" s="298"/>
      <c r="AH116" s="298"/>
      <c r="AI116" s="298"/>
      <c r="AJ116" s="298"/>
      <c r="AK116" s="298"/>
      <c r="AL116" s="298"/>
      <c r="AM116" s="298"/>
      <c r="AN116" s="298"/>
      <c r="AO116" s="298"/>
      <c r="AP116" s="298"/>
      <c r="AQ116" s="298"/>
      <c r="AR116" s="298"/>
      <c r="AS116" s="298"/>
      <c r="AT116" s="298"/>
      <c r="AU116" s="298"/>
      <c r="AV116" s="298"/>
      <c r="AW116" s="298"/>
      <c r="AX116" s="298"/>
      <c r="AY116" s="298"/>
      <c r="AZ116" s="298"/>
      <c r="BA116" s="298"/>
      <c r="BB116" s="298"/>
      <c r="BC116" s="298"/>
      <c r="BD116" s="298"/>
      <c r="BE116" s="298"/>
      <c r="BF116" s="298"/>
      <c r="BG116" s="298"/>
      <c r="BH116" s="298"/>
      <c r="BI116" s="298"/>
      <c r="BJ116" s="298"/>
      <c r="BK116" s="298"/>
      <c r="BL116" s="298"/>
      <c r="BM116" s="298"/>
      <c r="BN116" s="298"/>
      <c r="BO116" s="298"/>
      <c r="BP116" s="298"/>
      <c r="BQ116" s="298"/>
      <c r="BR116" s="298"/>
      <c r="BS116" s="298"/>
      <c r="BT116" s="298"/>
      <c r="BU116" s="298"/>
      <c r="BV116" s="298"/>
      <c r="BW116" s="298"/>
      <c r="BX116" s="298"/>
      <c r="BY116" s="298"/>
      <c r="BZ116" s="298"/>
      <c r="CA116" s="298"/>
      <c r="CB116" s="298"/>
      <c r="CC116" s="298"/>
      <c r="CD116" s="298"/>
    </row>
    <row r="117" spans="1:82" x14ac:dyDescent="0.2">
      <c r="A117" s="298"/>
      <c r="B117" s="298"/>
      <c r="C117" s="298"/>
      <c r="D117" s="298"/>
      <c r="E117" s="298"/>
      <c r="F117" s="298"/>
      <c r="G117" s="298"/>
      <c r="H117" s="298"/>
      <c r="I117" s="298"/>
      <c r="J117" s="298"/>
      <c r="K117" s="298"/>
      <c r="L117" s="298"/>
      <c r="M117" s="298"/>
      <c r="N117" s="298"/>
      <c r="O117" s="298"/>
      <c r="P117" s="298"/>
      <c r="Q117" s="298"/>
      <c r="R117" s="298"/>
      <c r="S117" s="298"/>
      <c r="T117" s="298"/>
      <c r="U117" s="298"/>
      <c r="V117" s="298"/>
      <c r="W117" s="298"/>
      <c r="X117" s="298"/>
      <c r="Y117" s="298"/>
      <c r="Z117" s="298"/>
      <c r="AA117" s="298"/>
      <c r="AB117" s="298"/>
      <c r="AC117" s="298"/>
      <c r="AD117" s="298"/>
      <c r="AE117" s="298"/>
      <c r="AF117" s="298"/>
      <c r="AG117" s="298"/>
      <c r="AH117" s="298"/>
      <c r="AI117" s="298"/>
      <c r="AJ117" s="298"/>
      <c r="AK117" s="298"/>
      <c r="AL117" s="298"/>
      <c r="AM117" s="298"/>
      <c r="AN117" s="298"/>
      <c r="AO117" s="298"/>
      <c r="AP117" s="298"/>
      <c r="AQ117" s="298"/>
      <c r="AR117" s="298"/>
      <c r="AS117" s="298"/>
      <c r="AT117" s="298"/>
      <c r="AU117" s="298"/>
      <c r="AV117" s="298"/>
      <c r="AW117" s="298"/>
      <c r="AX117" s="298"/>
      <c r="AY117" s="298"/>
      <c r="AZ117" s="298"/>
      <c r="BA117" s="298"/>
      <c r="BB117" s="298"/>
      <c r="BC117" s="298"/>
      <c r="BD117" s="298"/>
      <c r="BE117" s="298"/>
      <c r="BF117" s="298"/>
      <c r="BG117" s="298"/>
      <c r="BH117" s="298"/>
      <c r="BI117" s="298"/>
      <c r="BJ117" s="298"/>
      <c r="BK117" s="298"/>
      <c r="BL117" s="298"/>
      <c r="BM117" s="298"/>
      <c r="BN117" s="298"/>
      <c r="BO117" s="298"/>
      <c r="BP117" s="298"/>
      <c r="BQ117" s="298"/>
      <c r="BR117" s="298"/>
      <c r="BS117" s="298"/>
      <c r="BT117" s="298"/>
      <c r="BU117" s="298"/>
      <c r="BV117" s="298"/>
      <c r="BW117" s="298"/>
      <c r="BX117" s="298"/>
      <c r="BY117" s="298"/>
      <c r="BZ117" s="298"/>
      <c r="CA117" s="298"/>
      <c r="CB117" s="298"/>
      <c r="CC117" s="298"/>
      <c r="CD117" s="298"/>
    </row>
    <row r="118" spans="1:82" x14ac:dyDescent="0.2">
      <c r="A118" s="298"/>
      <c r="B118" s="298"/>
      <c r="C118" s="298"/>
      <c r="D118" s="298"/>
      <c r="E118" s="298"/>
      <c r="F118" s="298"/>
      <c r="G118" s="298"/>
      <c r="H118" s="298"/>
      <c r="I118" s="298"/>
      <c r="J118" s="298"/>
      <c r="K118" s="298"/>
      <c r="L118" s="298"/>
      <c r="M118" s="298"/>
      <c r="N118" s="298"/>
      <c r="O118" s="298"/>
      <c r="P118" s="298"/>
      <c r="Q118" s="298"/>
      <c r="R118" s="298"/>
      <c r="S118" s="298"/>
      <c r="T118" s="298"/>
      <c r="U118" s="298"/>
      <c r="V118" s="298"/>
      <c r="W118" s="298"/>
      <c r="X118" s="298"/>
      <c r="Y118" s="298"/>
      <c r="Z118" s="298"/>
      <c r="AA118" s="298"/>
      <c r="AB118" s="298"/>
      <c r="AC118" s="298"/>
      <c r="AD118" s="298"/>
      <c r="AE118" s="298"/>
      <c r="AF118" s="298"/>
      <c r="AG118" s="298"/>
      <c r="AH118" s="298"/>
      <c r="AI118" s="298"/>
      <c r="AJ118" s="298"/>
      <c r="AK118" s="298"/>
      <c r="AL118" s="298"/>
      <c r="AM118" s="298"/>
      <c r="AN118" s="298"/>
      <c r="AO118" s="298"/>
      <c r="AP118" s="298"/>
      <c r="AQ118" s="298"/>
      <c r="AR118" s="298"/>
      <c r="AS118" s="298"/>
      <c r="AT118" s="298"/>
      <c r="AU118" s="298"/>
      <c r="AV118" s="298"/>
      <c r="AW118" s="298"/>
      <c r="AX118" s="298"/>
      <c r="AY118" s="298"/>
      <c r="AZ118" s="298"/>
      <c r="BA118" s="298"/>
      <c r="BB118" s="298"/>
      <c r="BC118" s="298"/>
      <c r="BD118" s="298"/>
      <c r="BE118" s="298"/>
      <c r="BF118" s="298"/>
      <c r="BG118" s="298"/>
      <c r="BH118" s="298"/>
      <c r="BI118" s="298"/>
      <c r="BJ118" s="298"/>
      <c r="BK118" s="298"/>
      <c r="BL118" s="298"/>
      <c r="BM118" s="298"/>
      <c r="BN118" s="298"/>
      <c r="BO118" s="298"/>
      <c r="BP118" s="298"/>
      <c r="BQ118" s="298"/>
      <c r="BR118" s="298"/>
      <c r="BS118" s="298"/>
      <c r="BT118" s="298"/>
      <c r="BU118" s="298"/>
      <c r="BV118" s="298"/>
      <c r="BW118" s="298"/>
      <c r="BX118" s="298"/>
      <c r="BY118" s="298"/>
      <c r="BZ118" s="298"/>
      <c r="CA118" s="298"/>
      <c r="CB118" s="298"/>
      <c r="CC118" s="298"/>
      <c r="CD118" s="298"/>
    </row>
    <row r="119" spans="1:82" x14ac:dyDescent="0.2">
      <c r="A119" s="298"/>
      <c r="B119" s="298"/>
      <c r="C119" s="298"/>
      <c r="D119" s="298"/>
      <c r="E119" s="298"/>
      <c r="F119" s="298"/>
      <c r="G119" s="298"/>
      <c r="H119" s="298"/>
      <c r="I119" s="298"/>
      <c r="J119" s="298"/>
      <c r="K119" s="298"/>
      <c r="L119" s="298"/>
      <c r="M119" s="298"/>
      <c r="N119" s="298"/>
      <c r="O119" s="298"/>
      <c r="P119" s="298"/>
      <c r="Q119" s="298"/>
      <c r="R119" s="298"/>
      <c r="S119" s="298"/>
      <c r="T119" s="298"/>
      <c r="U119" s="298"/>
      <c r="V119" s="298"/>
      <c r="W119" s="298"/>
      <c r="X119" s="298"/>
      <c r="Y119" s="298"/>
      <c r="Z119" s="298"/>
      <c r="AA119" s="298"/>
      <c r="AB119" s="298"/>
      <c r="AC119" s="298"/>
      <c r="AD119" s="298"/>
      <c r="AE119" s="298"/>
      <c r="AF119" s="298"/>
      <c r="AG119" s="298"/>
      <c r="AH119" s="298"/>
      <c r="AI119" s="298"/>
      <c r="AJ119" s="298"/>
      <c r="AK119" s="298"/>
      <c r="AL119" s="298"/>
      <c r="AM119" s="298"/>
      <c r="AN119" s="298"/>
      <c r="AO119" s="298"/>
      <c r="AP119" s="298"/>
      <c r="AQ119" s="298"/>
      <c r="AR119" s="298"/>
      <c r="AS119" s="298"/>
      <c r="AT119" s="298"/>
      <c r="AU119" s="298"/>
      <c r="AV119" s="298"/>
      <c r="AW119" s="298"/>
      <c r="AX119" s="298"/>
      <c r="AY119" s="298"/>
      <c r="AZ119" s="298"/>
      <c r="BA119" s="298"/>
      <c r="BB119" s="298"/>
      <c r="BC119" s="298"/>
      <c r="BD119" s="298"/>
      <c r="BE119" s="298"/>
      <c r="BF119" s="298"/>
      <c r="BG119" s="298"/>
      <c r="BH119" s="298"/>
      <c r="BI119" s="298"/>
      <c r="BJ119" s="298"/>
      <c r="BK119" s="298"/>
      <c r="BL119" s="298"/>
      <c r="BM119" s="298"/>
      <c r="BN119" s="298"/>
      <c r="BO119" s="298"/>
      <c r="BP119" s="298"/>
      <c r="BQ119" s="298"/>
      <c r="BR119" s="298"/>
      <c r="BS119" s="298"/>
      <c r="BT119" s="298"/>
      <c r="BU119" s="298"/>
      <c r="BV119" s="298"/>
      <c r="BW119" s="298"/>
      <c r="BX119" s="298"/>
      <c r="BY119" s="298"/>
      <c r="BZ119" s="298"/>
      <c r="CA119" s="298"/>
      <c r="CB119" s="298"/>
      <c r="CC119" s="298"/>
      <c r="CD119" s="298"/>
    </row>
    <row r="120" spans="1:82" x14ac:dyDescent="0.2">
      <c r="A120" s="298"/>
      <c r="B120" s="298"/>
      <c r="C120" s="298"/>
      <c r="D120" s="298"/>
      <c r="E120" s="298"/>
      <c r="F120" s="298"/>
      <c r="G120" s="298"/>
      <c r="H120" s="298"/>
      <c r="I120" s="298"/>
      <c r="J120" s="298"/>
      <c r="K120" s="298"/>
      <c r="L120" s="298"/>
      <c r="M120" s="298"/>
      <c r="N120" s="298"/>
      <c r="O120" s="298"/>
      <c r="P120" s="298"/>
      <c r="Q120" s="298"/>
      <c r="R120" s="298"/>
      <c r="S120" s="298"/>
      <c r="T120" s="298"/>
      <c r="U120" s="298"/>
      <c r="V120" s="298"/>
      <c r="W120" s="298"/>
      <c r="X120" s="298"/>
      <c r="Y120" s="298"/>
      <c r="Z120" s="298"/>
      <c r="AA120" s="298"/>
      <c r="AB120" s="298"/>
      <c r="AC120" s="298"/>
      <c r="AD120" s="298"/>
      <c r="AE120" s="298"/>
      <c r="AF120" s="298"/>
      <c r="AG120" s="298"/>
      <c r="AH120" s="298"/>
      <c r="AI120" s="298"/>
      <c r="AJ120" s="298"/>
      <c r="AK120" s="298"/>
      <c r="AL120" s="298"/>
      <c r="AM120" s="298"/>
      <c r="AN120" s="298"/>
      <c r="AO120" s="298"/>
      <c r="AP120" s="298"/>
      <c r="AQ120" s="298"/>
      <c r="AR120" s="298"/>
      <c r="AS120" s="298"/>
      <c r="AT120" s="298"/>
      <c r="AU120" s="298"/>
      <c r="AV120" s="298"/>
      <c r="AW120" s="298"/>
      <c r="AX120" s="298"/>
      <c r="AY120" s="298"/>
      <c r="AZ120" s="298"/>
      <c r="BA120" s="298"/>
      <c r="BB120" s="298"/>
      <c r="BC120" s="298"/>
      <c r="BD120" s="298"/>
      <c r="BE120" s="298"/>
      <c r="BF120" s="298"/>
      <c r="BG120" s="298"/>
      <c r="BH120" s="298"/>
      <c r="BI120" s="298"/>
      <c r="BJ120" s="298"/>
      <c r="BK120" s="298"/>
      <c r="BL120" s="298"/>
      <c r="BM120" s="298"/>
      <c r="BN120" s="298"/>
      <c r="BO120" s="298"/>
      <c r="BP120" s="298"/>
      <c r="BQ120" s="298"/>
      <c r="BR120" s="298"/>
      <c r="BS120" s="298"/>
      <c r="BT120" s="298"/>
      <c r="BU120" s="298"/>
      <c r="BV120" s="298"/>
      <c r="BW120" s="298"/>
      <c r="BX120" s="298"/>
      <c r="BY120" s="298"/>
      <c r="BZ120" s="298"/>
      <c r="CA120" s="298"/>
      <c r="CB120" s="298"/>
      <c r="CC120" s="298"/>
      <c r="CD120" s="298"/>
    </row>
    <row r="121" spans="1:82" x14ac:dyDescent="0.2">
      <c r="A121" s="298"/>
      <c r="B121" s="298"/>
      <c r="C121" s="298"/>
      <c r="D121" s="298"/>
      <c r="E121" s="298"/>
      <c r="F121" s="298"/>
      <c r="G121" s="298"/>
      <c r="H121" s="298"/>
      <c r="I121" s="298"/>
      <c r="J121" s="298"/>
      <c r="K121" s="298"/>
      <c r="L121" s="298"/>
      <c r="M121" s="298"/>
      <c r="N121" s="298"/>
      <c r="O121" s="298"/>
      <c r="P121" s="298"/>
      <c r="Q121" s="298"/>
      <c r="R121" s="298"/>
      <c r="S121" s="298"/>
      <c r="T121" s="298"/>
      <c r="U121" s="298"/>
      <c r="V121" s="298"/>
      <c r="W121" s="298"/>
      <c r="X121" s="298"/>
      <c r="Y121" s="298"/>
      <c r="Z121" s="298"/>
      <c r="AA121" s="298"/>
      <c r="AB121" s="298"/>
      <c r="AC121" s="298"/>
      <c r="AD121" s="298"/>
      <c r="AE121" s="298"/>
      <c r="AF121" s="298"/>
      <c r="AG121" s="298"/>
      <c r="AH121" s="298"/>
      <c r="AI121" s="298"/>
      <c r="AJ121" s="298"/>
      <c r="AK121" s="298"/>
      <c r="AL121" s="298"/>
      <c r="AM121" s="298"/>
      <c r="AN121" s="298"/>
      <c r="AO121" s="298"/>
      <c r="AP121" s="298"/>
      <c r="AQ121" s="298"/>
      <c r="AR121" s="298"/>
      <c r="AS121" s="298"/>
      <c r="AT121" s="298"/>
      <c r="AU121" s="298"/>
      <c r="AV121" s="298"/>
      <c r="AW121" s="298"/>
      <c r="AX121" s="298"/>
      <c r="AY121" s="298"/>
      <c r="AZ121" s="298"/>
      <c r="BA121" s="298"/>
      <c r="BB121" s="298"/>
      <c r="BC121" s="298"/>
      <c r="BD121" s="298"/>
      <c r="BE121" s="298"/>
      <c r="BF121" s="298"/>
      <c r="BG121" s="298"/>
      <c r="BH121" s="298"/>
      <c r="BI121" s="298"/>
      <c r="BJ121" s="298"/>
      <c r="BK121" s="298"/>
      <c r="BL121" s="298"/>
      <c r="BM121" s="298"/>
      <c r="BN121" s="298"/>
      <c r="BO121" s="298"/>
      <c r="BP121" s="298"/>
      <c r="BQ121" s="298"/>
      <c r="BR121" s="298"/>
      <c r="BS121" s="298"/>
      <c r="BT121" s="298"/>
      <c r="BU121" s="298"/>
      <c r="BV121" s="298"/>
      <c r="BW121" s="298"/>
      <c r="BX121" s="298"/>
      <c r="BY121" s="298"/>
      <c r="BZ121" s="298"/>
      <c r="CA121" s="298"/>
      <c r="CB121" s="298"/>
      <c r="CC121" s="298"/>
      <c r="CD121" s="298"/>
    </row>
    <row r="122" spans="1:82" x14ac:dyDescent="0.2">
      <c r="A122" s="298"/>
      <c r="B122" s="298"/>
      <c r="C122" s="298"/>
      <c r="D122" s="298"/>
      <c r="E122" s="298"/>
      <c r="F122" s="298"/>
      <c r="G122" s="298"/>
      <c r="H122" s="298"/>
      <c r="I122" s="298"/>
      <c r="J122" s="298"/>
      <c r="K122" s="298"/>
      <c r="L122" s="298"/>
      <c r="M122" s="298"/>
      <c r="N122" s="298"/>
      <c r="O122" s="298"/>
      <c r="P122" s="298"/>
      <c r="Q122" s="298"/>
      <c r="R122" s="298"/>
      <c r="S122" s="298"/>
      <c r="T122" s="298"/>
      <c r="U122" s="298"/>
      <c r="V122" s="298"/>
      <c r="W122" s="298"/>
      <c r="X122" s="298"/>
      <c r="Y122" s="298"/>
      <c r="Z122" s="298"/>
      <c r="AA122" s="298"/>
      <c r="AB122" s="298"/>
      <c r="AC122" s="298"/>
      <c r="AD122" s="298"/>
      <c r="AE122" s="298"/>
      <c r="AF122" s="298"/>
      <c r="AG122" s="298"/>
      <c r="AH122" s="298"/>
      <c r="AI122" s="298"/>
      <c r="AJ122" s="298"/>
      <c r="AK122" s="298"/>
      <c r="AL122" s="298"/>
      <c r="AM122" s="298"/>
      <c r="AN122" s="298"/>
      <c r="AO122" s="298"/>
      <c r="AP122" s="298"/>
      <c r="AQ122" s="298"/>
      <c r="AR122" s="298"/>
      <c r="AS122" s="298"/>
      <c r="AT122" s="298"/>
      <c r="AU122" s="298"/>
      <c r="AV122" s="298"/>
      <c r="AW122" s="298"/>
      <c r="AX122" s="298"/>
      <c r="AY122" s="298"/>
      <c r="AZ122" s="298"/>
      <c r="BA122" s="298"/>
      <c r="BB122" s="298"/>
      <c r="BC122" s="298"/>
      <c r="BD122" s="298"/>
      <c r="BE122" s="298"/>
      <c r="BF122" s="298"/>
      <c r="BG122" s="298"/>
      <c r="BH122" s="298"/>
      <c r="BI122" s="298"/>
      <c r="BJ122" s="298"/>
      <c r="BK122" s="298"/>
      <c r="BL122" s="298"/>
      <c r="BM122" s="298"/>
      <c r="BN122" s="298"/>
      <c r="BO122" s="298"/>
      <c r="BP122" s="298"/>
      <c r="BQ122" s="298"/>
      <c r="BR122" s="298"/>
      <c r="BS122" s="298"/>
      <c r="BT122" s="298"/>
      <c r="BU122" s="298"/>
      <c r="BV122" s="298"/>
      <c r="BW122" s="298"/>
      <c r="BX122" s="298"/>
      <c r="BY122" s="298"/>
      <c r="BZ122" s="298"/>
      <c r="CA122" s="298"/>
      <c r="CB122" s="298"/>
      <c r="CC122" s="298"/>
      <c r="CD122" s="298"/>
    </row>
    <row r="123" spans="1:82" x14ac:dyDescent="0.2">
      <c r="A123" s="298"/>
      <c r="B123" s="298"/>
      <c r="C123" s="298"/>
      <c r="D123" s="298"/>
      <c r="E123" s="298"/>
      <c r="F123" s="298"/>
      <c r="G123" s="298"/>
      <c r="H123" s="298"/>
      <c r="I123" s="298"/>
      <c r="J123" s="298"/>
      <c r="K123" s="298"/>
      <c r="L123" s="298"/>
      <c r="M123" s="298"/>
      <c r="N123" s="298"/>
      <c r="O123" s="298"/>
      <c r="P123" s="298"/>
      <c r="Q123" s="298"/>
      <c r="R123" s="298"/>
      <c r="S123" s="298"/>
      <c r="T123" s="298"/>
      <c r="U123" s="298"/>
      <c r="V123" s="298"/>
      <c r="W123" s="298"/>
      <c r="X123" s="298"/>
      <c r="Y123" s="298"/>
      <c r="Z123" s="298"/>
      <c r="AA123" s="298"/>
      <c r="AB123" s="298"/>
      <c r="AC123" s="298"/>
      <c r="AD123" s="298"/>
      <c r="AE123" s="298"/>
      <c r="AF123" s="298"/>
      <c r="AG123" s="298"/>
      <c r="AH123" s="298"/>
      <c r="AI123" s="298"/>
      <c r="AJ123" s="298"/>
      <c r="AK123" s="298"/>
      <c r="AL123" s="298"/>
      <c r="AM123" s="298"/>
      <c r="AN123" s="298"/>
      <c r="AO123" s="298"/>
      <c r="AP123" s="298"/>
      <c r="AQ123" s="298"/>
      <c r="AR123" s="298"/>
      <c r="AS123" s="298"/>
      <c r="AT123" s="298"/>
      <c r="AU123" s="298"/>
      <c r="AV123" s="298"/>
      <c r="AW123" s="298"/>
      <c r="AX123" s="298"/>
      <c r="AY123" s="298"/>
      <c r="AZ123" s="298"/>
      <c r="BA123" s="298"/>
      <c r="BB123" s="298"/>
      <c r="BC123" s="298"/>
      <c r="BD123" s="298"/>
      <c r="BE123" s="298"/>
      <c r="BF123" s="298"/>
      <c r="BG123" s="298"/>
      <c r="BH123" s="298"/>
      <c r="BI123" s="298"/>
      <c r="BJ123" s="298"/>
      <c r="BK123" s="298"/>
      <c r="BL123" s="298"/>
      <c r="BM123" s="298"/>
      <c r="BN123" s="298"/>
      <c r="BO123" s="298"/>
      <c r="BP123" s="298"/>
      <c r="BQ123" s="298"/>
      <c r="BR123" s="298"/>
      <c r="BS123" s="298"/>
      <c r="BT123" s="298"/>
      <c r="BU123" s="298"/>
      <c r="BV123" s="298"/>
      <c r="BW123" s="298"/>
      <c r="BX123" s="298"/>
      <c r="BY123" s="298"/>
      <c r="BZ123" s="298"/>
      <c r="CA123" s="298"/>
      <c r="CB123" s="298"/>
      <c r="CC123" s="298"/>
      <c r="CD123" s="298"/>
    </row>
    <row r="124" spans="1:82" x14ac:dyDescent="0.2">
      <c r="A124" s="298"/>
      <c r="B124" s="298"/>
      <c r="C124" s="298"/>
      <c r="D124" s="298"/>
      <c r="E124" s="298"/>
      <c r="F124" s="298"/>
      <c r="G124" s="298"/>
      <c r="H124" s="298"/>
      <c r="I124" s="298"/>
      <c r="J124" s="298"/>
      <c r="K124" s="298"/>
      <c r="L124" s="298"/>
      <c r="M124" s="298"/>
      <c r="N124" s="298"/>
      <c r="O124" s="298"/>
      <c r="P124" s="298"/>
      <c r="Q124" s="298"/>
      <c r="R124" s="298"/>
      <c r="S124" s="298"/>
      <c r="T124" s="298"/>
      <c r="U124" s="298"/>
      <c r="V124" s="298"/>
      <c r="W124" s="298"/>
      <c r="X124" s="298"/>
      <c r="Y124" s="298"/>
      <c r="Z124" s="298"/>
      <c r="AA124" s="298"/>
      <c r="AB124" s="298"/>
      <c r="AC124" s="298"/>
      <c r="AD124" s="298"/>
      <c r="AE124" s="298"/>
      <c r="AF124" s="298"/>
      <c r="AG124" s="298"/>
      <c r="AH124" s="298"/>
      <c r="AI124" s="298"/>
      <c r="AJ124" s="298"/>
      <c r="AK124" s="298"/>
      <c r="AL124" s="298"/>
      <c r="AM124" s="298"/>
      <c r="AN124" s="298"/>
      <c r="AO124" s="298"/>
      <c r="AP124" s="298"/>
      <c r="AQ124" s="298"/>
      <c r="AR124" s="298"/>
      <c r="AS124" s="298"/>
      <c r="AT124" s="298"/>
      <c r="AU124" s="298"/>
      <c r="AV124" s="298"/>
      <c r="AW124" s="298"/>
      <c r="AX124" s="298"/>
      <c r="AY124" s="298"/>
      <c r="AZ124" s="298"/>
      <c r="BA124" s="298"/>
      <c r="BB124" s="298"/>
      <c r="BC124" s="298"/>
      <c r="BD124" s="298"/>
      <c r="BE124" s="298"/>
      <c r="BF124" s="298"/>
      <c r="BG124" s="298"/>
      <c r="BH124" s="298"/>
      <c r="BI124" s="298"/>
      <c r="BJ124" s="298"/>
      <c r="BK124" s="298"/>
      <c r="BL124" s="298"/>
      <c r="BM124" s="298"/>
      <c r="BN124" s="298"/>
      <c r="BO124" s="298"/>
      <c r="BP124" s="298"/>
      <c r="BQ124" s="298"/>
      <c r="BR124" s="298"/>
      <c r="BS124" s="298"/>
      <c r="BT124" s="298"/>
      <c r="BU124" s="298"/>
      <c r="BV124" s="298"/>
      <c r="BW124" s="298"/>
      <c r="BX124" s="298"/>
      <c r="BY124" s="298"/>
      <c r="BZ124" s="298"/>
      <c r="CA124" s="298"/>
      <c r="CB124" s="298"/>
      <c r="CC124" s="298"/>
      <c r="CD124" s="298"/>
    </row>
    <row r="125" spans="1:82" x14ac:dyDescent="0.2">
      <c r="A125" s="298"/>
      <c r="B125" s="298"/>
      <c r="C125" s="298"/>
      <c r="D125" s="298"/>
      <c r="E125" s="298"/>
      <c r="F125" s="298"/>
      <c r="G125" s="298"/>
      <c r="H125" s="298"/>
      <c r="I125" s="298"/>
      <c r="J125" s="298"/>
      <c r="K125" s="298"/>
      <c r="L125" s="298"/>
      <c r="M125" s="298"/>
      <c r="N125" s="298"/>
      <c r="O125" s="298"/>
      <c r="P125" s="298"/>
      <c r="Q125" s="298"/>
      <c r="R125" s="298"/>
      <c r="S125" s="298"/>
      <c r="T125" s="298"/>
      <c r="U125" s="298"/>
      <c r="V125" s="298"/>
      <c r="W125" s="298"/>
      <c r="X125" s="298"/>
      <c r="Y125" s="298"/>
      <c r="Z125" s="298"/>
      <c r="AA125" s="298"/>
      <c r="AB125" s="298"/>
      <c r="AC125" s="298"/>
      <c r="AD125" s="298"/>
      <c r="AE125" s="298"/>
      <c r="AF125" s="298"/>
      <c r="AG125" s="298"/>
      <c r="AH125" s="298"/>
      <c r="AI125" s="298"/>
      <c r="AJ125" s="298"/>
      <c r="AK125" s="298"/>
      <c r="AL125" s="298"/>
      <c r="AM125" s="298"/>
      <c r="AN125" s="298"/>
      <c r="AO125" s="298"/>
      <c r="AP125" s="298"/>
      <c r="AQ125" s="298"/>
      <c r="AR125" s="298"/>
      <c r="AS125" s="298"/>
      <c r="AT125" s="298"/>
      <c r="AU125" s="298"/>
      <c r="AV125" s="298"/>
      <c r="AW125" s="298"/>
      <c r="AX125" s="298"/>
      <c r="AY125" s="298"/>
      <c r="AZ125" s="298"/>
      <c r="BA125" s="298"/>
      <c r="BB125" s="298"/>
      <c r="BC125" s="298"/>
      <c r="BD125" s="298"/>
      <c r="BE125" s="298"/>
      <c r="BF125" s="298"/>
      <c r="BG125" s="298"/>
      <c r="BH125" s="298"/>
      <c r="BI125" s="298"/>
      <c r="BJ125" s="298"/>
      <c r="BK125" s="298"/>
      <c r="BL125" s="298"/>
      <c r="BM125" s="298"/>
      <c r="BN125" s="298"/>
      <c r="BO125" s="298"/>
      <c r="BP125" s="298"/>
      <c r="BQ125" s="298"/>
      <c r="BR125" s="298"/>
      <c r="BS125" s="298"/>
      <c r="BT125" s="298"/>
      <c r="BU125" s="298"/>
      <c r="BV125" s="298"/>
      <c r="BW125" s="298"/>
      <c r="BX125" s="298"/>
      <c r="BY125" s="298"/>
      <c r="BZ125" s="298"/>
      <c r="CA125" s="298"/>
      <c r="CB125" s="298"/>
      <c r="CC125" s="298"/>
      <c r="CD125" s="298"/>
    </row>
    <row r="126" spans="1:82" x14ac:dyDescent="0.2">
      <c r="A126" s="298"/>
      <c r="B126" s="298"/>
      <c r="C126" s="298"/>
      <c r="D126" s="298"/>
      <c r="E126" s="298"/>
      <c r="F126" s="298"/>
      <c r="G126" s="298"/>
      <c r="H126" s="298"/>
      <c r="I126" s="298"/>
      <c r="J126" s="298"/>
      <c r="K126" s="298"/>
      <c r="L126" s="298"/>
      <c r="M126" s="298"/>
      <c r="N126" s="298"/>
      <c r="O126" s="298"/>
      <c r="P126" s="298"/>
      <c r="Q126" s="298"/>
      <c r="R126" s="298"/>
      <c r="S126" s="298"/>
      <c r="T126" s="298"/>
      <c r="U126" s="298"/>
      <c r="V126" s="298"/>
      <c r="W126" s="298"/>
      <c r="X126" s="298"/>
      <c r="Y126" s="298"/>
      <c r="Z126" s="298"/>
      <c r="AA126" s="298"/>
      <c r="AB126" s="298"/>
      <c r="AC126" s="298"/>
      <c r="AD126" s="298"/>
      <c r="AE126" s="298"/>
      <c r="AF126" s="298"/>
      <c r="AG126" s="298"/>
      <c r="AH126" s="298"/>
      <c r="AI126" s="298"/>
      <c r="AJ126" s="298"/>
      <c r="AK126" s="298"/>
      <c r="AL126" s="298"/>
      <c r="AM126" s="298"/>
      <c r="AN126" s="298"/>
      <c r="AO126" s="298"/>
      <c r="AP126" s="298"/>
      <c r="AQ126" s="298"/>
      <c r="AR126" s="298"/>
      <c r="AS126" s="298"/>
      <c r="AT126" s="298"/>
      <c r="AU126" s="298"/>
      <c r="AV126" s="298"/>
      <c r="AW126" s="298"/>
      <c r="AX126" s="298"/>
      <c r="AY126" s="298"/>
      <c r="AZ126" s="298"/>
      <c r="BA126" s="298"/>
      <c r="BB126" s="298"/>
      <c r="BC126" s="298"/>
      <c r="BD126" s="298"/>
      <c r="BE126" s="298"/>
      <c r="BF126" s="298"/>
      <c r="BG126" s="298"/>
      <c r="BH126" s="298"/>
      <c r="BI126" s="298"/>
      <c r="BJ126" s="298"/>
      <c r="BK126" s="298"/>
      <c r="BL126" s="298"/>
      <c r="BM126" s="298"/>
      <c r="BN126" s="298"/>
      <c r="BO126" s="298"/>
      <c r="BP126" s="298"/>
      <c r="BQ126" s="298"/>
      <c r="BR126" s="298"/>
      <c r="BS126" s="298"/>
      <c r="BT126" s="298"/>
      <c r="BU126" s="298"/>
      <c r="BV126" s="298"/>
      <c r="BW126" s="298"/>
      <c r="BX126" s="298"/>
      <c r="BY126" s="298"/>
      <c r="BZ126" s="298"/>
      <c r="CA126" s="298"/>
      <c r="CB126" s="298"/>
      <c r="CC126" s="298"/>
      <c r="CD126" s="298"/>
    </row>
    <row r="127" spans="1:82" x14ac:dyDescent="0.2">
      <c r="A127" s="298"/>
      <c r="B127" s="298"/>
      <c r="C127" s="298"/>
      <c r="D127" s="298"/>
      <c r="E127" s="298"/>
      <c r="F127" s="298"/>
      <c r="G127" s="298"/>
      <c r="H127" s="298"/>
      <c r="I127" s="298"/>
      <c r="J127" s="298"/>
      <c r="K127" s="298"/>
      <c r="L127" s="298"/>
      <c r="M127" s="298"/>
      <c r="N127" s="298"/>
      <c r="O127" s="298"/>
      <c r="P127" s="298"/>
      <c r="Q127" s="298"/>
      <c r="R127" s="298"/>
      <c r="S127" s="298"/>
      <c r="T127" s="298"/>
      <c r="U127" s="298"/>
      <c r="V127" s="298"/>
      <c r="W127" s="298"/>
      <c r="X127" s="298"/>
      <c r="Y127" s="298"/>
      <c r="Z127" s="298"/>
      <c r="AA127" s="298"/>
      <c r="AB127" s="298"/>
      <c r="AC127" s="298"/>
      <c r="AD127" s="298"/>
      <c r="AE127" s="298"/>
      <c r="AF127" s="298"/>
      <c r="AG127" s="298"/>
      <c r="AH127" s="298"/>
      <c r="AI127" s="298"/>
      <c r="AJ127" s="298"/>
      <c r="AK127" s="298"/>
      <c r="AL127" s="298"/>
      <c r="AM127" s="298"/>
      <c r="AN127" s="298"/>
      <c r="AO127" s="298"/>
      <c r="AP127" s="298"/>
      <c r="AQ127" s="298"/>
      <c r="AR127" s="298"/>
      <c r="AS127" s="298"/>
      <c r="AT127" s="298"/>
      <c r="AU127" s="298"/>
      <c r="AV127" s="298"/>
      <c r="AW127" s="298"/>
      <c r="AX127" s="298"/>
      <c r="AY127" s="298"/>
      <c r="AZ127" s="298"/>
      <c r="BA127" s="298"/>
      <c r="BB127" s="298"/>
      <c r="BC127" s="298"/>
      <c r="BD127" s="298"/>
      <c r="BE127" s="298"/>
      <c r="BF127" s="298"/>
      <c r="BG127" s="298"/>
      <c r="BH127" s="298"/>
      <c r="BI127" s="298"/>
      <c r="BJ127" s="298"/>
      <c r="BK127" s="298"/>
      <c r="BL127" s="298"/>
      <c r="BM127" s="298"/>
      <c r="BN127" s="298"/>
      <c r="BO127" s="298"/>
      <c r="BP127" s="298"/>
      <c r="BQ127" s="298"/>
      <c r="BR127" s="298"/>
      <c r="BS127" s="298"/>
      <c r="BT127" s="298"/>
      <c r="BU127" s="298"/>
      <c r="BV127" s="298"/>
      <c r="BW127" s="298"/>
      <c r="BX127" s="298"/>
      <c r="BY127" s="298"/>
      <c r="BZ127" s="298"/>
      <c r="CA127" s="298"/>
      <c r="CB127" s="298"/>
      <c r="CC127" s="298"/>
      <c r="CD127" s="298"/>
    </row>
    <row r="128" spans="1:82" x14ac:dyDescent="0.2">
      <c r="A128" s="298"/>
      <c r="B128" s="298"/>
      <c r="C128" s="298"/>
      <c r="D128" s="298"/>
      <c r="E128" s="298"/>
      <c r="F128" s="298"/>
      <c r="G128" s="298"/>
      <c r="H128" s="298"/>
      <c r="I128" s="298"/>
      <c r="J128" s="298"/>
      <c r="K128" s="298"/>
      <c r="L128" s="298"/>
      <c r="M128" s="298"/>
      <c r="N128" s="298"/>
      <c r="O128" s="298"/>
      <c r="P128" s="298"/>
      <c r="Q128" s="298"/>
      <c r="R128" s="298"/>
      <c r="S128" s="298"/>
      <c r="T128" s="298"/>
      <c r="U128" s="298"/>
      <c r="V128" s="298"/>
      <c r="W128" s="298"/>
      <c r="X128" s="298"/>
      <c r="Y128" s="298"/>
      <c r="Z128" s="298"/>
      <c r="AA128" s="298"/>
      <c r="AB128" s="298"/>
      <c r="AC128" s="298"/>
      <c r="AD128" s="298"/>
      <c r="AE128" s="298"/>
      <c r="AF128" s="298"/>
      <c r="AG128" s="298"/>
      <c r="AH128" s="298"/>
      <c r="AI128" s="298"/>
      <c r="AJ128" s="298"/>
      <c r="AK128" s="298"/>
      <c r="AL128" s="298"/>
      <c r="AM128" s="298"/>
      <c r="AN128" s="298"/>
      <c r="AO128" s="298"/>
      <c r="AP128" s="298"/>
      <c r="AQ128" s="298"/>
      <c r="AR128" s="298"/>
      <c r="AS128" s="298"/>
      <c r="AT128" s="298"/>
      <c r="AU128" s="298"/>
      <c r="AV128" s="298"/>
      <c r="AW128" s="298"/>
      <c r="AX128" s="298"/>
      <c r="AY128" s="298"/>
      <c r="AZ128" s="298"/>
      <c r="BA128" s="298"/>
      <c r="BB128" s="298"/>
      <c r="BC128" s="298"/>
      <c r="BD128" s="298"/>
      <c r="BE128" s="298"/>
      <c r="BF128" s="298"/>
      <c r="BG128" s="298"/>
      <c r="BH128" s="298"/>
      <c r="BI128" s="298"/>
      <c r="BJ128" s="298"/>
      <c r="BK128" s="298"/>
      <c r="BL128" s="298"/>
      <c r="BM128" s="298"/>
      <c r="BN128" s="298"/>
      <c r="BO128" s="298"/>
      <c r="BP128" s="298"/>
      <c r="BQ128" s="298"/>
      <c r="BR128" s="298"/>
      <c r="BS128" s="298"/>
      <c r="BT128" s="298"/>
      <c r="BU128" s="298"/>
      <c r="BV128" s="298"/>
      <c r="BW128" s="298"/>
      <c r="BX128" s="298"/>
      <c r="BY128" s="298"/>
      <c r="BZ128" s="298"/>
      <c r="CA128" s="298"/>
      <c r="CB128" s="298"/>
      <c r="CC128" s="298"/>
      <c r="CD128" s="298"/>
    </row>
    <row r="129" spans="1:82" x14ac:dyDescent="0.2">
      <c r="A129" s="298"/>
      <c r="B129" s="298"/>
      <c r="C129" s="298"/>
      <c r="D129" s="298"/>
      <c r="E129" s="298"/>
      <c r="F129" s="298"/>
      <c r="G129" s="298"/>
      <c r="H129" s="298"/>
      <c r="I129" s="298"/>
      <c r="J129" s="298"/>
      <c r="K129" s="298"/>
      <c r="L129" s="298"/>
      <c r="M129" s="298"/>
      <c r="N129" s="298"/>
      <c r="O129" s="298"/>
      <c r="P129" s="298"/>
      <c r="Q129" s="298"/>
      <c r="R129" s="298"/>
      <c r="S129" s="298"/>
      <c r="T129" s="298"/>
      <c r="U129" s="298"/>
      <c r="V129" s="298"/>
      <c r="W129" s="298"/>
      <c r="X129" s="298"/>
      <c r="Y129" s="298"/>
      <c r="Z129" s="298"/>
      <c r="AA129" s="298"/>
      <c r="AB129" s="298"/>
      <c r="AC129" s="298"/>
      <c r="AD129" s="298"/>
      <c r="AE129" s="298"/>
      <c r="AF129" s="298"/>
      <c r="AG129" s="298"/>
      <c r="AH129" s="298"/>
      <c r="AI129" s="298"/>
      <c r="AJ129" s="298"/>
      <c r="AK129" s="298"/>
      <c r="AL129" s="298"/>
      <c r="AM129" s="298"/>
      <c r="AN129" s="298"/>
      <c r="AO129" s="298"/>
      <c r="AP129" s="298"/>
      <c r="AQ129" s="298"/>
      <c r="AR129" s="298"/>
      <c r="AS129" s="298"/>
      <c r="AT129" s="298"/>
      <c r="AU129" s="298"/>
      <c r="AV129" s="298"/>
      <c r="AW129" s="298"/>
      <c r="AX129" s="298"/>
      <c r="AY129" s="298"/>
      <c r="AZ129" s="298"/>
      <c r="BA129" s="298"/>
      <c r="BB129" s="298"/>
      <c r="BC129" s="298"/>
      <c r="BD129" s="298"/>
      <c r="BE129" s="298"/>
      <c r="BF129" s="298"/>
      <c r="BG129" s="298"/>
      <c r="BH129" s="298"/>
      <c r="BI129" s="298"/>
      <c r="BJ129" s="298"/>
      <c r="BK129" s="298"/>
      <c r="BL129" s="298"/>
      <c r="BM129" s="298"/>
      <c r="BN129" s="298"/>
      <c r="BO129" s="298"/>
      <c r="BP129" s="298"/>
      <c r="BQ129" s="298"/>
      <c r="BR129" s="298"/>
      <c r="BS129" s="298"/>
      <c r="BT129" s="298"/>
      <c r="BU129" s="298"/>
      <c r="BV129" s="298"/>
      <c r="BW129" s="298"/>
      <c r="BX129" s="298"/>
      <c r="BY129" s="298"/>
      <c r="BZ129" s="298"/>
      <c r="CA129" s="298"/>
      <c r="CB129" s="298"/>
      <c r="CC129" s="298"/>
      <c r="CD129" s="298"/>
    </row>
    <row r="130" spans="1:82" x14ac:dyDescent="0.2">
      <c r="A130" s="298"/>
      <c r="B130" s="298"/>
      <c r="C130" s="298"/>
      <c r="D130" s="298"/>
      <c r="E130" s="298"/>
      <c r="F130" s="298"/>
      <c r="G130" s="298"/>
      <c r="H130" s="298"/>
      <c r="I130" s="298"/>
      <c r="J130" s="298"/>
      <c r="K130" s="298"/>
      <c r="L130" s="298"/>
      <c r="M130" s="298"/>
      <c r="N130" s="298"/>
      <c r="O130" s="298"/>
      <c r="P130" s="298"/>
      <c r="Q130" s="298"/>
      <c r="R130" s="298"/>
      <c r="S130" s="298"/>
      <c r="T130" s="298"/>
      <c r="U130" s="298"/>
      <c r="V130" s="298"/>
      <c r="W130" s="298"/>
      <c r="X130" s="298"/>
      <c r="Y130" s="298"/>
      <c r="Z130" s="298"/>
      <c r="AA130" s="298"/>
      <c r="AB130" s="298"/>
      <c r="AC130" s="298"/>
      <c r="AD130" s="298"/>
      <c r="AE130" s="298"/>
      <c r="AF130" s="298"/>
      <c r="AG130" s="298"/>
      <c r="AH130" s="298"/>
      <c r="AI130" s="298"/>
      <c r="AJ130" s="298"/>
      <c r="AK130" s="298"/>
      <c r="AL130" s="298"/>
      <c r="AM130" s="298"/>
      <c r="AN130" s="298"/>
      <c r="AO130" s="298"/>
      <c r="AP130" s="298"/>
      <c r="AQ130" s="298"/>
      <c r="AR130" s="298"/>
      <c r="AS130" s="298"/>
      <c r="AT130" s="298"/>
      <c r="AU130" s="298"/>
      <c r="AV130" s="298"/>
      <c r="AW130" s="298"/>
      <c r="AX130" s="298"/>
      <c r="AY130" s="298"/>
      <c r="AZ130" s="298"/>
      <c r="BA130" s="298"/>
      <c r="BB130" s="298"/>
      <c r="BC130" s="298"/>
      <c r="BD130" s="298"/>
      <c r="BE130" s="298"/>
      <c r="BF130" s="298"/>
      <c r="BG130" s="298"/>
      <c r="BH130" s="298"/>
      <c r="BI130" s="298"/>
      <c r="BJ130" s="298"/>
      <c r="BK130" s="298"/>
      <c r="BL130" s="298"/>
      <c r="BM130" s="298"/>
      <c r="BN130" s="298"/>
      <c r="BO130" s="298"/>
      <c r="BP130" s="298"/>
      <c r="BQ130" s="298"/>
      <c r="BR130" s="298"/>
      <c r="BS130" s="298"/>
      <c r="BT130" s="298"/>
      <c r="BU130" s="298"/>
      <c r="BV130" s="298"/>
      <c r="BW130" s="298"/>
      <c r="BX130" s="298"/>
      <c r="BY130" s="298"/>
      <c r="BZ130" s="298"/>
      <c r="CA130" s="298"/>
      <c r="CB130" s="298"/>
      <c r="CC130" s="298"/>
      <c r="CD130" s="298"/>
    </row>
    <row r="131" spans="1:82" x14ac:dyDescent="0.2">
      <c r="A131" s="298"/>
      <c r="B131" s="298"/>
      <c r="C131" s="298"/>
      <c r="D131" s="298"/>
      <c r="E131" s="298"/>
      <c r="F131" s="298"/>
      <c r="G131" s="298"/>
      <c r="H131" s="298"/>
      <c r="I131" s="298"/>
      <c r="J131" s="298"/>
      <c r="K131" s="298"/>
      <c r="L131" s="298"/>
      <c r="M131" s="298"/>
      <c r="N131" s="298"/>
      <c r="O131" s="298"/>
      <c r="P131" s="298"/>
      <c r="Q131" s="298"/>
      <c r="R131" s="298"/>
      <c r="S131" s="298"/>
      <c r="T131" s="298"/>
      <c r="U131" s="298"/>
      <c r="V131" s="298"/>
      <c r="W131" s="298"/>
      <c r="X131" s="298"/>
      <c r="Y131" s="298"/>
      <c r="Z131" s="298"/>
      <c r="AA131" s="298"/>
      <c r="AB131" s="298"/>
      <c r="AC131" s="298"/>
      <c r="AD131" s="298"/>
      <c r="AE131" s="298"/>
      <c r="AF131" s="298"/>
      <c r="AG131" s="298"/>
      <c r="AH131" s="298"/>
      <c r="AI131" s="298"/>
      <c r="AJ131" s="298"/>
      <c r="AK131" s="298"/>
      <c r="AL131" s="298"/>
      <c r="AM131" s="298"/>
      <c r="AN131" s="298"/>
      <c r="AO131" s="298"/>
      <c r="AP131" s="298"/>
      <c r="AQ131" s="298"/>
      <c r="AR131" s="298"/>
      <c r="AS131" s="298"/>
      <c r="AT131" s="298"/>
      <c r="AU131" s="298"/>
      <c r="AV131" s="298"/>
      <c r="AW131" s="298"/>
      <c r="AX131" s="298"/>
      <c r="AY131" s="298"/>
      <c r="AZ131" s="298"/>
      <c r="BA131" s="298"/>
      <c r="BB131" s="298"/>
      <c r="BC131" s="298"/>
      <c r="BD131" s="298"/>
      <c r="BE131" s="298"/>
      <c r="BF131" s="298"/>
      <c r="BG131" s="298"/>
      <c r="BH131" s="298"/>
      <c r="BI131" s="298"/>
      <c r="BJ131" s="298"/>
      <c r="BK131" s="298"/>
      <c r="BL131" s="298"/>
      <c r="BM131" s="298"/>
      <c r="BN131" s="298"/>
      <c r="BO131" s="298"/>
      <c r="BP131" s="298"/>
      <c r="BQ131" s="298"/>
      <c r="BR131" s="298"/>
      <c r="BS131" s="298"/>
      <c r="BT131" s="298"/>
      <c r="BU131" s="298"/>
      <c r="BV131" s="298"/>
      <c r="BW131" s="298"/>
      <c r="BX131" s="298"/>
      <c r="BY131" s="298"/>
      <c r="BZ131" s="298"/>
      <c r="CA131" s="298"/>
      <c r="CB131" s="298"/>
      <c r="CC131" s="298"/>
      <c r="CD131" s="298"/>
    </row>
    <row r="132" spans="1:82" x14ac:dyDescent="0.2">
      <c r="A132" s="298"/>
      <c r="B132" s="298"/>
      <c r="C132" s="298"/>
      <c r="D132" s="298"/>
      <c r="E132" s="298"/>
      <c r="F132" s="298"/>
      <c r="G132" s="298"/>
      <c r="H132" s="298"/>
      <c r="I132" s="298"/>
      <c r="J132" s="298"/>
      <c r="K132" s="298"/>
      <c r="L132" s="298"/>
      <c r="M132" s="298"/>
      <c r="N132" s="298"/>
      <c r="O132" s="298"/>
      <c r="P132" s="298"/>
      <c r="Q132" s="298"/>
      <c r="R132" s="298"/>
      <c r="S132" s="298"/>
      <c r="T132" s="298"/>
      <c r="U132" s="298"/>
      <c r="V132" s="298"/>
      <c r="W132" s="298"/>
      <c r="X132" s="298"/>
      <c r="Y132" s="298"/>
      <c r="Z132" s="298"/>
      <c r="AA132" s="298"/>
      <c r="AB132" s="298"/>
      <c r="AC132" s="298"/>
      <c r="AD132" s="298"/>
      <c r="AE132" s="298"/>
      <c r="AF132" s="298"/>
      <c r="AG132" s="298"/>
      <c r="AH132" s="298"/>
      <c r="AI132" s="298"/>
      <c r="AJ132" s="298"/>
      <c r="AK132" s="298"/>
      <c r="AL132" s="298"/>
      <c r="AM132" s="298"/>
      <c r="AN132" s="298"/>
      <c r="AO132" s="298"/>
      <c r="AP132" s="298"/>
      <c r="AQ132" s="298"/>
      <c r="AR132" s="298"/>
      <c r="AS132" s="298"/>
      <c r="AT132" s="298"/>
      <c r="AU132" s="298"/>
      <c r="AV132" s="298"/>
      <c r="AW132" s="298"/>
      <c r="AX132" s="298"/>
      <c r="AY132" s="298"/>
      <c r="AZ132" s="298"/>
      <c r="BA132" s="298"/>
      <c r="BB132" s="298"/>
      <c r="BC132" s="298"/>
      <c r="BD132" s="298"/>
      <c r="BE132" s="298"/>
      <c r="BF132" s="298"/>
      <c r="BG132" s="298"/>
      <c r="BH132" s="298"/>
      <c r="BI132" s="298"/>
      <c r="BJ132" s="298"/>
      <c r="BK132" s="298"/>
      <c r="BL132" s="298"/>
      <c r="BM132" s="298"/>
      <c r="BN132" s="298"/>
      <c r="BO132" s="298"/>
      <c r="BP132" s="298"/>
      <c r="BQ132" s="298"/>
      <c r="BR132" s="298"/>
      <c r="BS132" s="298"/>
      <c r="BT132" s="298"/>
      <c r="BU132" s="298"/>
      <c r="BV132" s="298"/>
      <c r="BW132" s="298"/>
      <c r="BX132" s="298"/>
      <c r="BY132" s="298"/>
      <c r="BZ132" s="298"/>
      <c r="CA132" s="298"/>
      <c r="CB132" s="298"/>
      <c r="CC132" s="298"/>
      <c r="CD132" s="298"/>
    </row>
    <row r="133" spans="1:82" x14ac:dyDescent="0.2">
      <c r="A133" s="298"/>
      <c r="B133" s="298"/>
      <c r="C133" s="298"/>
      <c r="D133" s="298"/>
      <c r="E133" s="298"/>
      <c r="F133" s="298"/>
      <c r="G133" s="298"/>
      <c r="H133" s="298"/>
      <c r="I133" s="298"/>
      <c r="J133" s="298"/>
      <c r="K133" s="298"/>
      <c r="L133" s="298"/>
      <c r="M133" s="298"/>
      <c r="N133" s="298"/>
      <c r="O133" s="298"/>
      <c r="P133" s="298"/>
      <c r="Q133" s="298"/>
      <c r="R133" s="298"/>
      <c r="S133" s="298"/>
      <c r="T133" s="298"/>
      <c r="U133" s="298"/>
      <c r="V133" s="298"/>
      <c r="W133" s="298"/>
      <c r="X133" s="298"/>
      <c r="Y133" s="298"/>
      <c r="Z133" s="298"/>
      <c r="AA133" s="298"/>
      <c r="AB133" s="298"/>
      <c r="AC133" s="298"/>
      <c r="AD133" s="298"/>
      <c r="AE133" s="298"/>
      <c r="AF133" s="298"/>
      <c r="AG133" s="298"/>
      <c r="AH133" s="298"/>
      <c r="AI133" s="298"/>
      <c r="AJ133" s="298"/>
      <c r="AK133" s="298"/>
      <c r="AL133" s="298"/>
      <c r="AM133" s="298"/>
      <c r="AN133" s="298"/>
      <c r="AO133" s="298"/>
      <c r="AP133" s="298"/>
      <c r="AQ133" s="298"/>
      <c r="AR133" s="298"/>
      <c r="AS133" s="298"/>
      <c r="AT133" s="298"/>
      <c r="AU133" s="298"/>
      <c r="AV133" s="298"/>
      <c r="AW133" s="298"/>
      <c r="AX133" s="298"/>
      <c r="AY133" s="298"/>
      <c r="AZ133" s="298"/>
      <c r="BA133" s="298"/>
      <c r="BB133" s="298"/>
      <c r="BC133" s="298"/>
      <c r="BD133" s="298"/>
      <c r="BE133" s="298"/>
      <c r="BF133" s="298"/>
      <c r="BG133" s="298"/>
      <c r="BH133" s="298"/>
      <c r="BI133" s="298"/>
      <c r="BJ133" s="298"/>
      <c r="BK133" s="298"/>
      <c r="BL133" s="298"/>
      <c r="BM133" s="298"/>
      <c r="BN133" s="298"/>
      <c r="BO133" s="298"/>
      <c r="BP133" s="298"/>
      <c r="BQ133" s="298"/>
      <c r="BR133" s="298"/>
      <c r="BS133" s="298"/>
      <c r="BT133" s="298"/>
      <c r="BU133" s="298"/>
      <c r="BV133" s="298"/>
      <c r="BW133" s="298"/>
      <c r="BX133" s="298"/>
      <c r="BY133" s="298"/>
      <c r="BZ133" s="298"/>
      <c r="CA133" s="298"/>
      <c r="CB133" s="298"/>
      <c r="CC133" s="298"/>
      <c r="CD133" s="298"/>
    </row>
    <row r="134" spans="1:82" x14ac:dyDescent="0.2">
      <c r="A134" s="298"/>
      <c r="B134" s="298"/>
      <c r="C134" s="298"/>
      <c r="D134" s="298"/>
      <c r="E134" s="298"/>
      <c r="F134" s="298"/>
      <c r="G134" s="298"/>
      <c r="H134" s="298"/>
      <c r="I134" s="298"/>
      <c r="J134" s="298"/>
      <c r="K134" s="298"/>
      <c r="L134" s="298"/>
      <c r="M134" s="298"/>
      <c r="N134" s="298"/>
      <c r="O134" s="298"/>
      <c r="P134" s="298"/>
      <c r="Q134" s="298"/>
      <c r="R134" s="298"/>
      <c r="S134" s="298"/>
      <c r="T134" s="298"/>
      <c r="U134" s="298"/>
      <c r="V134" s="298"/>
      <c r="W134" s="298"/>
      <c r="X134" s="298"/>
      <c r="Y134" s="298"/>
      <c r="Z134" s="298"/>
      <c r="AA134" s="298"/>
      <c r="AB134" s="298"/>
      <c r="AC134" s="298"/>
      <c r="AD134" s="298"/>
      <c r="AE134" s="298"/>
      <c r="AF134" s="298"/>
      <c r="AG134" s="298"/>
      <c r="AH134" s="298"/>
      <c r="AI134" s="298"/>
      <c r="AJ134" s="298"/>
      <c r="AK134" s="298"/>
      <c r="AL134" s="298"/>
      <c r="AM134" s="298"/>
      <c r="AN134" s="298"/>
      <c r="AO134" s="298"/>
      <c r="AP134" s="298"/>
      <c r="AQ134" s="298"/>
      <c r="AR134" s="298"/>
      <c r="AS134" s="298"/>
      <c r="AT134" s="298"/>
      <c r="AU134" s="298"/>
      <c r="AV134" s="298"/>
      <c r="AW134" s="298"/>
      <c r="AX134" s="298"/>
      <c r="AY134" s="298"/>
      <c r="AZ134" s="298"/>
      <c r="BA134" s="298"/>
      <c r="BB134" s="298"/>
      <c r="BC134" s="298"/>
      <c r="BD134" s="298"/>
      <c r="BE134" s="298"/>
      <c r="BF134" s="298"/>
      <c r="BG134" s="298"/>
      <c r="BH134" s="298"/>
      <c r="BI134" s="298"/>
      <c r="BJ134" s="298"/>
      <c r="BK134" s="298"/>
      <c r="BL134" s="298"/>
      <c r="BM134" s="298"/>
      <c r="BN134" s="298"/>
      <c r="BO134" s="298"/>
      <c r="BP134" s="298"/>
      <c r="BQ134" s="298"/>
      <c r="BR134" s="298"/>
      <c r="BS134" s="298"/>
      <c r="BT134" s="298"/>
      <c r="BU134" s="298"/>
      <c r="BV134" s="298"/>
      <c r="BW134" s="298"/>
      <c r="BX134" s="298"/>
      <c r="BY134" s="298"/>
      <c r="BZ134" s="298"/>
      <c r="CA134" s="298"/>
      <c r="CB134" s="298"/>
      <c r="CC134" s="298"/>
      <c r="CD134" s="298"/>
    </row>
    <row r="135" spans="1:82" x14ac:dyDescent="0.2">
      <c r="A135" s="298"/>
      <c r="B135" s="298"/>
      <c r="C135" s="298"/>
      <c r="D135" s="298"/>
      <c r="E135" s="298"/>
      <c r="F135" s="298"/>
      <c r="G135" s="298"/>
      <c r="H135" s="298"/>
      <c r="I135" s="298"/>
      <c r="J135" s="298"/>
      <c r="K135" s="298"/>
      <c r="L135" s="298"/>
      <c r="M135" s="298"/>
      <c r="N135" s="298"/>
      <c r="O135" s="298"/>
      <c r="P135" s="298"/>
      <c r="Q135" s="298"/>
      <c r="R135" s="298"/>
      <c r="S135" s="298"/>
      <c r="T135" s="298"/>
      <c r="U135" s="298"/>
      <c r="V135" s="298"/>
      <c r="W135" s="298"/>
      <c r="X135" s="298"/>
      <c r="Y135" s="298"/>
      <c r="Z135" s="298"/>
      <c r="AA135" s="298"/>
      <c r="AB135" s="298"/>
      <c r="AC135" s="298"/>
      <c r="AD135" s="298"/>
      <c r="AE135" s="298"/>
      <c r="AF135" s="298"/>
      <c r="AG135" s="298"/>
      <c r="AH135" s="298"/>
      <c r="AI135" s="298"/>
      <c r="AJ135" s="298"/>
      <c r="AK135" s="298"/>
      <c r="AL135" s="298"/>
      <c r="AM135" s="298"/>
      <c r="AN135" s="298"/>
      <c r="AO135" s="298"/>
      <c r="AP135" s="298"/>
      <c r="AQ135" s="298"/>
      <c r="AR135" s="298"/>
      <c r="AS135" s="298"/>
      <c r="AT135" s="298"/>
      <c r="AU135" s="298"/>
      <c r="AV135" s="298"/>
      <c r="AW135" s="298"/>
      <c r="AX135" s="298"/>
      <c r="AY135" s="298"/>
      <c r="AZ135" s="298"/>
      <c r="BA135" s="298"/>
      <c r="BB135" s="298"/>
      <c r="BC135" s="298"/>
      <c r="BD135" s="298"/>
      <c r="BE135" s="298"/>
      <c r="BF135" s="298"/>
      <c r="BG135" s="298"/>
      <c r="BH135" s="298"/>
      <c r="BI135" s="298"/>
      <c r="BJ135" s="298"/>
      <c r="BK135" s="298"/>
      <c r="BL135" s="298"/>
      <c r="BM135" s="298"/>
      <c r="BN135" s="298"/>
      <c r="BO135" s="298"/>
      <c r="BP135" s="298"/>
      <c r="BQ135" s="298"/>
      <c r="BR135" s="298"/>
      <c r="BS135" s="298"/>
      <c r="BT135" s="298"/>
      <c r="BU135" s="298"/>
      <c r="BV135" s="298"/>
      <c r="BW135" s="298"/>
      <c r="BX135" s="298"/>
      <c r="BY135" s="298"/>
      <c r="BZ135" s="298"/>
      <c r="CA135" s="298"/>
      <c r="CB135" s="298"/>
      <c r="CC135" s="298"/>
      <c r="CD135" s="298"/>
    </row>
    <row r="136" spans="1:82" x14ac:dyDescent="0.2">
      <c r="A136" s="298"/>
      <c r="B136" s="298"/>
      <c r="C136" s="298"/>
      <c r="D136" s="298"/>
      <c r="E136" s="298"/>
      <c r="F136" s="298"/>
      <c r="G136" s="298"/>
      <c r="H136" s="298"/>
      <c r="I136" s="298"/>
      <c r="J136" s="298"/>
      <c r="K136" s="298"/>
      <c r="L136" s="298"/>
      <c r="M136" s="298"/>
      <c r="N136" s="298"/>
      <c r="O136" s="298"/>
      <c r="P136" s="298"/>
      <c r="Q136" s="298"/>
      <c r="R136" s="298"/>
      <c r="S136" s="298"/>
      <c r="T136" s="298"/>
      <c r="U136" s="298"/>
      <c r="V136" s="298"/>
      <c r="W136" s="298"/>
      <c r="X136" s="298"/>
      <c r="Y136" s="298"/>
      <c r="Z136" s="298"/>
      <c r="AA136" s="298"/>
      <c r="AB136" s="298"/>
      <c r="AC136" s="298"/>
      <c r="AD136" s="298"/>
      <c r="AE136" s="298"/>
      <c r="AF136" s="298"/>
      <c r="AG136" s="298"/>
      <c r="AH136" s="298"/>
      <c r="AI136" s="298"/>
      <c r="AJ136" s="298"/>
      <c r="AK136" s="298"/>
      <c r="AL136" s="298"/>
      <c r="AM136" s="298"/>
      <c r="AN136" s="298"/>
      <c r="AO136" s="298"/>
      <c r="AP136" s="298"/>
      <c r="AQ136" s="298"/>
      <c r="AR136" s="298"/>
      <c r="AS136" s="298"/>
      <c r="AT136" s="298"/>
      <c r="AU136" s="298"/>
      <c r="AV136" s="298"/>
      <c r="AW136" s="298"/>
      <c r="AX136" s="298"/>
      <c r="AY136" s="298"/>
      <c r="AZ136" s="298"/>
      <c r="BA136" s="298"/>
      <c r="BB136" s="298"/>
      <c r="BC136" s="298"/>
      <c r="BD136" s="298"/>
      <c r="BE136" s="298"/>
      <c r="BF136" s="298"/>
      <c r="BG136" s="298"/>
      <c r="BH136" s="298"/>
      <c r="BI136" s="298"/>
      <c r="BJ136" s="298"/>
      <c r="BK136" s="298"/>
      <c r="BL136" s="298"/>
      <c r="BM136" s="298"/>
      <c r="BN136" s="298"/>
      <c r="BO136" s="298"/>
      <c r="BP136" s="298"/>
      <c r="BQ136" s="298"/>
      <c r="BR136" s="298"/>
      <c r="BS136" s="298"/>
      <c r="BT136" s="298"/>
      <c r="BU136" s="298"/>
      <c r="BV136" s="298"/>
      <c r="BW136" s="298"/>
      <c r="BX136" s="298"/>
      <c r="BY136" s="298"/>
      <c r="BZ136" s="298"/>
      <c r="CA136" s="298"/>
      <c r="CB136" s="298"/>
      <c r="CC136" s="298"/>
      <c r="CD136" s="298"/>
    </row>
    <row r="137" spans="1:82" x14ac:dyDescent="0.2">
      <c r="A137" s="298"/>
      <c r="B137" s="298"/>
      <c r="C137" s="298"/>
      <c r="D137" s="298"/>
      <c r="E137" s="298"/>
      <c r="F137" s="298"/>
      <c r="G137" s="298"/>
      <c r="H137" s="298"/>
      <c r="I137" s="298"/>
      <c r="J137" s="298"/>
      <c r="K137" s="298"/>
      <c r="L137" s="298"/>
      <c r="M137" s="298"/>
      <c r="N137" s="298"/>
      <c r="O137" s="298"/>
      <c r="P137" s="298"/>
      <c r="Q137" s="298"/>
      <c r="R137" s="298"/>
      <c r="S137" s="298"/>
      <c r="T137" s="298"/>
      <c r="U137" s="298"/>
      <c r="V137" s="298"/>
      <c r="W137" s="298"/>
      <c r="X137" s="298"/>
      <c r="Y137" s="298"/>
      <c r="Z137" s="298"/>
      <c r="AA137" s="298"/>
      <c r="AB137" s="298"/>
      <c r="AC137" s="298"/>
      <c r="AD137" s="298"/>
      <c r="AE137" s="298"/>
      <c r="AF137" s="298"/>
      <c r="AG137" s="298"/>
      <c r="AH137" s="298"/>
      <c r="AI137" s="298"/>
      <c r="AJ137" s="298"/>
      <c r="AK137" s="298"/>
      <c r="AL137" s="298"/>
      <c r="AM137" s="298"/>
      <c r="AN137" s="298"/>
      <c r="AO137" s="298"/>
      <c r="AP137" s="298"/>
      <c r="AQ137" s="298"/>
      <c r="AR137" s="298"/>
      <c r="AS137" s="298"/>
      <c r="AT137" s="298"/>
      <c r="AU137" s="298"/>
      <c r="AV137" s="298"/>
      <c r="AW137" s="298"/>
      <c r="AX137" s="298"/>
      <c r="AY137" s="298"/>
      <c r="AZ137" s="298"/>
      <c r="BA137" s="298"/>
      <c r="BB137" s="298"/>
      <c r="BC137" s="298"/>
      <c r="BD137" s="298"/>
      <c r="BE137" s="298"/>
      <c r="BF137" s="298"/>
      <c r="BG137" s="298"/>
      <c r="BH137" s="298"/>
      <c r="BI137" s="298"/>
      <c r="BJ137" s="298"/>
      <c r="BK137" s="298"/>
      <c r="BL137" s="298"/>
      <c r="BM137" s="298"/>
      <c r="BN137" s="298"/>
      <c r="BO137" s="298"/>
      <c r="BP137" s="298"/>
      <c r="BQ137" s="298"/>
      <c r="BR137" s="298"/>
      <c r="BS137" s="298"/>
      <c r="BT137" s="298"/>
      <c r="BU137" s="298"/>
      <c r="BV137" s="298"/>
      <c r="BW137" s="298"/>
      <c r="BX137" s="298"/>
      <c r="BY137" s="298"/>
      <c r="BZ137" s="298"/>
      <c r="CA137" s="298"/>
      <c r="CB137" s="298"/>
      <c r="CC137" s="298"/>
      <c r="CD137" s="298"/>
    </row>
    <row r="138" spans="1:82" x14ac:dyDescent="0.2">
      <c r="A138" s="298"/>
      <c r="B138" s="298"/>
      <c r="C138" s="298"/>
      <c r="D138" s="298"/>
      <c r="E138" s="298"/>
      <c r="F138" s="298"/>
      <c r="G138" s="298"/>
      <c r="H138" s="298"/>
      <c r="I138" s="298"/>
      <c r="J138" s="298"/>
      <c r="K138" s="298"/>
      <c r="L138" s="298"/>
      <c r="M138" s="298"/>
      <c r="N138" s="298"/>
      <c r="O138" s="298"/>
      <c r="P138" s="298"/>
      <c r="Q138" s="298"/>
      <c r="R138" s="298"/>
      <c r="S138" s="298"/>
      <c r="T138" s="298"/>
      <c r="U138" s="298"/>
      <c r="V138" s="298"/>
      <c r="W138" s="298"/>
      <c r="X138" s="298"/>
      <c r="Y138" s="298"/>
      <c r="Z138" s="298"/>
      <c r="AA138" s="298"/>
      <c r="AB138" s="298"/>
      <c r="AC138" s="298"/>
      <c r="AD138" s="298"/>
      <c r="AE138" s="298"/>
      <c r="AF138" s="298"/>
      <c r="AG138" s="298"/>
      <c r="AH138" s="298"/>
      <c r="AI138" s="298"/>
      <c r="AJ138" s="298"/>
      <c r="AK138" s="298"/>
      <c r="AL138" s="298"/>
      <c r="AM138" s="298"/>
      <c r="AN138" s="298"/>
      <c r="AO138" s="298"/>
      <c r="AP138" s="298"/>
      <c r="AQ138" s="298"/>
      <c r="AR138" s="298"/>
      <c r="AS138" s="298"/>
      <c r="AT138" s="298"/>
      <c r="AU138" s="298"/>
      <c r="AV138" s="298"/>
      <c r="AW138" s="298"/>
      <c r="AX138" s="298"/>
      <c r="AY138" s="298"/>
      <c r="AZ138" s="298"/>
      <c r="BA138" s="298"/>
      <c r="BB138" s="298"/>
      <c r="BC138" s="298"/>
      <c r="BD138" s="298"/>
      <c r="BE138" s="298"/>
      <c r="BF138" s="298"/>
      <c r="BG138" s="298"/>
      <c r="BH138" s="298"/>
      <c r="BI138" s="298"/>
      <c r="BJ138" s="298"/>
      <c r="BK138" s="298"/>
      <c r="BL138" s="298"/>
      <c r="BM138" s="298"/>
      <c r="BN138" s="298"/>
      <c r="BO138" s="298"/>
      <c r="BP138" s="298"/>
      <c r="BQ138" s="298"/>
      <c r="BR138" s="298"/>
      <c r="BS138" s="298"/>
      <c r="BT138" s="298"/>
      <c r="BU138" s="298"/>
      <c r="BV138" s="298"/>
      <c r="BW138" s="298"/>
      <c r="BX138" s="298"/>
      <c r="BY138" s="298"/>
      <c r="BZ138" s="298"/>
      <c r="CA138" s="298"/>
      <c r="CB138" s="298"/>
      <c r="CC138" s="298"/>
      <c r="CD138" s="298"/>
    </row>
    <row r="139" spans="1:82" x14ac:dyDescent="0.2">
      <c r="A139" s="298"/>
      <c r="B139" s="298"/>
      <c r="C139" s="298"/>
      <c r="D139" s="298"/>
      <c r="E139" s="298"/>
      <c r="F139" s="298"/>
      <c r="G139" s="298"/>
      <c r="H139" s="298"/>
      <c r="I139" s="298"/>
      <c r="J139" s="298"/>
      <c r="K139" s="298"/>
      <c r="L139" s="298"/>
      <c r="M139" s="298"/>
      <c r="N139" s="298"/>
      <c r="O139" s="298"/>
      <c r="P139" s="298"/>
      <c r="Q139" s="298"/>
      <c r="R139" s="298"/>
      <c r="S139" s="298"/>
      <c r="T139" s="298"/>
      <c r="U139" s="298"/>
      <c r="V139" s="298"/>
      <c r="W139" s="298"/>
      <c r="X139" s="298"/>
      <c r="Y139" s="298"/>
      <c r="Z139" s="298"/>
      <c r="AA139" s="298"/>
      <c r="AB139" s="298"/>
      <c r="AC139" s="298"/>
      <c r="AD139" s="298"/>
      <c r="AE139" s="298"/>
      <c r="AF139" s="298"/>
      <c r="AG139" s="298"/>
      <c r="AH139" s="298"/>
      <c r="AI139" s="298"/>
      <c r="AJ139" s="298"/>
      <c r="AK139" s="298"/>
      <c r="AL139" s="298"/>
      <c r="AM139" s="298"/>
      <c r="AN139" s="298"/>
      <c r="AO139" s="298"/>
      <c r="AP139" s="298"/>
      <c r="AQ139" s="298"/>
      <c r="AR139" s="298"/>
      <c r="AS139" s="298"/>
      <c r="AT139" s="298"/>
      <c r="AU139" s="298"/>
      <c r="AV139" s="298"/>
      <c r="AW139" s="298"/>
      <c r="AX139" s="298"/>
      <c r="AY139" s="298"/>
      <c r="AZ139" s="298"/>
      <c r="BA139" s="298"/>
      <c r="BB139" s="298"/>
      <c r="BC139" s="298"/>
      <c r="BD139" s="298"/>
      <c r="BE139" s="298"/>
      <c r="BF139" s="298"/>
      <c r="BG139" s="298"/>
      <c r="BH139" s="298"/>
      <c r="BI139" s="298"/>
      <c r="BJ139" s="298"/>
      <c r="BK139" s="298"/>
      <c r="BL139" s="298"/>
      <c r="BM139" s="298"/>
      <c r="BN139" s="298"/>
      <c r="BO139" s="298"/>
      <c r="BP139" s="298"/>
      <c r="BQ139" s="298"/>
      <c r="BR139" s="298"/>
      <c r="BS139" s="298"/>
      <c r="BT139" s="298"/>
      <c r="BU139" s="298"/>
      <c r="BV139" s="298"/>
      <c r="BW139" s="298"/>
      <c r="BX139" s="298"/>
      <c r="BY139" s="298"/>
      <c r="BZ139" s="298"/>
      <c r="CA139" s="298"/>
      <c r="CB139" s="298"/>
      <c r="CC139" s="298"/>
      <c r="CD139" s="298"/>
    </row>
    <row r="140" spans="1:82" x14ac:dyDescent="0.2">
      <c r="A140" s="298"/>
      <c r="B140" s="298"/>
      <c r="C140" s="298"/>
      <c r="D140" s="298"/>
      <c r="E140" s="298"/>
      <c r="F140" s="298"/>
      <c r="G140" s="298"/>
      <c r="H140" s="298"/>
      <c r="I140" s="298"/>
      <c r="J140" s="298"/>
      <c r="K140" s="298"/>
      <c r="L140" s="298"/>
      <c r="M140" s="298"/>
      <c r="N140" s="298"/>
      <c r="O140" s="298"/>
      <c r="P140" s="298"/>
      <c r="Q140" s="298"/>
      <c r="R140" s="298"/>
      <c r="S140" s="298"/>
      <c r="T140" s="298"/>
      <c r="U140" s="298"/>
      <c r="V140" s="298"/>
      <c r="W140" s="298"/>
      <c r="X140" s="298"/>
      <c r="Y140" s="298"/>
      <c r="Z140" s="298"/>
      <c r="AA140" s="298"/>
      <c r="AB140" s="298"/>
      <c r="AC140" s="298"/>
      <c r="AD140" s="298"/>
      <c r="AE140" s="298"/>
      <c r="AF140" s="298"/>
      <c r="AG140" s="298"/>
      <c r="AH140" s="298"/>
      <c r="AI140" s="298"/>
      <c r="AJ140" s="298"/>
      <c r="AK140" s="298"/>
      <c r="AL140" s="298"/>
      <c r="AM140" s="298"/>
      <c r="AN140" s="298"/>
      <c r="AO140" s="298"/>
      <c r="AP140" s="298"/>
      <c r="AQ140" s="298"/>
      <c r="AR140" s="298"/>
      <c r="AS140" s="298"/>
      <c r="AT140" s="298"/>
      <c r="AU140" s="298"/>
      <c r="AV140" s="298"/>
      <c r="AW140" s="298"/>
      <c r="AX140" s="298"/>
      <c r="AY140" s="298"/>
      <c r="AZ140" s="298"/>
      <c r="BA140" s="298"/>
      <c r="BB140" s="298"/>
      <c r="BC140" s="298"/>
      <c r="BD140" s="298"/>
      <c r="BE140" s="298"/>
      <c r="BF140" s="298"/>
      <c r="BG140" s="298"/>
      <c r="BH140" s="298"/>
      <c r="BI140" s="298"/>
      <c r="BJ140" s="298"/>
      <c r="BK140" s="298"/>
      <c r="BL140" s="298"/>
      <c r="BM140" s="298"/>
      <c r="BN140" s="298"/>
      <c r="BO140" s="298"/>
      <c r="BP140" s="298"/>
      <c r="BQ140" s="298"/>
      <c r="BR140" s="298"/>
      <c r="BS140" s="298"/>
      <c r="BT140" s="298"/>
      <c r="BU140" s="298"/>
      <c r="BV140" s="298"/>
      <c r="BW140" s="298"/>
      <c r="BX140" s="298"/>
      <c r="BY140" s="298"/>
      <c r="BZ140" s="298"/>
      <c r="CA140" s="298"/>
      <c r="CB140" s="298"/>
      <c r="CC140" s="298"/>
      <c r="CD140" s="298"/>
    </row>
    <row r="141" spans="1:82" x14ac:dyDescent="0.2">
      <c r="A141" s="298"/>
      <c r="B141" s="298"/>
      <c r="C141" s="298"/>
      <c r="D141" s="298"/>
      <c r="E141" s="298"/>
      <c r="F141" s="298"/>
      <c r="G141" s="298"/>
      <c r="H141" s="298"/>
      <c r="I141" s="298"/>
      <c r="J141" s="298"/>
      <c r="K141" s="298"/>
      <c r="L141" s="298"/>
      <c r="M141" s="298"/>
      <c r="N141" s="298"/>
      <c r="O141" s="298"/>
      <c r="P141" s="298"/>
      <c r="Q141" s="298"/>
      <c r="R141" s="298"/>
      <c r="S141" s="298"/>
      <c r="T141" s="298"/>
      <c r="U141" s="298"/>
      <c r="V141" s="298"/>
      <c r="W141" s="298"/>
      <c r="X141" s="298"/>
      <c r="Y141" s="298"/>
      <c r="Z141" s="298"/>
      <c r="AA141" s="298"/>
      <c r="AB141" s="298"/>
      <c r="AC141" s="298"/>
      <c r="AD141" s="298"/>
      <c r="AE141" s="298"/>
      <c r="AF141" s="298"/>
      <c r="AG141" s="298"/>
      <c r="AH141" s="298"/>
      <c r="AI141" s="298"/>
      <c r="AJ141" s="298"/>
      <c r="AK141" s="298"/>
      <c r="AL141" s="298"/>
      <c r="AM141" s="298"/>
      <c r="AN141" s="298"/>
      <c r="AO141" s="298"/>
      <c r="AP141" s="298"/>
      <c r="AQ141" s="298"/>
      <c r="AR141" s="298"/>
      <c r="AS141" s="298"/>
      <c r="AT141" s="298"/>
      <c r="AU141" s="298"/>
      <c r="AV141" s="298"/>
      <c r="AW141" s="298"/>
      <c r="AX141" s="298"/>
      <c r="AY141" s="298"/>
      <c r="AZ141" s="298"/>
      <c r="BA141" s="298"/>
      <c r="BB141" s="298"/>
      <c r="BC141" s="298"/>
      <c r="BD141" s="298"/>
      <c r="BE141" s="298"/>
      <c r="BF141" s="298"/>
      <c r="BG141" s="298"/>
      <c r="BH141" s="298"/>
      <c r="BI141" s="298"/>
      <c r="BJ141" s="298"/>
      <c r="BK141" s="298"/>
      <c r="BL141" s="298"/>
      <c r="BM141" s="298"/>
      <c r="BN141" s="298"/>
      <c r="BO141" s="298"/>
      <c r="BP141" s="298"/>
      <c r="BQ141" s="298"/>
      <c r="BR141" s="298"/>
      <c r="BS141" s="298"/>
      <c r="BT141" s="298"/>
      <c r="BU141" s="298"/>
      <c r="BV141" s="298"/>
      <c r="BW141" s="298"/>
      <c r="BX141" s="298"/>
      <c r="BY141" s="298"/>
      <c r="BZ141" s="298"/>
      <c r="CA141" s="298"/>
      <c r="CB141" s="298"/>
      <c r="CC141" s="298"/>
      <c r="CD141" s="298"/>
    </row>
    <row r="142" spans="1:82" x14ac:dyDescent="0.2">
      <c r="A142" s="298"/>
      <c r="B142" s="298"/>
      <c r="C142" s="298"/>
      <c r="D142" s="298"/>
      <c r="E142" s="298"/>
      <c r="F142" s="298"/>
      <c r="G142" s="298"/>
      <c r="H142" s="298"/>
      <c r="I142" s="298"/>
      <c r="J142" s="298"/>
      <c r="K142" s="298"/>
      <c r="L142" s="298"/>
      <c r="M142" s="298"/>
      <c r="N142" s="298"/>
      <c r="O142" s="298"/>
      <c r="P142" s="298"/>
      <c r="Q142" s="298"/>
      <c r="R142" s="298"/>
      <c r="S142" s="298"/>
      <c r="T142" s="298"/>
      <c r="U142" s="298"/>
      <c r="V142" s="298"/>
      <c r="W142" s="298"/>
      <c r="X142" s="298"/>
      <c r="Y142" s="298"/>
      <c r="Z142" s="298"/>
      <c r="AA142" s="298"/>
      <c r="AB142" s="298"/>
      <c r="AC142" s="298"/>
      <c r="AD142" s="298"/>
      <c r="AE142" s="298"/>
      <c r="AF142" s="298"/>
      <c r="AG142" s="298"/>
      <c r="AH142" s="298"/>
      <c r="AI142" s="298"/>
      <c r="AJ142" s="298"/>
      <c r="AK142" s="298"/>
      <c r="AL142" s="298"/>
      <c r="AM142" s="298"/>
      <c r="AN142" s="298"/>
      <c r="AO142" s="298"/>
      <c r="AP142" s="298"/>
      <c r="AQ142" s="298"/>
      <c r="AR142" s="298"/>
      <c r="AS142" s="298"/>
      <c r="AT142" s="298"/>
      <c r="AU142" s="298"/>
      <c r="AV142" s="298"/>
      <c r="AW142" s="298"/>
      <c r="AX142" s="298"/>
      <c r="AY142" s="298"/>
      <c r="AZ142" s="298"/>
      <c r="BA142" s="298"/>
      <c r="BB142" s="298"/>
      <c r="BC142" s="298"/>
      <c r="BD142" s="298"/>
      <c r="BE142" s="298"/>
      <c r="BF142" s="298"/>
      <c r="BG142" s="298"/>
      <c r="BH142" s="298"/>
      <c r="BI142" s="298"/>
      <c r="BJ142" s="298"/>
      <c r="BK142" s="298"/>
      <c r="BL142" s="298"/>
      <c r="BM142" s="298"/>
      <c r="BN142" s="298"/>
      <c r="BO142" s="298"/>
      <c r="BP142" s="298"/>
      <c r="BQ142" s="298"/>
      <c r="BR142" s="298"/>
      <c r="BS142" s="298"/>
      <c r="BT142" s="298"/>
      <c r="BU142" s="298"/>
      <c r="BV142" s="298"/>
      <c r="BW142" s="298"/>
      <c r="BX142" s="298"/>
      <c r="BY142" s="298"/>
      <c r="BZ142" s="298"/>
      <c r="CA142" s="298"/>
      <c r="CB142" s="298"/>
      <c r="CC142" s="298"/>
      <c r="CD142" s="298"/>
    </row>
    <row r="143" spans="1:82" x14ac:dyDescent="0.2">
      <c r="A143" s="298"/>
      <c r="B143" s="298"/>
      <c r="C143" s="298"/>
      <c r="D143" s="298"/>
      <c r="E143" s="298"/>
      <c r="F143" s="298"/>
      <c r="G143" s="298"/>
      <c r="H143" s="298"/>
      <c r="I143" s="298"/>
      <c r="J143" s="298"/>
      <c r="K143" s="298"/>
      <c r="L143" s="298"/>
      <c r="M143" s="298"/>
      <c r="N143" s="298"/>
      <c r="O143" s="298"/>
      <c r="P143" s="298"/>
      <c r="Q143" s="298"/>
      <c r="R143" s="298"/>
      <c r="S143" s="298"/>
      <c r="T143" s="298"/>
      <c r="U143" s="298"/>
      <c r="V143" s="298"/>
      <c r="W143" s="298"/>
      <c r="X143" s="298"/>
      <c r="Y143" s="298"/>
      <c r="Z143" s="298"/>
      <c r="AA143" s="298"/>
      <c r="AB143" s="298"/>
      <c r="AC143" s="298"/>
      <c r="AD143" s="298"/>
      <c r="AE143" s="298"/>
      <c r="AF143" s="298"/>
      <c r="AG143" s="298"/>
      <c r="AH143" s="298"/>
      <c r="AI143" s="298"/>
      <c r="AJ143" s="298"/>
      <c r="AK143" s="298"/>
      <c r="AL143" s="298"/>
      <c r="AM143" s="298"/>
      <c r="AN143" s="298"/>
      <c r="AO143" s="298"/>
      <c r="AP143" s="298"/>
      <c r="AQ143" s="298"/>
      <c r="AR143" s="298"/>
      <c r="AS143" s="298"/>
      <c r="AT143" s="298"/>
      <c r="AU143" s="298"/>
      <c r="AV143" s="298"/>
      <c r="AW143" s="298"/>
      <c r="AX143" s="298"/>
      <c r="AY143" s="298"/>
      <c r="AZ143" s="298"/>
      <c r="BA143" s="298"/>
      <c r="BB143" s="298"/>
      <c r="BC143" s="298"/>
      <c r="BD143" s="298"/>
      <c r="BE143" s="298"/>
      <c r="BF143" s="298"/>
      <c r="BG143" s="298"/>
      <c r="BH143" s="298"/>
      <c r="BI143" s="298"/>
      <c r="BJ143" s="298"/>
      <c r="BK143" s="298"/>
      <c r="BL143" s="298"/>
      <c r="BM143" s="298"/>
      <c r="BN143" s="298"/>
      <c r="BO143" s="298"/>
      <c r="BP143" s="298"/>
      <c r="BQ143" s="298"/>
      <c r="BR143" s="298"/>
      <c r="BS143" s="298"/>
      <c r="BT143" s="298"/>
      <c r="BU143" s="298"/>
      <c r="BV143" s="298"/>
      <c r="BW143" s="298"/>
      <c r="BX143" s="298"/>
      <c r="BY143" s="298"/>
      <c r="BZ143" s="298"/>
      <c r="CA143" s="298"/>
      <c r="CB143" s="298"/>
      <c r="CC143" s="298"/>
      <c r="CD143" s="298"/>
    </row>
    <row r="144" spans="1:82" x14ac:dyDescent="0.2">
      <c r="A144" s="298"/>
      <c r="B144" s="298"/>
      <c r="C144" s="298"/>
      <c r="D144" s="298"/>
      <c r="E144" s="298"/>
      <c r="F144" s="298"/>
      <c r="G144" s="298"/>
      <c r="H144" s="298"/>
      <c r="I144" s="298"/>
      <c r="J144" s="298"/>
      <c r="K144" s="298"/>
      <c r="L144" s="298"/>
      <c r="M144" s="298"/>
      <c r="N144" s="298"/>
      <c r="O144" s="298"/>
      <c r="P144" s="298"/>
      <c r="Q144" s="298"/>
      <c r="R144" s="298"/>
      <c r="S144" s="298"/>
      <c r="T144" s="298"/>
      <c r="U144" s="298"/>
      <c r="V144" s="298"/>
      <c r="W144" s="298"/>
      <c r="X144" s="298"/>
      <c r="Y144" s="298"/>
      <c r="Z144" s="298"/>
      <c r="AA144" s="298"/>
      <c r="AB144" s="298"/>
      <c r="AC144" s="298"/>
      <c r="AD144" s="298"/>
      <c r="AE144" s="298"/>
      <c r="AF144" s="298"/>
      <c r="AG144" s="298"/>
      <c r="AH144" s="298"/>
      <c r="AI144" s="298"/>
      <c r="AJ144" s="298"/>
      <c r="AK144" s="298"/>
      <c r="AL144" s="298"/>
      <c r="AM144" s="298"/>
      <c r="AN144" s="298"/>
      <c r="AO144" s="298"/>
      <c r="AP144" s="298"/>
      <c r="AQ144" s="298"/>
      <c r="AR144" s="298"/>
      <c r="AS144" s="298"/>
      <c r="AT144" s="298"/>
      <c r="AU144" s="298"/>
      <c r="AV144" s="298"/>
      <c r="AW144" s="298"/>
      <c r="AX144" s="298"/>
      <c r="AY144" s="298"/>
      <c r="AZ144" s="298"/>
      <c r="BA144" s="298"/>
      <c r="BB144" s="298"/>
      <c r="BC144" s="298"/>
      <c r="BD144" s="298"/>
      <c r="BE144" s="298"/>
      <c r="BF144" s="298"/>
      <c r="BG144" s="298"/>
      <c r="BH144" s="298"/>
      <c r="BI144" s="298"/>
      <c r="BJ144" s="298"/>
      <c r="BK144" s="298"/>
      <c r="BL144" s="298"/>
      <c r="BM144" s="298"/>
      <c r="BN144" s="298"/>
      <c r="BO144" s="298"/>
      <c r="BP144" s="298"/>
      <c r="BQ144" s="298"/>
      <c r="BR144" s="298"/>
      <c r="BS144" s="298"/>
      <c r="BT144" s="298"/>
      <c r="BU144" s="298"/>
      <c r="BV144" s="298"/>
      <c r="BW144" s="298"/>
      <c r="BX144" s="298"/>
      <c r="BY144" s="298"/>
      <c r="BZ144" s="298"/>
      <c r="CA144" s="298"/>
      <c r="CB144" s="298"/>
      <c r="CC144" s="298"/>
      <c r="CD144" s="298"/>
    </row>
    <row r="145" spans="1:82" x14ac:dyDescent="0.2">
      <c r="A145" s="298"/>
      <c r="B145" s="298"/>
      <c r="C145" s="298"/>
      <c r="D145" s="298"/>
      <c r="E145" s="298"/>
      <c r="F145" s="298"/>
      <c r="G145" s="298"/>
      <c r="H145" s="298"/>
      <c r="I145" s="298"/>
      <c r="J145" s="298"/>
      <c r="K145" s="298"/>
      <c r="L145" s="298"/>
      <c r="M145" s="298"/>
      <c r="N145" s="298"/>
      <c r="O145" s="298"/>
      <c r="P145" s="298"/>
      <c r="Q145" s="298"/>
      <c r="R145" s="298"/>
      <c r="S145" s="298"/>
      <c r="T145" s="298"/>
      <c r="U145" s="298"/>
      <c r="V145" s="298"/>
      <c r="W145" s="298"/>
      <c r="X145" s="298"/>
      <c r="Y145" s="298"/>
      <c r="Z145" s="298"/>
      <c r="AA145" s="298"/>
      <c r="AB145" s="298"/>
      <c r="AC145" s="298"/>
      <c r="AD145" s="298"/>
      <c r="AE145" s="298"/>
      <c r="AF145" s="298"/>
      <c r="AG145" s="298"/>
      <c r="AH145" s="298"/>
      <c r="AI145" s="298"/>
      <c r="AJ145" s="298"/>
      <c r="AK145" s="298"/>
      <c r="AL145" s="298"/>
      <c r="AM145" s="298"/>
      <c r="AN145" s="298"/>
      <c r="AO145" s="298"/>
      <c r="AP145" s="298"/>
      <c r="AQ145" s="298"/>
      <c r="AR145" s="298"/>
      <c r="AS145" s="298"/>
      <c r="AT145" s="298"/>
      <c r="AU145" s="298"/>
      <c r="AV145" s="298"/>
      <c r="AW145" s="298"/>
      <c r="AX145" s="298"/>
      <c r="AY145" s="298"/>
      <c r="AZ145" s="298"/>
      <c r="BA145" s="298"/>
      <c r="BB145" s="298"/>
      <c r="BC145" s="298"/>
      <c r="BD145" s="298"/>
      <c r="BE145" s="298"/>
      <c r="BF145" s="298"/>
      <c r="BG145" s="298"/>
      <c r="BH145" s="298"/>
      <c r="BI145" s="298"/>
      <c r="BJ145" s="298"/>
      <c r="BK145" s="298"/>
      <c r="BL145" s="298"/>
      <c r="BM145" s="298"/>
      <c r="BN145" s="298"/>
      <c r="BO145" s="298"/>
      <c r="BP145" s="298"/>
      <c r="BQ145" s="298"/>
      <c r="BR145" s="298"/>
      <c r="BS145" s="298"/>
      <c r="BT145" s="298"/>
      <c r="BU145" s="298"/>
      <c r="BV145" s="298"/>
      <c r="BW145" s="298"/>
      <c r="BX145" s="298"/>
      <c r="BY145" s="298"/>
      <c r="BZ145" s="298"/>
      <c r="CA145" s="298"/>
      <c r="CB145" s="298"/>
      <c r="CC145" s="298"/>
      <c r="CD145" s="298"/>
    </row>
    <row r="146" spans="1:82" x14ac:dyDescent="0.2">
      <c r="A146" s="298"/>
      <c r="B146" s="298"/>
      <c r="C146" s="298"/>
      <c r="D146" s="298"/>
      <c r="E146" s="298"/>
      <c r="F146" s="298"/>
      <c r="G146" s="298"/>
      <c r="H146" s="298"/>
      <c r="I146" s="298"/>
      <c r="J146" s="298"/>
      <c r="K146" s="298"/>
      <c r="L146" s="298"/>
      <c r="M146" s="298"/>
      <c r="N146" s="298"/>
      <c r="O146" s="298"/>
      <c r="P146" s="298"/>
      <c r="Q146" s="298"/>
      <c r="R146" s="298"/>
      <c r="S146" s="298"/>
      <c r="T146" s="298"/>
      <c r="U146" s="298"/>
      <c r="V146" s="298"/>
      <c r="W146" s="298"/>
      <c r="X146" s="298"/>
      <c r="Y146" s="298"/>
      <c r="Z146" s="298"/>
      <c r="AA146" s="298"/>
      <c r="AB146" s="298"/>
      <c r="AC146" s="298"/>
      <c r="AD146" s="298"/>
      <c r="AE146" s="298"/>
      <c r="AF146" s="298"/>
      <c r="AG146" s="298"/>
      <c r="AH146" s="298"/>
      <c r="AI146" s="298"/>
      <c r="AJ146" s="298"/>
      <c r="AK146" s="298"/>
      <c r="AL146" s="298"/>
      <c r="AM146" s="298"/>
      <c r="AN146" s="298"/>
      <c r="AO146" s="298"/>
      <c r="AP146" s="298"/>
      <c r="AQ146" s="298"/>
      <c r="AR146" s="298"/>
      <c r="AS146" s="298"/>
      <c r="AT146" s="298"/>
      <c r="AU146" s="298"/>
      <c r="AV146" s="298"/>
      <c r="AW146" s="298"/>
      <c r="AX146" s="298"/>
      <c r="AY146" s="298"/>
      <c r="AZ146" s="298"/>
      <c r="BA146" s="298"/>
      <c r="BB146" s="298"/>
      <c r="BC146" s="298"/>
      <c r="BD146" s="298"/>
      <c r="BE146" s="298"/>
      <c r="BF146" s="298"/>
      <c r="BG146" s="298"/>
      <c r="BH146" s="298"/>
      <c r="BI146" s="298"/>
      <c r="BJ146" s="298"/>
      <c r="BK146" s="298"/>
      <c r="BL146" s="298"/>
      <c r="BM146" s="298"/>
      <c r="BN146" s="298"/>
      <c r="BO146" s="298"/>
      <c r="BP146" s="298"/>
      <c r="BQ146" s="298"/>
      <c r="BR146" s="298"/>
      <c r="BS146" s="298"/>
      <c r="BT146" s="298"/>
      <c r="BU146" s="298"/>
      <c r="BV146" s="298"/>
      <c r="BW146" s="298"/>
      <c r="BX146" s="298"/>
      <c r="BY146" s="298"/>
      <c r="BZ146" s="298"/>
      <c r="CA146" s="298"/>
      <c r="CB146" s="298"/>
      <c r="CC146" s="298"/>
      <c r="CD146" s="298"/>
    </row>
    <row r="147" spans="1:82" x14ac:dyDescent="0.2">
      <c r="A147" s="298"/>
      <c r="B147" s="298"/>
      <c r="C147" s="298"/>
      <c r="D147" s="298"/>
      <c r="E147" s="298"/>
      <c r="F147" s="298"/>
      <c r="G147" s="298"/>
      <c r="H147" s="298"/>
      <c r="I147" s="298"/>
      <c r="J147" s="298"/>
      <c r="K147" s="298"/>
      <c r="L147" s="298"/>
      <c r="M147" s="298"/>
      <c r="N147" s="298"/>
      <c r="O147" s="298"/>
      <c r="P147" s="298"/>
      <c r="Q147" s="298"/>
      <c r="R147" s="298"/>
      <c r="S147" s="298"/>
      <c r="T147" s="298"/>
      <c r="U147" s="298"/>
      <c r="V147" s="298"/>
      <c r="W147" s="298"/>
      <c r="X147" s="298"/>
      <c r="Y147" s="298"/>
      <c r="Z147" s="298"/>
      <c r="AA147" s="298"/>
      <c r="AB147" s="298"/>
      <c r="AC147" s="298"/>
      <c r="AD147" s="298"/>
      <c r="AE147" s="298"/>
      <c r="AF147" s="298"/>
      <c r="AG147" s="298"/>
      <c r="AH147" s="298"/>
      <c r="AI147" s="298"/>
      <c r="AJ147" s="298"/>
      <c r="AK147" s="298"/>
      <c r="AL147" s="298"/>
      <c r="AM147" s="298"/>
      <c r="AN147" s="298"/>
      <c r="AO147" s="298"/>
      <c r="AP147" s="298"/>
      <c r="AQ147" s="298"/>
      <c r="AR147" s="298"/>
      <c r="AS147" s="298"/>
      <c r="AT147" s="298"/>
      <c r="AU147" s="298"/>
      <c r="AV147" s="298"/>
      <c r="AW147" s="298"/>
      <c r="AX147" s="298"/>
      <c r="AY147" s="298"/>
      <c r="AZ147" s="298"/>
      <c r="BA147" s="298"/>
      <c r="BB147" s="298"/>
      <c r="BC147" s="298"/>
      <c r="BD147" s="298"/>
      <c r="BE147" s="298"/>
      <c r="BF147" s="298"/>
      <c r="BG147" s="298"/>
      <c r="BH147" s="298"/>
      <c r="BI147" s="298"/>
      <c r="BJ147" s="298"/>
      <c r="BK147" s="298"/>
      <c r="BL147" s="298"/>
      <c r="BM147" s="298"/>
      <c r="BN147" s="298"/>
      <c r="BO147" s="298"/>
      <c r="BP147" s="298"/>
      <c r="BQ147" s="298"/>
      <c r="BR147" s="298"/>
      <c r="BS147" s="298"/>
      <c r="BT147" s="298"/>
      <c r="BU147" s="298"/>
      <c r="BV147" s="298"/>
      <c r="BW147" s="298"/>
      <c r="BX147" s="298"/>
      <c r="BY147" s="298"/>
      <c r="BZ147" s="298"/>
      <c r="CA147" s="298"/>
      <c r="CB147" s="298"/>
      <c r="CC147" s="298"/>
      <c r="CD147" s="298"/>
    </row>
    <row r="148" spans="1:82" x14ac:dyDescent="0.2">
      <c r="A148" s="298"/>
      <c r="B148" s="298"/>
      <c r="C148" s="298"/>
      <c r="D148" s="298"/>
      <c r="E148" s="298"/>
      <c r="F148" s="298"/>
      <c r="G148" s="298"/>
      <c r="H148" s="298"/>
      <c r="I148" s="298"/>
      <c r="J148" s="298"/>
      <c r="K148" s="298"/>
      <c r="L148" s="298"/>
      <c r="M148" s="298"/>
      <c r="N148" s="298"/>
      <c r="O148" s="298"/>
      <c r="P148" s="298"/>
      <c r="Q148" s="298"/>
      <c r="R148" s="298"/>
      <c r="S148" s="298"/>
      <c r="T148" s="298"/>
      <c r="U148" s="298"/>
      <c r="V148" s="298"/>
      <c r="W148" s="298"/>
      <c r="X148" s="298"/>
      <c r="Y148" s="298"/>
      <c r="Z148" s="298"/>
      <c r="AA148" s="298"/>
      <c r="AB148" s="298"/>
      <c r="AC148" s="298"/>
      <c r="AD148" s="298"/>
      <c r="AE148" s="298"/>
      <c r="AF148" s="298"/>
      <c r="AG148" s="298"/>
      <c r="AH148" s="298"/>
      <c r="AI148" s="298"/>
      <c r="AJ148" s="298"/>
      <c r="AK148" s="298"/>
      <c r="AL148" s="298"/>
      <c r="AM148" s="298"/>
      <c r="AN148" s="298"/>
      <c r="AO148" s="298"/>
      <c r="AP148" s="298"/>
      <c r="AQ148" s="298"/>
      <c r="AR148" s="298"/>
      <c r="AS148" s="298"/>
      <c r="AT148" s="298"/>
      <c r="AU148" s="298"/>
      <c r="AV148" s="298"/>
      <c r="AW148" s="298"/>
      <c r="AX148" s="298"/>
      <c r="AY148" s="298"/>
      <c r="AZ148" s="298"/>
      <c r="BA148" s="298"/>
      <c r="BB148" s="298"/>
      <c r="BC148" s="298"/>
      <c r="BD148" s="298"/>
      <c r="BE148" s="298"/>
      <c r="BF148" s="298"/>
      <c r="BG148" s="298"/>
      <c r="BH148" s="298"/>
      <c r="BI148" s="298"/>
      <c r="BJ148" s="298"/>
      <c r="BK148" s="298"/>
      <c r="BL148" s="298"/>
      <c r="BM148" s="298"/>
      <c r="BN148" s="298"/>
      <c r="BO148" s="298"/>
      <c r="BP148" s="298"/>
      <c r="BQ148" s="298"/>
      <c r="BR148" s="298"/>
      <c r="BS148" s="298"/>
      <c r="BT148" s="298"/>
      <c r="BU148" s="298"/>
      <c r="BV148" s="298"/>
      <c r="BW148" s="298"/>
      <c r="BX148" s="298"/>
      <c r="BY148" s="298"/>
      <c r="BZ148" s="298"/>
      <c r="CA148" s="298"/>
      <c r="CB148" s="298"/>
      <c r="CC148" s="298"/>
      <c r="CD148" s="298"/>
    </row>
    <row r="149" spans="1:82" x14ac:dyDescent="0.2">
      <c r="A149" s="298"/>
      <c r="B149" s="298"/>
      <c r="C149" s="298"/>
      <c r="D149" s="298"/>
      <c r="E149" s="298"/>
      <c r="F149" s="298"/>
      <c r="G149" s="298"/>
      <c r="H149" s="298"/>
      <c r="I149" s="298"/>
      <c r="J149" s="298"/>
      <c r="K149" s="298"/>
      <c r="L149" s="298"/>
      <c r="M149" s="298"/>
      <c r="N149" s="298"/>
      <c r="O149" s="298"/>
      <c r="P149" s="298"/>
      <c r="Q149" s="298"/>
      <c r="R149" s="298"/>
      <c r="S149" s="298"/>
      <c r="T149" s="298"/>
      <c r="U149" s="298"/>
      <c r="V149" s="298"/>
      <c r="W149" s="298"/>
      <c r="X149" s="298"/>
      <c r="Y149" s="298"/>
      <c r="Z149" s="298"/>
      <c r="AA149" s="298"/>
      <c r="AB149" s="298"/>
      <c r="AC149" s="298"/>
      <c r="AD149" s="298"/>
      <c r="AE149" s="298"/>
      <c r="AF149" s="298"/>
      <c r="AG149" s="298"/>
      <c r="AH149" s="298"/>
      <c r="AI149" s="298"/>
      <c r="AJ149" s="298"/>
      <c r="AK149" s="298"/>
      <c r="AL149" s="298"/>
      <c r="AM149" s="298"/>
      <c r="AN149" s="298"/>
      <c r="AO149" s="298"/>
      <c r="AP149" s="298"/>
      <c r="AQ149" s="298"/>
      <c r="AR149" s="298"/>
      <c r="AS149" s="298"/>
      <c r="AT149" s="298"/>
      <c r="AU149" s="298"/>
      <c r="AV149" s="298"/>
      <c r="AW149" s="298"/>
      <c r="AX149" s="298"/>
      <c r="AY149" s="298"/>
      <c r="AZ149" s="298"/>
      <c r="BA149" s="298"/>
      <c r="BB149" s="298"/>
      <c r="BC149" s="298"/>
      <c r="BD149" s="298"/>
      <c r="BE149" s="298"/>
      <c r="BF149" s="298"/>
      <c r="BG149" s="298"/>
      <c r="BH149" s="298"/>
      <c r="BI149" s="298"/>
      <c r="BJ149" s="298"/>
      <c r="BK149" s="298"/>
      <c r="BL149" s="298"/>
      <c r="BM149" s="298"/>
      <c r="BN149" s="298"/>
      <c r="BO149" s="298"/>
      <c r="BP149" s="298"/>
      <c r="BQ149" s="298"/>
      <c r="BR149" s="298"/>
      <c r="BS149" s="298"/>
      <c r="BT149" s="298"/>
      <c r="BU149" s="298"/>
      <c r="BV149" s="298"/>
      <c r="BW149" s="298"/>
      <c r="BX149" s="298"/>
      <c r="BY149" s="298"/>
      <c r="BZ149" s="298"/>
      <c r="CA149" s="298"/>
      <c r="CB149" s="298"/>
      <c r="CC149" s="298"/>
      <c r="CD149" s="298"/>
    </row>
    <row r="150" spans="1:82" x14ac:dyDescent="0.2">
      <c r="A150" s="298"/>
      <c r="B150" s="298"/>
      <c r="C150" s="298"/>
      <c r="D150" s="298"/>
      <c r="E150" s="298"/>
      <c r="F150" s="298"/>
      <c r="G150" s="298"/>
      <c r="H150" s="298"/>
      <c r="I150" s="298"/>
      <c r="J150" s="298"/>
      <c r="K150" s="298"/>
      <c r="L150" s="298"/>
      <c r="M150" s="298"/>
      <c r="N150" s="298"/>
      <c r="O150" s="298"/>
      <c r="P150" s="298"/>
      <c r="Q150" s="298"/>
      <c r="R150" s="298"/>
      <c r="S150" s="298"/>
      <c r="T150" s="298"/>
      <c r="U150" s="298"/>
      <c r="V150" s="298"/>
      <c r="W150" s="298"/>
      <c r="X150" s="298"/>
      <c r="Y150" s="298"/>
      <c r="Z150" s="298"/>
      <c r="AA150" s="298"/>
      <c r="AB150" s="298"/>
      <c r="AC150" s="298"/>
      <c r="AD150" s="298"/>
      <c r="AE150" s="298"/>
      <c r="AF150" s="298"/>
      <c r="AG150" s="298"/>
      <c r="AH150" s="298"/>
      <c r="AI150" s="298"/>
      <c r="AJ150" s="298"/>
      <c r="AK150" s="298"/>
      <c r="AL150" s="298"/>
      <c r="AM150" s="298"/>
      <c r="AN150" s="298"/>
      <c r="AO150" s="298"/>
      <c r="AP150" s="298"/>
      <c r="AQ150" s="298"/>
      <c r="AR150" s="298"/>
      <c r="AS150" s="298"/>
      <c r="AT150" s="298"/>
      <c r="AU150" s="298"/>
      <c r="AV150" s="298"/>
      <c r="AW150" s="298"/>
      <c r="AX150" s="298"/>
      <c r="AY150" s="298"/>
      <c r="AZ150" s="298"/>
      <c r="BA150" s="298"/>
      <c r="BB150" s="298"/>
      <c r="BC150" s="298"/>
      <c r="BD150" s="298"/>
      <c r="BE150" s="298"/>
      <c r="BF150" s="298"/>
      <c r="BG150" s="298"/>
      <c r="BH150" s="298"/>
      <c r="BI150" s="298"/>
      <c r="BJ150" s="298"/>
      <c r="BK150" s="298"/>
      <c r="BL150" s="298"/>
      <c r="BM150" s="298"/>
      <c r="BN150" s="298"/>
      <c r="BO150" s="298"/>
      <c r="BP150" s="298"/>
      <c r="BQ150" s="298"/>
      <c r="BR150" s="298"/>
      <c r="BS150" s="298"/>
      <c r="BT150" s="298"/>
      <c r="BU150" s="298"/>
      <c r="BV150" s="298"/>
      <c r="BW150" s="298"/>
      <c r="BX150" s="298"/>
      <c r="BY150" s="298"/>
      <c r="BZ150" s="298"/>
      <c r="CA150" s="298"/>
      <c r="CB150" s="298"/>
      <c r="CC150" s="298"/>
      <c r="CD150" s="298"/>
    </row>
    <row r="151" spans="1:82" x14ac:dyDescent="0.2">
      <c r="A151" s="298"/>
      <c r="B151" s="298"/>
      <c r="C151" s="298"/>
      <c r="D151" s="298"/>
      <c r="E151" s="298"/>
      <c r="F151" s="298"/>
      <c r="G151" s="298"/>
      <c r="H151" s="298"/>
      <c r="I151" s="298"/>
      <c r="J151" s="298"/>
      <c r="K151" s="298"/>
      <c r="L151" s="298"/>
      <c r="M151" s="298"/>
      <c r="N151" s="298"/>
      <c r="O151" s="298"/>
      <c r="P151" s="298"/>
      <c r="Q151" s="298"/>
      <c r="R151" s="298"/>
      <c r="S151" s="298"/>
      <c r="T151" s="298"/>
      <c r="U151" s="298"/>
      <c r="V151" s="298"/>
      <c r="W151" s="298"/>
      <c r="X151" s="298"/>
      <c r="Y151" s="298"/>
      <c r="Z151" s="298"/>
      <c r="AA151" s="298"/>
      <c r="AB151" s="298"/>
      <c r="AC151" s="298"/>
      <c r="AD151" s="298"/>
      <c r="AE151" s="298"/>
      <c r="AF151" s="298"/>
      <c r="AG151" s="298"/>
      <c r="AH151" s="298"/>
      <c r="AI151" s="298"/>
      <c r="AJ151" s="298"/>
      <c r="AK151" s="298"/>
      <c r="AL151" s="298"/>
      <c r="AM151" s="298"/>
      <c r="AN151" s="298"/>
      <c r="AO151" s="298"/>
      <c r="AP151" s="298"/>
      <c r="AQ151" s="298"/>
      <c r="AR151" s="298"/>
      <c r="AS151" s="298"/>
      <c r="AT151" s="298"/>
      <c r="AU151" s="298"/>
      <c r="AV151" s="298"/>
      <c r="AW151" s="298"/>
      <c r="AX151" s="298"/>
      <c r="AY151" s="298"/>
      <c r="AZ151" s="298"/>
      <c r="BA151" s="298"/>
      <c r="BB151" s="298"/>
      <c r="BC151" s="298"/>
      <c r="BD151" s="298"/>
      <c r="BE151" s="298"/>
      <c r="BF151" s="298"/>
      <c r="BG151" s="298"/>
      <c r="BH151" s="298"/>
      <c r="BI151" s="298"/>
      <c r="BJ151" s="298"/>
      <c r="BK151" s="298"/>
      <c r="BL151" s="298"/>
      <c r="BM151" s="298"/>
      <c r="BN151" s="298"/>
      <c r="BO151" s="298"/>
      <c r="BP151" s="298"/>
      <c r="BQ151" s="298"/>
      <c r="BR151" s="298"/>
      <c r="BS151" s="298"/>
      <c r="BT151" s="298"/>
      <c r="BU151" s="298"/>
      <c r="BV151" s="298"/>
      <c r="BW151" s="298"/>
      <c r="BX151" s="298"/>
      <c r="BY151" s="298"/>
      <c r="BZ151" s="298"/>
      <c r="CA151" s="298"/>
      <c r="CB151" s="298"/>
      <c r="CC151" s="298"/>
      <c r="CD151" s="298"/>
    </row>
    <row r="152" spans="1:82" x14ac:dyDescent="0.2">
      <c r="A152" s="298"/>
      <c r="B152" s="298"/>
      <c r="C152" s="298"/>
      <c r="D152" s="298"/>
      <c r="E152" s="298"/>
      <c r="F152" s="298"/>
      <c r="G152" s="298"/>
      <c r="H152" s="298"/>
      <c r="I152" s="298"/>
      <c r="J152" s="298"/>
      <c r="K152" s="298"/>
      <c r="L152" s="298"/>
      <c r="M152" s="298"/>
      <c r="N152" s="298"/>
      <c r="O152" s="298"/>
      <c r="P152" s="298"/>
      <c r="Q152" s="298"/>
      <c r="R152" s="298"/>
      <c r="S152" s="298"/>
      <c r="T152" s="298"/>
      <c r="U152" s="298"/>
      <c r="V152" s="298"/>
      <c r="W152" s="298"/>
      <c r="X152" s="298"/>
      <c r="Y152" s="298"/>
      <c r="Z152" s="298"/>
      <c r="AA152" s="298"/>
      <c r="AB152" s="298"/>
      <c r="AC152" s="298"/>
      <c r="AD152" s="298"/>
      <c r="AE152" s="298"/>
      <c r="AF152" s="298"/>
      <c r="AG152" s="298"/>
      <c r="AH152" s="298"/>
      <c r="AI152" s="298"/>
      <c r="AJ152" s="298"/>
      <c r="AK152" s="298"/>
      <c r="AL152" s="298"/>
      <c r="AM152" s="298"/>
      <c r="AN152" s="298"/>
      <c r="AO152" s="298"/>
      <c r="AP152" s="298"/>
      <c r="AQ152" s="298"/>
      <c r="AR152" s="298"/>
      <c r="AS152" s="298"/>
      <c r="AT152" s="298"/>
      <c r="AU152" s="298"/>
      <c r="AV152" s="298"/>
      <c r="AW152" s="298"/>
      <c r="AX152" s="298"/>
      <c r="AY152" s="298"/>
      <c r="AZ152" s="298"/>
      <c r="BA152" s="298"/>
      <c r="BB152" s="298"/>
      <c r="BC152" s="298"/>
      <c r="BD152" s="298"/>
      <c r="BE152" s="298"/>
      <c r="BF152" s="298"/>
      <c r="BG152" s="298"/>
      <c r="BH152" s="298"/>
      <c r="BI152" s="298"/>
      <c r="BJ152" s="298"/>
      <c r="BK152" s="298"/>
      <c r="BL152" s="298"/>
      <c r="BM152" s="298"/>
      <c r="BN152" s="298"/>
      <c r="BO152" s="298"/>
      <c r="BP152" s="298"/>
      <c r="BQ152" s="298"/>
      <c r="BR152" s="298"/>
      <c r="BS152" s="298"/>
      <c r="BT152" s="298"/>
      <c r="BU152" s="298"/>
      <c r="BV152" s="298"/>
      <c r="BW152" s="298"/>
      <c r="BX152" s="298"/>
      <c r="BY152" s="298"/>
      <c r="BZ152" s="298"/>
      <c r="CA152" s="298"/>
      <c r="CB152" s="298"/>
      <c r="CC152" s="298"/>
      <c r="CD152" s="298"/>
    </row>
    <row r="153" spans="1:82" x14ac:dyDescent="0.2">
      <c r="A153" s="298"/>
      <c r="B153" s="298"/>
      <c r="C153" s="298"/>
      <c r="D153" s="298"/>
      <c r="E153" s="298"/>
      <c r="F153" s="298"/>
      <c r="G153" s="298"/>
      <c r="H153" s="298"/>
      <c r="I153" s="298"/>
      <c r="J153" s="298"/>
      <c r="K153" s="298"/>
      <c r="L153" s="298"/>
      <c r="M153" s="298"/>
      <c r="N153" s="298"/>
      <c r="O153" s="298"/>
      <c r="P153" s="298"/>
      <c r="Q153" s="298"/>
      <c r="R153" s="298"/>
      <c r="S153" s="298"/>
      <c r="T153" s="298"/>
      <c r="U153" s="298"/>
      <c r="V153" s="298"/>
      <c r="W153" s="298"/>
      <c r="X153" s="298"/>
      <c r="Y153" s="298"/>
      <c r="Z153" s="298"/>
      <c r="AA153" s="298"/>
      <c r="AB153" s="298"/>
      <c r="AC153" s="298"/>
      <c r="AD153" s="298"/>
      <c r="AE153" s="298"/>
      <c r="AF153" s="298"/>
      <c r="AG153" s="298"/>
      <c r="AH153" s="298"/>
      <c r="AI153" s="298"/>
      <c r="AJ153" s="298"/>
      <c r="AK153" s="298"/>
      <c r="AL153" s="298"/>
      <c r="AM153" s="298"/>
      <c r="AN153" s="298"/>
      <c r="AO153" s="298"/>
      <c r="AP153" s="298"/>
      <c r="AQ153" s="298"/>
      <c r="AR153" s="298"/>
      <c r="AS153" s="298"/>
      <c r="AT153" s="298"/>
      <c r="AU153" s="298"/>
      <c r="AV153" s="298"/>
      <c r="AW153" s="298"/>
      <c r="AX153" s="298"/>
      <c r="AY153" s="298"/>
      <c r="AZ153" s="298"/>
      <c r="BA153" s="298"/>
      <c r="BB153" s="298"/>
      <c r="BC153" s="298"/>
      <c r="BD153" s="298"/>
      <c r="BE153" s="298"/>
      <c r="BF153" s="298"/>
      <c r="BG153" s="298"/>
      <c r="BH153" s="298"/>
      <c r="BI153" s="298"/>
      <c r="BJ153" s="298"/>
      <c r="BK153" s="298"/>
      <c r="BL153" s="298"/>
      <c r="BM153" s="298"/>
      <c r="BN153" s="298"/>
      <c r="BO153" s="298"/>
      <c r="BP153" s="298"/>
      <c r="BQ153" s="298"/>
      <c r="BR153" s="298"/>
      <c r="BS153" s="298"/>
      <c r="BT153" s="298"/>
      <c r="BU153" s="298"/>
      <c r="BV153" s="298"/>
      <c r="BW153" s="298"/>
      <c r="BX153" s="298"/>
      <c r="BY153" s="298"/>
      <c r="BZ153" s="298"/>
      <c r="CA153" s="298"/>
      <c r="CB153" s="298"/>
      <c r="CC153" s="298"/>
      <c r="CD153" s="298"/>
    </row>
    <row r="154" spans="1:82" x14ac:dyDescent="0.2">
      <c r="A154" s="298"/>
      <c r="B154" s="298"/>
      <c r="C154" s="298"/>
      <c r="D154" s="298"/>
      <c r="E154" s="298"/>
      <c r="F154" s="298"/>
      <c r="G154" s="298"/>
      <c r="H154" s="298"/>
      <c r="I154" s="298"/>
      <c r="J154" s="298"/>
      <c r="K154" s="298"/>
      <c r="L154" s="298"/>
      <c r="M154" s="298"/>
      <c r="N154" s="298"/>
      <c r="O154" s="298"/>
      <c r="P154" s="298"/>
      <c r="Q154" s="298"/>
      <c r="R154" s="298"/>
      <c r="S154" s="298"/>
      <c r="T154" s="298"/>
      <c r="U154" s="298"/>
      <c r="V154" s="298"/>
      <c r="W154" s="298"/>
      <c r="X154" s="298"/>
      <c r="Y154" s="298"/>
      <c r="Z154" s="298"/>
      <c r="AA154" s="298"/>
      <c r="AB154" s="298"/>
      <c r="AC154" s="298"/>
      <c r="AD154" s="298"/>
      <c r="AE154" s="298"/>
      <c r="AF154" s="298"/>
      <c r="AG154" s="298"/>
      <c r="AH154" s="298"/>
      <c r="AI154" s="298"/>
      <c r="AJ154" s="298"/>
      <c r="AK154" s="298"/>
      <c r="AL154" s="298"/>
      <c r="AM154" s="298"/>
      <c r="AN154" s="298"/>
      <c r="AO154" s="298"/>
      <c r="AP154" s="298"/>
      <c r="AQ154" s="298"/>
      <c r="AR154" s="298"/>
      <c r="AS154" s="298"/>
      <c r="AT154" s="298"/>
      <c r="AU154" s="298"/>
      <c r="AV154" s="298"/>
      <c r="AW154" s="298"/>
      <c r="AX154" s="298"/>
      <c r="AY154" s="298"/>
      <c r="AZ154" s="298"/>
      <c r="BA154" s="298"/>
      <c r="BB154" s="298"/>
      <c r="BC154" s="298"/>
      <c r="BD154" s="298"/>
      <c r="BE154" s="298"/>
      <c r="BF154" s="298"/>
      <c r="BG154" s="298"/>
      <c r="BH154" s="298"/>
      <c r="BI154" s="298"/>
      <c r="BJ154" s="298"/>
      <c r="BK154" s="298"/>
      <c r="BL154" s="298"/>
      <c r="BM154" s="298"/>
      <c r="BN154" s="298"/>
      <c r="BO154" s="298"/>
      <c r="BP154" s="298"/>
      <c r="BQ154" s="298"/>
      <c r="BR154" s="298"/>
      <c r="BS154" s="298"/>
      <c r="BT154" s="298"/>
      <c r="BU154" s="298"/>
      <c r="BV154" s="298"/>
      <c r="BW154" s="298"/>
      <c r="BX154" s="298"/>
      <c r="BY154" s="298"/>
      <c r="BZ154" s="298"/>
      <c r="CA154" s="298"/>
      <c r="CB154" s="298"/>
      <c r="CC154" s="298"/>
      <c r="CD154" s="298"/>
    </row>
    <row r="155" spans="1:82" x14ac:dyDescent="0.2">
      <c r="A155" s="298"/>
      <c r="B155" s="298"/>
      <c r="C155" s="298"/>
      <c r="D155" s="298"/>
      <c r="E155" s="298"/>
      <c r="F155" s="298"/>
      <c r="G155" s="298"/>
      <c r="H155" s="298"/>
      <c r="I155" s="298"/>
      <c r="J155" s="298"/>
      <c r="K155" s="298"/>
      <c r="L155" s="298"/>
      <c r="M155" s="298"/>
      <c r="N155" s="298"/>
      <c r="O155" s="298"/>
      <c r="P155" s="298"/>
      <c r="Q155" s="298"/>
      <c r="R155" s="298"/>
      <c r="S155" s="298"/>
      <c r="T155" s="298"/>
      <c r="U155" s="298"/>
      <c r="V155" s="298"/>
      <c r="W155" s="298"/>
      <c r="X155" s="298"/>
      <c r="Y155" s="298"/>
      <c r="Z155" s="298"/>
      <c r="AA155" s="298"/>
      <c r="AB155" s="298"/>
      <c r="AC155" s="298"/>
      <c r="AD155" s="298"/>
      <c r="AE155" s="298"/>
      <c r="AF155" s="298"/>
      <c r="AG155" s="298"/>
      <c r="AH155" s="298"/>
      <c r="AI155" s="298"/>
      <c r="AJ155" s="298"/>
      <c r="AK155" s="298"/>
      <c r="AL155" s="298"/>
      <c r="AM155" s="298"/>
      <c r="AN155" s="298"/>
      <c r="AO155" s="298"/>
      <c r="AP155" s="298"/>
      <c r="AQ155" s="298"/>
      <c r="AR155" s="298"/>
      <c r="AS155" s="298"/>
      <c r="AT155" s="298"/>
      <c r="AU155" s="298"/>
      <c r="AV155" s="298"/>
      <c r="AW155" s="298"/>
      <c r="AX155" s="298"/>
      <c r="AY155" s="298"/>
      <c r="AZ155" s="298"/>
      <c r="BA155" s="298"/>
      <c r="BB155" s="298"/>
      <c r="BC155" s="298"/>
      <c r="BD155" s="298"/>
      <c r="BE155" s="298"/>
      <c r="BF155" s="298"/>
      <c r="BG155" s="298"/>
      <c r="BH155" s="298"/>
      <c r="BI155" s="298"/>
      <c r="BJ155" s="298"/>
      <c r="BK155" s="298"/>
      <c r="BL155" s="298"/>
      <c r="BM155" s="298"/>
      <c r="BN155" s="298"/>
      <c r="BO155" s="298"/>
      <c r="BP155" s="298"/>
      <c r="BQ155" s="298"/>
      <c r="BR155" s="298"/>
      <c r="BS155" s="298"/>
      <c r="BT155" s="298"/>
      <c r="BU155" s="298"/>
      <c r="BV155" s="298"/>
      <c r="BW155" s="298"/>
      <c r="BX155" s="298"/>
      <c r="BY155" s="298"/>
      <c r="BZ155" s="298"/>
      <c r="CA155" s="298"/>
      <c r="CB155" s="298"/>
      <c r="CC155" s="298"/>
      <c r="CD155" s="298"/>
    </row>
    <row r="156" spans="1:82" x14ac:dyDescent="0.2">
      <c r="A156" s="298"/>
      <c r="B156" s="298"/>
      <c r="C156" s="298"/>
      <c r="D156" s="298"/>
      <c r="E156" s="298"/>
      <c r="F156" s="298"/>
      <c r="G156" s="298"/>
      <c r="H156" s="298"/>
      <c r="I156" s="298"/>
      <c r="J156" s="298"/>
      <c r="K156" s="298"/>
      <c r="L156" s="298"/>
      <c r="M156" s="298"/>
      <c r="N156" s="298"/>
      <c r="O156" s="298"/>
      <c r="P156" s="298"/>
      <c r="Q156" s="298"/>
      <c r="R156" s="298"/>
      <c r="S156" s="298"/>
      <c r="T156" s="298"/>
      <c r="U156" s="298"/>
      <c r="V156" s="298"/>
      <c r="W156" s="298"/>
      <c r="X156" s="298"/>
      <c r="Y156" s="298"/>
      <c r="Z156" s="298"/>
      <c r="AA156" s="298"/>
      <c r="AB156" s="298"/>
      <c r="AC156" s="298"/>
      <c r="AD156" s="298"/>
      <c r="AE156" s="298"/>
      <c r="AF156" s="298"/>
      <c r="AG156" s="298"/>
      <c r="AH156" s="298"/>
      <c r="AI156" s="298"/>
      <c r="AJ156" s="298"/>
      <c r="AK156" s="298"/>
      <c r="AL156" s="298"/>
      <c r="AM156" s="298"/>
      <c r="AN156" s="298"/>
      <c r="AO156" s="298"/>
      <c r="AP156" s="298"/>
      <c r="AQ156" s="298"/>
      <c r="AR156" s="298"/>
      <c r="AS156" s="298"/>
      <c r="AT156" s="298"/>
      <c r="AU156" s="298"/>
      <c r="AV156" s="298"/>
      <c r="AW156" s="298"/>
      <c r="AX156" s="298"/>
      <c r="AY156" s="298"/>
      <c r="AZ156" s="298"/>
      <c r="BA156" s="298"/>
      <c r="BB156" s="298"/>
      <c r="BC156" s="298"/>
      <c r="BD156" s="298"/>
      <c r="BE156" s="298"/>
      <c r="BF156" s="298"/>
      <c r="BG156" s="298"/>
      <c r="BH156" s="298"/>
      <c r="BI156" s="298"/>
      <c r="BJ156" s="298"/>
      <c r="BK156" s="298"/>
      <c r="BL156" s="298"/>
      <c r="BM156" s="298"/>
      <c r="BN156" s="298"/>
      <c r="BO156" s="298"/>
      <c r="BP156" s="298"/>
      <c r="BQ156" s="298"/>
      <c r="BR156" s="298"/>
      <c r="BS156" s="298"/>
      <c r="BT156" s="298"/>
      <c r="BU156" s="298"/>
      <c r="BV156" s="298"/>
      <c r="BW156" s="298"/>
      <c r="BX156" s="298"/>
      <c r="BY156" s="298"/>
      <c r="BZ156" s="298"/>
      <c r="CA156" s="298"/>
      <c r="CB156" s="298"/>
      <c r="CC156" s="298"/>
      <c r="CD156" s="298"/>
    </row>
    <row r="157" spans="1:82" x14ac:dyDescent="0.2">
      <c r="A157" s="298"/>
      <c r="B157" s="298"/>
      <c r="C157" s="298"/>
      <c r="D157" s="298"/>
      <c r="E157" s="298"/>
      <c r="F157" s="298"/>
      <c r="G157" s="298"/>
      <c r="H157" s="298"/>
      <c r="I157" s="298"/>
      <c r="J157" s="298"/>
      <c r="K157" s="298"/>
      <c r="L157" s="298"/>
      <c r="M157" s="298"/>
      <c r="N157" s="298"/>
      <c r="O157" s="298"/>
      <c r="P157" s="298"/>
      <c r="Q157" s="298"/>
      <c r="R157" s="298"/>
      <c r="S157" s="298"/>
      <c r="T157" s="298"/>
      <c r="U157" s="298"/>
      <c r="V157" s="298"/>
      <c r="W157" s="298"/>
      <c r="X157" s="298"/>
      <c r="Y157" s="298"/>
      <c r="Z157" s="298"/>
      <c r="AA157" s="298"/>
      <c r="AB157" s="298"/>
      <c r="AC157" s="298"/>
      <c r="AD157" s="298"/>
      <c r="AE157" s="298"/>
      <c r="AF157" s="298"/>
      <c r="AG157" s="298"/>
      <c r="AH157" s="298"/>
      <c r="AI157" s="298"/>
      <c r="AJ157" s="298"/>
      <c r="AK157" s="298"/>
      <c r="AL157" s="298"/>
      <c r="AM157" s="298"/>
      <c r="AN157" s="298"/>
      <c r="AO157" s="298"/>
      <c r="AP157" s="298"/>
      <c r="AQ157" s="298"/>
      <c r="AR157" s="298"/>
      <c r="AS157" s="298"/>
      <c r="AT157" s="298"/>
      <c r="AU157" s="298"/>
      <c r="AV157" s="298"/>
      <c r="AW157" s="298"/>
      <c r="AX157" s="298"/>
      <c r="AY157" s="298"/>
      <c r="AZ157" s="298"/>
      <c r="BA157" s="298"/>
      <c r="BB157" s="298"/>
      <c r="BC157" s="298"/>
      <c r="BD157" s="298"/>
      <c r="BE157" s="298"/>
      <c r="BF157" s="298"/>
      <c r="BG157" s="298"/>
      <c r="BH157" s="298"/>
      <c r="BI157" s="298"/>
      <c r="BJ157" s="298"/>
      <c r="BK157" s="298"/>
      <c r="BL157" s="298"/>
      <c r="BM157" s="298"/>
      <c r="BN157" s="298"/>
      <c r="BO157" s="298"/>
      <c r="BP157" s="298"/>
      <c r="BQ157" s="298"/>
      <c r="BR157" s="298"/>
      <c r="BS157" s="298"/>
      <c r="BT157" s="298"/>
      <c r="BU157" s="298"/>
      <c r="BV157" s="298"/>
      <c r="BW157" s="298"/>
      <c r="BX157" s="298"/>
      <c r="BY157" s="298"/>
      <c r="BZ157" s="298"/>
      <c r="CA157" s="298"/>
      <c r="CB157" s="298"/>
      <c r="CC157" s="298"/>
      <c r="CD157" s="298"/>
    </row>
    <row r="158" spans="1:82" x14ac:dyDescent="0.2">
      <c r="A158" s="298"/>
      <c r="B158" s="298"/>
      <c r="C158" s="298"/>
      <c r="D158" s="298"/>
      <c r="E158" s="298"/>
      <c r="F158" s="298"/>
      <c r="G158" s="298"/>
      <c r="H158" s="298"/>
      <c r="I158" s="298"/>
      <c r="J158" s="298"/>
      <c r="K158" s="298"/>
      <c r="L158" s="298"/>
      <c r="M158" s="298"/>
      <c r="N158" s="298"/>
      <c r="O158" s="298"/>
      <c r="P158" s="298"/>
      <c r="Q158" s="298"/>
      <c r="R158" s="298"/>
      <c r="S158" s="298"/>
      <c r="T158" s="298"/>
      <c r="U158" s="298"/>
      <c r="V158" s="298"/>
      <c r="W158" s="298"/>
      <c r="X158" s="298"/>
      <c r="Y158" s="298"/>
      <c r="Z158" s="298"/>
      <c r="AA158" s="298"/>
      <c r="AB158" s="298"/>
      <c r="AC158" s="298"/>
      <c r="AD158" s="298"/>
      <c r="AE158" s="298"/>
      <c r="AF158" s="298"/>
      <c r="AG158" s="298"/>
      <c r="AH158" s="298"/>
      <c r="AI158" s="298"/>
      <c r="AJ158" s="298"/>
      <c r="AK158" s="298"/>
      <c r="AL158" s="298"/>
      <c r="AM158" s="298"/>
      <c r="AN158" s="298"/>
      <c r="AO158" s="298"/>
      <c r="AP158" s="298"/>
      <c r="AQ158" s="298"/>
      <c r="AR158" s="298"/>
      <c r="AS158" s="298"/>
      <c r="AT158" s="298"/>
      <c r="AU158" s="298"/>
      <c r="AV158" s="298"/>
      <c r="AW158" s="298"/>
      <c r="AX158" s="298"/>
      <c r="AY158" s="298"/>
      <c r="AZ158" s="298"/>
      <c r="BA158" s="298"/>
      <c r="BB158" s="298"/>
      <c r="BC158" s="298"/>
      <c r="BD158" s="298"/>
      <c r="BE158" s="298"/>
      <c r="BF158" s="298"/>
      <c r="BG158" s="298"/>
      <c r="BH158" s="298"/>
      <c r="BI158" s="298"/>
      <c r="BJ158" s="298"/>
      <c r="BK158" s="298"/>
      <c r="BL158" s="298"/>
      <c r="BM158" s="298"/>
      <c r="BN158" s="298"/>
      <c r="BO158" s="298"/>
      <c r="BP158" s="298"/>
      <c r="BQ158" s="298"/>
      <c r="BR158" s="298"/>
      <c r="BS158" s="298"/>
      <c r="BT158" s="298"/>
      <c r="BU158" s="298"/>
      <c r="BV158" s="298"/>
      <c r="BW158" s="298"/>
      <c r="BX158" s="298"/>
      <c r="BY158" s="298"/>
      <c r="BZ158" s="298"/>
      <c r="CA158" s="298"/>
      <c r="CB158" s="298"/>
      <c r="CC158" s="298"/>
      <c r="CD158" s="298"/>
    </row>
    <row r="159" spans="1:82" x14ac:dyDescent="0.2">
      <c r="A159" s="298"/>
      <c r="B159" s="298"/>
      <c r="C159" s="298"/>
      <c r="D159" s="298"/>
      <c r="E159" s="298"/>
      <c r="F159" s="298"/>
      <c r="G159" s="298"/>
      <c r="H159" s="298"/>
      <c r="I159" s="298"/>
      <c r="J159" s="298"/>
      <c r="K159" s="298"/>
      <c r="L159" s="298"/>
      <c r="M159" s="298"/>
      <c r="N159" s="298"/>
      <c r="O159" s="298"/>
      <c r="P159" s="298"/>
      <c r="Q159" s="298"/>
      <c r="R159" s="298"/>
      <c r="S159" s="298"/>
      <c r="T159" s="298"/>
      <c r="U159" s="298"/>
      <c r="V159" s="298"/>
      <c r="W159" s="298"/>
      <c r="X159" s="298"/>
      <c r="Y159" s="298"/>
      <c r="Z159" s="298"/>
      <c r="AA159" s="298"/>
      <c r="AB159" s="298"/>
      <c r="AC159" s="298"/>
      <c r="AD159" s="298"/>
      <c r="AE159" s="298"/>
      <c r="AF159" s="298"/>
      <c r="AG159" s="298"/>
      <c r="AH159" s="298"/>
      <c r="AI159" s="298"/>
      <c r="AJ159" s="298"/>
      <c r="AK159" s="298"/>
      <c r="AL159" s="298"/>
      <c r="AM159" s="298"/>
      <c r="AN159" s="298"/>
      <c r="AO159" s="298"/>
      <c r="AP159" s="298"/>
      <c r="AQ159" s="298"/>
      <c r="AR159" s="298"/>
      <c r="AS159" s="298"/>
      <c r="AT159" s="298"/>
      <c r="AU159" s="298"/>
      <c r="AV159" s="298"/>
      <c r="AW159" s="298"/>
      <c r="AX159" s="298"/>
      <c r="AY159" s="298"/>
      <c r="AZ159" s="298"/>
      <c r="BA159" s="298"/>
      <c r="BB159" s="298"/>
      <c r="BC159" s="298"/>
      <c r="BD159" s="298"/>
      <c r="BE159" s="298"/>
      <c r="BF159" s="298"/>
      <c r="BG159" s="298"/>
      <c r="BH159" s="298"/>
      <c r="BI159" s="298"/>
      <c r="BJ159" s="298"/>
      <c r="BK159" s="298"/>
      <c r="BL159" s="298"/>
      <c r="BM159" s="298"/>
      <c r="BN159" s="298"/>
      <c r="BO159" s="298"/>
      <c r="BP159" s="298"/>
      <c r="BQ159" s="298"/>
      <c r="BR159" s="298"/>
      <c r="BS159" s="298"/>
      <c r="BT159" s="298"/>
      <c r="BU159" s="298"/>
      <c r="BV159" s="298"/>
      <c r="BW159" s="298"/>
      <c r="BX159" s="298"/>
      <c r="BY159" s="298"/>
      <c r="BZ159" s="298"/>
      <c r="CA159" s="298"/>
      <c r="CB159" s="298"/>
      <c r="CC159" s="298"/>
      <c r="CD159" s="298"/>
    </row>
    <row r="160" spans="1:82" x14ac:dyDescent="0.2">
      <c r="A160" s="298"/>
      <c r="B160" s="298"/>
      <c r="C160" s="298"/>
      <c r="D160" s="298"/>
      <c r="E160" s="298"/>
      <c r="F160" s="298"/>
      <c r="G160" s="298"/>
      <c r="H160" s="298"/>
      <c r="I160" s="298"/>
      <c r="J160" s="298"/>
      <c r="K160" s="298"/>
      <c r="L160" s="298"/>
      <c r="M160" s="298"/>
      <c r="N160" s="298"/>
      <c r="O160" s="298"/>
      <c r="P160" s="298"/>
      <c r="Q160" s="298"/>
      <c r="R160" s="298"/>
      <c r="S160" s="298"/>
      <c r="T160" s="298"/>
      <c r="U160" s="298"/>
      <c r="V160" s="298"/>
      <c r="W160" s="298"/>
      <c r="X160" s="298"/>
      <c r="Y160" s="298"/>
      <c r="Z160" s="298"/>
      <c r="AA160" s="298"/>
      <c r="AB160" s="298"/>
      <c r="AC160" s="298"/>
      <c r="AD160" s="298"/>
      <c r="AE160" s="298"/>
      <c r="AF160" s="298"/>
      <c r="AG160" s="298"/>
      <c r="AH160" s="298"/>
      <c r="AI160" s="298"/>
      <c r="AJ160" s="298"/>
      <c r="AK160" s="298"/>
      <c r="AL160" s="298"/>
      <c r="AM160" s="298"/>
      <c r="AN160" s="298"/>
      <c r="AO160" s="298"/>
      <c r="AP160" s="298"/>
      <c r="AQ160" s="298"/>
      <c r="AR160" s="298"/>
      <c r="AS160" s="298"/>
      <c r="AT160" s="298"/>
      <c r="AU160" s="298"/>
      <c r="AV160" s="298"/>
      <c r="AW160" s="298"/>
      <c r="AX160" s="298"/>
      <c r="AY160" s="298"/>
      <c r="AZ160" s="298"/>
      <c r="BA160" s="298"/>
      <c r="BB160" s="298"/>
      <c r="BC160" s="298"/>
      <c r="BD160" s="298"/>
      <c r="BE160" s="298"/>
      <c r="BF160" s="298"/>
      <c r="BG160" s="298"/>
      <c r="BH160" s="298"/>
      <c r="BI160" s="298"/>
      <c r="BJ160" s="298"/>
      <c r="BK160" s="298"/>
      <c r="BL160" s="298"/>
      <c r="BM160" s="298"/>
      <c r="BN160" s="298"/>
      <c r="BO160" s="298"/>
      <c r="BP160" s="298"/>
      <c r="BQ160" s="298"/>
      <c r="BR160" s="298"/>
      <c r="BS160" s="298"/>
      <c r="BT160" s="298"/>
      <c r="BU160" s="298"/>
      <c r="BV160" s="298"/>
      <c r="BW160" s="298"/>
      <c r="BX160" s="298"/>
      <c r="BY160" s="298"/>
      <c r="BZ160" s="298"/>
      <c r="CA160" s="298"/>
      <c r="CB160" s="298"/>
      <c r="CC160" s="298"/>
      <c r="CD160" s="298"/>
    </row>
    <row r="161" spans="1:82" x14ac:dyDescent="0.2">
      <c r="A161" s="298"/>
      <c r="B161" s="298"/>
      <c r="C161" s="298"/>
      <c r="D161" s="298"/>
      <c r="E161" s="298"/>
      <c r="F161" s="298"/>
      <c r="G161" s="298"/>
      <c r="H161" s="298"/>
      <c r="I161" s="298"/>
      <c r="J161" s="298"/>
      <c r="K161" s="298"/>
      <c r="L161" s="298"/>
      <c r="M161" s="298"/>
      <c r="N161" s="298"/>
      <c r="O161" s="298"/>
      <c r="P161" s="298"/>
      <c r="Q161" s="298"/>
      <c r="R161" s="298"/>
      <c r="S161" s="298"/>
      <c r="T161" s="298"/>
      <c r="U161" s="298"/>
      <c r="V161" s="298"/>
      <c r="W161" s="298"/>
      <c r="X161" s="298"/>
      <c r="Y161" s="298"/>
      <c r="Z161" s="298"/>
      <c r="AA161" s="298"/>
      <c r="AB161" s="298"/>
      <c r="AC161" s="298"/>
      <c r="AD161" s="298"/>
      <c r="AE161" s="298"/>
      <c r="AF161" s="298"/>
      <c r="AG161" s="298"/>
      <c r="AH161" s="298"/>
      <c r="AI161" s="298"/>
      <c r="AJ161" s="298"/>
      <c r="AK161" s="298"/>
      <c r="AL161" s="298"/>
      <c r="AM161" s="298"/>
      <c r="AN161" s="298"/>
      <c r="AO161" s="298"/>
      <c r="AP161" s="298"/>
      <c r="AQ161" s="298"/>
      <c r="AR161" s="298"/>
      <c r="AS161" s="298"/>
      <c r="AT161" s="298"/>
      <c r="AU161" s="298"/>
      <c r="AV161" s="298"/>
      <c r="AW161" s="298"/>
      <c r="AX161" s="298"/>
      <c r="AY161" s="298"/>
      <c r="AZ161" s="298"/>
      <c r="BA161" s="298"/>
      <c r="BB161" s="298"/>
      <c r="BC161" s="298"/>
      <c r="BD161" s="298"/>
      <c r="BE161" s="298"/>
      <c r="BF161" s="298"/>
      <c r="BG161" s="298"/>
      <c r="BH161" s="298"/>
      <c r="BI161" s="298"/>
      <c r="BJ161" s="298"/>
      <c r="BK161" s="298"/>
      <c r="BL161" s="298"/>
      <c r="BM161" s="298"/>
      <c r="BN161" s="298"/>
      <c r="BO161" s="298"/>
      <c r="BP161" s="298"/>
      <c r="BQ161" s="298"/>
      <c r="BR161" s="298"/>
      <c r="BS161" s="298"/>
      <c r="BT161" s="298"/>
      <c r="BU161" s="298"/>
      <c r="BV161" s="298"/>
      <c r="BW161" s="298"/>
      <c r="BX161" s="298"/>
      <c r="BY161" s="298"/>
      <c r="BZ161" s="298"/>
      <c r="CA161" s="298"/>
      <c r="CB161" s="298"/>
      <c r="CC161" s="298"/>
      <c r="CD161" s="298"/>
    </row>
    <row r="162" spans="1:82" x14ac:dyDescent="0.2">
      <c r="A162" s="298"/>
      <c r="B162" s="298"/>
      <c r="C162" s="298"/>
      <c r="D162" s="298"/>
      <c r="E162" s="298"/>
      <c r="F162" s="298"/>
      <c r="G162" s="298"/>
      <c r="H162" s="298"/>
      <c r="I162" s="298"/>
      <c r="J162" s="298"/>
      <c r="K162" s="298"/>
      <c r="L162" s="298"/>
      <c r="M162" s="298"/>
      <c r="N162" s="298"/>
      <c r="O162" s="298"/>
      <c r="P162" s="298"/>
      <c r="Q162" s="298"/>
      <c r="R162" s="298"/>
      <c r="S162" s="298"/>
      <c r="T162" s="298"/>
      <c r="U162" s="298"/>
      <c r="V162" s="298"/>
      <c r="W162" s="298"/>
      <c r="X162" s="298"/>
      <c r="Y162" s="298"/>
      <c r="Z162" s="298"/>
      <c r="AA162" s="298"/>
      <c r="AB162" s="298"/>
      <c r="AC162" s="298"/>
      <c r="AD162" s="298"/>
      <c r="AE162" s="298"/>
      <c r="AF162" s="298"/>
      <c r="AG162" s="298"/>
      <c r="AH162" s="298"/>
      <c r="AI162" s="298"/>
      <c r="AJ162" s="298"/>
      <c r="AK162" s="298"/>
      <c r="AL162" s="298"/>
      <c r="AM162" s="298"/>
      <c r="AN162" s="298"/>
      <c r="AO162" s="298"/>
      <c r="AP162" s="298"/>
      <c r="AQ162" s="298"/>
      <c r="AR162" s="298"/>
      <c r="AS162" s="298"/>
      <c r="AT162" s="298"/>
      <c r="AU162" s="298"/>
      <c r="AV162" s="298"/>
      <c r="AW162" s="298"/>
      <c r="AX162" s="298"/>
      <c r="AY162" s="298"/>
      <c r="AZ162" s="298"/>
      <c r="BA162" s="298"/>
      <c r="BB162" s="298"/>
      <c r="BC162" s="298"/>
      <c r="BD162" s="298"/>
      <c r="BE162" s="298"/>
      <c r="BF162" s="298"/>
      <c r="BG162" s="298"/>
      <c r="BH162" s="298"/>
      <c r="BI162" s="298"/>
      <c r="BJ162" s="298"/>
      <c r="BK162" s="298"/>
      <c r="BL162" s="298"/>
      <c r="BM162" s="298"/>
      <c r="BN162" s="298"/>
      <c r="BO162" s="298"/>
      <c r="BP162" s="298"/>
      <c r="BQ162" s="298"/>
      <c r="BR162" s="298"/>
      <c r="BS162" s="298"/>
      <c r="BT162" s="298"/>
      <c r="BU162" s="298"/>
      <c r="BV162" s="298"/>
      <c r="BW162" s="298"/>
      <c r="BX162" s="298"/>
      <c r="BY162" s="298"/>
      <c r="BZ162" s="298"/>
      <c r="CA162" s="298"/>
      <c r="CB162" s="298"/>
      <c r="CC162" s="298"/>
      <c r="CD162" s="298"/>
    </row>
    <row r="163" spans="1:82" x14ac:dyDescent="0.2">
      <c r="A163" s="298"/>
      <c r="B163" s="298"/>
      <c r="C163" s="298"/>
      <c r="D163" s="298"/>
      <c r="E163" s="298"/>
      <c r="F163" s="298"/>
      <c r="G163" s="298"/>
      <c r="H163" s="298"/>
      <c r="I163" s="298"/>
      <c r="J163" s="298"/>
      <c r="K163" s="298"/>
      <c r="L163" s="298"/>
      <c r="M163" s="298"/>
      <c r="N163" s="298"/>
      <c r="O163" s="298"/>
      <c r="P163" s="298"/>
      <c r="Q163" s="298"/>
      <c r="R163" s="298"/>
      <c r="S163" s="298"/>
      <c r="T163" s="298"/>
      <c r="U163" s="298"/>
      <c r="V163" s="298"/>
      <c r="W163" s="298"/>
      <c r="X163" s="298"/>
      <c r="Y163" s="298"/>
      <c r="Z163" s="298"/>
      <c r="AA163" s="298"/>
      <c r="AB163" s="298"/>
      <c r="AC163" s="298"/>
      <c r="AD163" s="298"/>
      <c r="AE163" s="298"/>
      <c r="AF163" s="298"/>
      <c r="AG163" s="298"/>
      <c r="AH163" s="298"/>
      <c r="AI163" s="298"/>
      <c r="AJ163" s="298"/>
      <c r="AK163" s="298"/>
      <c r="AL163" s="298"/>
      <c r="AM163" s="298"/>
      <c r="AN163" s="298"/>
      <c r="AO163" s="298"/>
      <c r="AP163" s="298"/>
      <c r="AQ163" s="298"/>
      <c r="AR163" s="298"/>
      <c r="AS163" s="298"/>
      <c r="AT163" s="298"/>
      <c r="AU163" s="298"/>
      <c r="AV163" s="298"/>
      <c r="AW163" s="298"/>
      <c r="AX163" s="298"/>
      <c r="AY163" s="298"/>
      <c r="AZ163" s="298"/>
      <c r="BA163" s="298"/>
      <c r="BB163" s="298"/>
      <c r="BC163" s="298"/>
      <c r="BD163" s="298"/>
      <c r="BE163" s="298"/>
      <c r="BF163" s="298"/>
      <c r="BG163" s="298"/>
      <c r="BH163" s="298"/>
      <c r="BI163" s="298"/>
      <c r="BJ163" s="298"/>
      <c r="BK163" s="298"/>
      <c r="BL163" s="298"/>
      <c r="BM163" s="298"/>
      <c r="BN163" s="298"/>
      <c r="BO163" s="298"/>
      <c r="BP163" s="298"/>
      <c r="BQ163" s="298"/>
      <c r="BR163" s="298"/>
      <c r="BS163" s="298"/>
      <c r="BT163" s="298"/>
      <c r="BU163" s="298"/>
      <c r="BV163" s="298"/>
      <c r="BW163" s="298"/>
      <c r="BX163" s="298"/>
      <c r="BY163" s="298"/>
      <c r="BZ163" s="298"/>
      <c r="CA163" s="298"/>
      <c r="CB163" s="298"/>
      <c r="CC163" s="298"/>
      <c r="CD163" s="298"/>
    </row>
    <row r="164" spans="1:82" x14ac:dyDescent="0.2">
      <c r="A164" s="298"/>
      <c r="B164" s="298"/>
      <c r="C164" s="298"/>
      <c r="D164" s="298"/>
      <c r="E164" s="298"/>
      <c r="F164" s="298"/>
      <c r="G164" s="298"/>
      <c r="H164" s="298"/>
      <c r="I164" s="298"/>
      <c r="J164" s="298"/>
      <c r="K164" s="298"/>
      <c r="L164" s="298"/>
      <c r="M164" s="298"/>
      <c r="N164" s="298"/>
      <c r="O164" s="298"/>
      <c r="P164" s="298"/>
      <c r="Q164" s="298"/>
      <c r="R164" s="298"/>
      <c r="S164" s="298"/>
      <c r="T164" s="298"/>
      <c r="U164" s="298"/>
      <c r="V164" s="298"/>
      <c r="W164" s="298"/>
      <c r="X164" s="298"/>
      <c r="Y164" s="298"/>
      <c r="Z164" s="298"/>
      <c r="AA164" s="298"/>
      <c r="AB164" s="298"/>
      <c r="AC164" s="298"/>
      <c r="AD164" s="298"/>
      <c r="AE164" s="298"/>
      <c r="AF164" s="298"/>
      <c r="AG164" s="298"/>
      <c r="AH164" s="298"/>
      <c r="AI164" s="298"/>
      <c r="AJ164" s="298"/>
      <c r="AK164" s="298"/>
      <c r="AL164" s="298"/>
      <c r="AM164" s="298"/>
      <c r="AN164" s="298"/>
      <c r="AO164" s="298"/>
      <c r="AP164" s="298"/>
      <c r="AQ164" s="298"/>
      <c r="AR164" s="298"/>
      <c r="AS164" s="298"/>
      <c r="AT164" s="298"/>
      <c r="AU164" s="298"/>
      <c r="AV164" s="298"/>
      <c r="AW164" s="298"/>
      <c r="AX164" s="298"/>
      <c r="AY164" s="298"/>
      <c r="AZ164" s="298"/>
      <c r="BA164" s="298"/>
      <c r="BB164" s="298"/>
      <c r="BC164" s="298"/>
      <c r="BD164" s="298"/>
      <c r="BE164" s="298"/>
      <c r="BF164" s="298"/>
      <c r="BG164" s="298"/>
      <c r="BH164" s="298"/>
      <c r="BI164" s="298"/>
      <c r="BJ164" s="298"/>
      <c r="BK164" s="298"/>
      <c r="BL164" s="298"/>
      <c r="BM164" s="298"/>
      <c r="BN164" s="298"/>
      <c r="BO164" s="298"/>
      <c r="BP164" s="298"/>
      <c r="BQ164" s="298"/>
      <c r="BR164" s="298"/>
      <c r="BS164" s="298"/>
      <c r="BT164" s="298"/>
      <c r="BU164" s="298"/>
      <c r="BV164" s="298"/>
      <c r="BW164" s="298"/>
      <c r="BX164" s="298"/>
      <c r="BY164" s="298"/>
      <c r="BZ164" s="298"/>
      <c r="CA164" s="298"/>
      <c r="CB164" s="298"/>
      <c r="CC164" s="298"/>
      <c r="CD164" s="298"/>
    </row>
    <row r="165" spans="1:82" x14ac:dyDescent="0.2">
      <c r="A165" s="298"/>
      <c r="B165" s="298"/>
      <c r="C165" s="298"/>
      <c r="D165" s="298"/>
      <c r="E165" s="298"/>
      <c r="F165" s="298"/>
      <c r="G165" s="298"/>
      <c r="H165" s="298"/>
      <c r="I165" s="298"/>
      <c r="J165" s="298"/>
      <c r="K165" s="298"/>
      <c r="L165" s="298"/>
      <c r="M165" s="298"/>
      <c r="N165" s="298"/>
      <c r="O165" s="298"/>
      <c r="P165" s="298"/>
      <c r="Q165" s="298"/>
      <c r="R165" s="298"/>
      <c r="S165" s="298"/>
      <c r="T165" s="298"/>
      <c r="U165" s="298"/>
      <c r="V165" s="298"/>
      <c r="W165" s="298"/>
      <c r="X165" s="298"/>
      <c r="Y165" s="298"/>
      <c r="Z165" s="298"/>
      <c r="AA165" s="298"/>
      <c r="AB165" s="298"/>
      <c r="AC165" s="298"/>
      <c r="AD165" s="298"/>
      <c r="AE165" s="298"/>
      <c r="AF165" s="298"/>
      <c r="AG165" s="298"/>
      <c r="AH165" s="298"/>
      <c r="AI165" s="298"/>
      <c r="AJ165" s="298"/>
      <c r="AK165" s="298"/>
      <c r="AL165" s="298"/>
      <c r="AM165" s="298"/>
      <c r="AN165" s="298"/>
      <c r="AO165" s="298"/>
      <c r="AP165" s="298"/>
      <c r="AQ165" s="298"/>
      <c r="AR165" s="298"/>
      <c r="AS165" s="298"/>
      <c r="AT165" s="298"/>
      <c r="AU165" s="298"/>
      <c r="AV165" s="298"/>
      <c r="AW165" s="298"/>
      <c r="AX165" s="298"/>
      <c r="AY165" s="298"/>
      <c r="AZ165" s="298"/>
      <c r="BA165" s="298"/>
      <c r="BB165" s="298"/>
      <c r="BC165" s="298"/>
      <c r="BD165" s="298"/>
      <c r="BE165" s="298"/>
      <c r="BF165" s="298"/>
      <c r="BG165" s="298"/>
      <c r="BH165" s="298"/>
      <c r="BI165" s="298"/>
      <c r="BJ165" s="298"/>
      <c r="BK165" s="298"/>
      <c r="BL165" s="298"/>
      <c r="BM165" s="298"/>
      <c r="BN165" s="298"/>
      <c r="BO165" s="298"/>
      <c r="BP165" s="298"/>
      <c r="BQ165" s="298"/>
      <c r="BR165" s="298"/>
      <c r="BS165" s="298"/>
      <c r="BT165" s="298"/>
      <c r="BU165" s="298"/>
      <c r="BV165" s="298"/>
      <c r="BW165" s="298"/>
      <c r="BX165" s="298"/>
      <c r="BY165" s="298"/>
      <c r="BZ165" s="298"/>
      <c r="CA165" s="298"/>
      <c r="CB165" s="298"/>
      <c r="CC165" s="298"/>
      <c r="CD165" s="298"/>
    </row>
    <row r="166" spans="1:82" x14ac:dyDescent="0.2">
      <c r="A166" s="298"/>
      <c r="B166" s="298"/>
      <c r="C166" s="298"/>
      <c r="D166" s="298"/>
      <c r="E166" s="298"/>
      <c r="F166" s="298"/>
      <c r="G166" s="298"/>
      <c r="H166" s="298"/>
      <c r="I166" s="298"/>
      <c r="J166" s="298"/>
      <c r="K166" s="298"/>
      <c r="L166" s="298"/>
      <c r="M166" s="298"/>
      <c r="N166" s="298"/>
      <c r="O166" s="298"/>
      <c r="P166" s="298"/>
      <c r="Q166" s="298"/>
      <c r="R166" s="298"/>
      <c r="S166" s="298"/>
      <c r="T166" s="298"/>
      <c r="U166" s="298"/>
      <c r="V166" s="298"/>
      <c r="W166" s="298"/>
      <c r="X166" s="298"/>
      <c r="Y166" s="298"/>
      <c r="Z166" s="298"/>
      <c r="AA166" s="298"/>
      <c r="AB166" s="298"/>
      <c r="AC166" s="298"/>
      <c r="AD166" s="298"/>
      <c r="AE166" s="298"/>
      <c r="AF166" s="298"/>
      <c r="AG166" s="298"/>
      <c r="AH166" s="298"/>
      <c r="AI166" s="298"/>
      <c r="AJ166" s="298"/>
      <c r="AK166" s="298"/>
      <c r="AL166" s="298"/>
      <c r="AM166" s="298"/>
      <c r="AN166" s="298"/>
      <c r="AO166" s="298"/>
      <c r="AP166" s="298"/>
      <c r="AQ166" s="298"/>
      <c r="AR166" s="298"/>
      <c r="AS166" s="298"/>
      <c r="AT166" s="298"/>
      <c r="AU166" s="298"/>
      <c r="AV166" s="298"/>
      <c r="AW166" s="298"/>
      <c r="AX166" s="298"/>
      <c r="AY166" s="298"/>
      <c r="AZ166" s="298"/>
      <c r="BA166" s="298"/>
      <c r="BB166" s="298"/>
      <c r="BC166" s="298"/>
      <c r="BD166" s="298"/>
      <c r="BE166" s="298"/>
      <c r="BF166" s="298"/>
      <c r="BG166" s="298"/>
      <c r="BH166" s="298"/>
      <c r="BI166" s="298"/>
      <c r="BJ166" s="298"/>
      <c r="BK166" s="298"/>
      <c r="BL166" s="298"/>
      <c r="BM166" s="298"/>
      <c r="BN166" s="298"/>
      <c r="BO166" s="298"/>
      <c r="BP166" s="298"/>
      <c r="BQ166" s="298"/>
      <c r="BR166" s="298"/>
      <c r="BS166" s="298"/>
      <c r="BT166" s="298"/>
      <c r="BU166" s="298"/>
      <c r="BV166" s="298"/>
      <c r="BW166" s="298"/>
      <c r="BX166" s="298"/>
      <c r="BY166" s="298"/>
      <c r="BZ166" s="298"/>
      <c r="CA166" s="298"/>
      <c r="CB166" s="298"/>
      <c r="CC166" s="298"/>
      <c r="CD166" s="298"/>
    </row>
    <row r="167" spans="1:82" x14ac:dyDescent="0.2">
      <c r="A167" s="298"/>
      <c r="B167" s="298"/>
      <c r="C167" s="298"/>
      <c r="D167" s="298"/>
      <c r="E167" s="298"/>
      <c r="F167" s="298"/>
      <c r="G167" s="298"/>
      <c r="H167" s="298"/>
      <c r="I167" s="298"/>
      <c r="J167" s="298"/>
      <c r="K167" s="298"/>
      <c r="L167" s="298"/>
      <c r="M167" s="298"/>
      <c r="N167" s="298"/>
      <c r="O167" s="298"/>
      <c r="P167" s="298"/>
      <c r="Q167" s="298"/>
      <c r="R167" s="298"/>
      <c r="S167" s="298"/>
      <c r="T167" s="298"/>
      <c r="U167" s="298"/>
      <c r="V167" s="298"/>
      <c r="W167" s="298"/>
      <c r="X167" s="298"/>
      <c r="Y167" s="298"/>
      <c r="Z167" s="298"/>
      <c r="AA167" s="298"/>
      <c r="AB167" s="298"/>
      <c r="AC167" s="298"/>
      <c r="AD167" s="298"/>
      <c r="AE167" s="298"/>
      <c r="AF167" s="298"/>
      <c r="AG167" s="298"/>
      <c r="AH167" s="298"/>
      <c r="AI167" s="298"/>
      <c r="AJ167" s="298"/>
      <c r="AK167" s="298"/>
      <c r="AL167" s="298"/>
      <c r="AM167" s="298"/>
      <c r="AN167" s="298"/>
      <c r="AO167" s="298"/>
      <c r="AP167" s="298"/>
      <c r="AQ167" s="298"/>
      <c r="AR167" s="298"/>
      <c r="AS167" s="298"/>
      <c r="AT167" s="298"/>
      <c r="AU167" s="298"/>
      <c r="AV167" s="298"/>
      <c r="AW167" s="298"/>
      <c r="AX167" s="298"/>
      <c r="AY167" s="298"/>
      <c r="AZ167" s="298"/>
      <c r="BA167" s="298"/>
      <c r="BB167" s="298"/>
      <c r="BC167" s="298"/>
      <c r="BD167" s="298"/>
      <c r="BE167" s="298"/>
      <c r="BF167" s="298"/>
      <c r="BG167" s="298"/>
      <c r="BH167" s="298"/>
      <c r="BI167" s="298"/>
      <c r="BJ167" s="298"/>
      <c r="BK167" s="298"/>
      <c r="BL167" s="298"/>
      <c r="BM167" s="298"/>
      <c r="BN167" s="298"/>
      <c r="BO167" s="298"/>
      <c r="BP167" s="298"/>
      <c r="BQ167" s="298"/>
      <c r="BR167" s="298"/>
      <c r="BS167" s="298"/>
      <c r="BT167" s="298"/>
      <c r="BU167" s="298"/>
      <c r="BV167" s="298"/>
      <c r="BW167" s="298"/>
      <c r="BX167" s="298"/>
      <c r="BY167" s="298"/>
      <c r="BZ167" s="298"/>
      <c r="CA167" s="298"/>
      <c r="CB167" s="298"/>
      <c r="CC167" s="298"/>
      <c r="CD167" s="298"/>
    </row>
    <row r="168" spans="1:82" x14ac:dyDescent="0.2">
      <c r="A168" s="298"/>
      <c r="B168" s="298"/>
      <c r="C168" s="298"/>
      <c r="D168" s="298"/>
      <c r="E168" s="298"/>
      <c r="F168" s="298"/>
      <c r="G168" s="298"/>
      <c r="H168" s="298"/>
      <c r="I168" s="298"/>
      <c r="J168" s="298"/>
      <c r="K168" s="298"/>
      <c r="L168" s="298"/>
      <c r="M168" s="298"/>
      <c r="N168" s="298"/>
      <c r="O168" s="298"/>
      <c r="P168" s="298"/>
      <c r="Q168" s="298"/>
      <c r="R168" s="298"/>
      <c r="S168" s="298"/>
      <c r="T168" s="298"/>
      <c r="U168" s="298"/>
      <c r="V168" s="298"/>
      <c r="W168" s="298"/>
      <c r="X168" s="298"/>
      <c r="Y168" s="298"/>
      <c r="Z168" s="298"/>
      <c r="AA168" s="298"/>
      <c r="AB168" s="298"/>
      <c r="AC168" s="298"/>
      <c r="AD168" s="298"/>
      <c r="AE168" s="298"/>
      <c r="AF168" s="298"/>
      <c r="AG168" s="298"/>
      <c r="AH168" s="298"/>
      <c r="AI168" s="298"/>
      <c r="AJ168" s="298"/>
      <c r="AK168" s="298"/>
      <c r="AL168" s="298"/>
      <c r="AM168" s="298"/>
      <c r="AN168" s="298"/>
      <c r="AO168" s="298"/>
      <c r="AP168" s="298"/>
      <c r="AQ168" s="298"/>
      <c r="AR168" s="298"/>
      <c r="AS168" s="298"/>
      <c r="AT168" s="298"/>
      <c r="AU168" s="298"/>
      <c r="AV168" s="298"/>
      <c r="AW168" s="298"/>
      <c r="AX168" s="298"/>
      <c r="AY168" s="298"/>
      <c r="AZ168" s="298"/>
      <c r="BA168" s="298"/>
      <c r="BB168" s="298"/>
      <c r="BC168" s="298"/>
      <c r="BD168" s="298"/>
      <c r="BE168" s="298"/>
      <c r="BF168" s="298"/>
      <c r="BG168" s="298"/>
      <c r="BH168" s="298"/>
      <c r="BI168" s="298"/>
      <c r="BJ168" s="298"/>
      <c r="BK168" s="298"/>
      <c r="BL168" s="298"/>
      <c r="BM168" s="298"/>
      <c r="BN168" s="298"/>
      <c r="BO168" s="298"/>
      <c r="BP168" s="298"/>
      <c r="BQ168" s="298"/>
      <c r="BR168" s="298"/>
      <c r="BS168" s="298"/>
      <c r="BT168" s="298"/>
      <c r="BU168" s="298"/>
      <c r="BV168" s="298"/>
      <c r="BW168" s="298"/>
      <c r="BX168" s="298"/>
      <c r="BY168" s="298"/>
      <c r="BZ168" s="298"/>
      <c r="CA168" s="298"/>
      <c r="CB168" s="298"/>
      <c r="CC168" s="298"/>
      <c r="CD168" s="298"/>
    </row>
    <row r="169" spans="1:82" x14ac:dyDescent="0.2">
      <c r="A169" s="298"/>
      <c r="B169" s="298"/>
      <c r="C169" s="298"/>
      <c r="D169" s="298"/>
      <c r="E169" s="298"/>
      <c r="F169" s="298"/>
      <c r="G169" s="298"/>
      <c r="H169" s="298"/>
      <c r="I169" s="298"/>
      <c r="J169" s="298"/>
      <c r="K169" s="298"/>
      <c r="L169" s="298"/>
      <c r="M169" s="298"/>
      <c r="N169" s="298"/>
      <c r="O169" s="298"/>
      <c r="P169" s="298"/>
      <c r="Q169" s="298"/>
      <c r="R169" s="298"/>
      <c r="S169" s="298"/>
      <c r="T169" s="298"/>
      <c r="U169" s="298"/>
      <c r="V169" s="298"/>
      <c r="W169" s="298"/>
      <c r="X169" s="298"/>
      <c r="Y169" s="298"/>
      <c r="Z169" s="298"/>
      <c r="AA169" s="298"/>
      <c r="AB169" s="298"/>
      <c r="AC169" s="298"/>
      <c r="AD169" s="298"/>
      <c r="AE169" s="298"/>
      <c r="AF169" s="298"/>
      <c r="AG169" s="298"/>
      <c r="AH169" s="298"/>
      <c r="AI169" s="298"/>
      <c r="AJ169" s="298"/>
      <c r="AK169" s="298"/>
      <c r="AL169" s="298"/>
      <c r="AM169" s="298"/>
      <c r="AN169" s="298"/>
      <c r="AO169" s="298"/>
      <c r="AP169" s="298"/>
      <c r="AQ169" s="298"/>
      <c r="AR169" s="298"/>
      <c r="AS169" s="298"/>
      <c r="AT169" s="298"/>
      <c r="AU169" s="298"/>
      <c r="AV169" s="298"/>
      <c r="AW169" s="298"/>
      <c r="AX169" s="298"/>
      <c r="AY169" s="298"/>
      <c r="AZ169" s="298"/>
      <c r="BA169" s="298"/>
      <c r="BB169" s="298"/>
      <c r="BC169" s="298"/>
      <c r="BD169" s="298"/>
      <c r="BE169" s="298"/>
      <c r="BF169" s="298"/>
      <c r="BG169" s="298"/>
      <c r="BH169" s="298"/>
      <c r="BI169" s="298"/>
      <c r="BJ169" s="298"/>
      <c r="BK169" s="298"/>
      <c r="BL169" s="298"/>
      <c r="BM169" s="298"/>
      <c r="BN169" s="298"/>
      <c r="BO169" s="298"/>
      <c r="BP169" s="298"/>
      <c r="BQ169" s="298"/>
      <c r="BR169" s="298"/>
      <c r="BS169" s="298"/>
      <c r="BT169" s="298"/>
      <c r="BU169" s="298"/>
      <c r="BV169" s="298"/>
      <c r="BW169" s="298"/>
      <c r="BX169" s="298"/>
      <c r="BY169" s="298"/>
      <c r="BZ169" s="298"/>
      <c r="CA169" s="298"/>
      <c r="CB169" s="298"/>
      <c r="CC169" s="298"/>
      <c r="CD169" s="298"/>
    </row>
    <row r="170" spans="1:82" x14ac:dyDescent="0.2">
      <c r="A170" s="298"/>
      <c r="B170" s="298"/>
      <c r="C170" s="298"/>
      <c r="D170" s="298"/>
      <c r="E170" s="298"/>
      <c r="F170" s="298"/>
      <c r="G170" s="298"/>
      <c r="H170" s="298"/>
      <c r="I170" s="298"/>
      <c r="J170" s="298"/>
      <c r="K170" s="298"/>
      <c r="L170" s="298"/>
      <c r="M170" s="298"/>
      <c r="N170" s="298"/>
      <c r="O170" s="298"/>
      <c r="P170" s="298"/>
      <c r="Q170" s="298"/>
      <c r="R170" s="298"/>
      <c r="S170" s="298"/>
      <c r="T170" s="298"/>
      <c r="U170" s="298"/>
      <c r="V170" s="298"/>
      <c r="W170" s="298"/>
      <c r="X170" s="298"/>
      <c r="Y170" s="298"/>
      <c r="Z170" s="298"/>
      <c r="AA170" s="298"/>
      <c r="AB170" s="298"/>
      <c r="AC170" s="298"/>
      <c r="AD170" s="298"/>
      <c r="AE170" s="298"/>
      <c r="AF170" s="298"/>
      <c r="AG170" s="298"/>
      <c r="AH170" s="298"/>
      <c r="AI170" s="298"/>
      <c r="AJ170" s="298"/>
      <c r="AK170" s="298"/>
      <c r="AL170" s="298"/>
      <c r="AM170" s="298"/>
      <c r="AN170" s="298"/>
      <c r="AO170" s="298"/>
      <c r="AP170" s="298"/>
      <c r="AQ170" s="298"/>
      <c r="AR170" s="298"/>
      <c r="AS170" s="298"/>
      <c r="AT170" s="298"/>
      <c r="AU170" s="298"/>
      <c r="AV170" s="298"/>
      <c r="AW170" s="298"/>
      <c r="AX170" s="298"/>
      <c r="AY170" s="298"/>
      <c r="AZ170" s="298"/>
      <c r="BA170" s="298"/>
      <c r="BB170" s="298"/>
      <c r="BC170" s="298"/>
      <c r="BD170" s="298"/>
      <c r="BE170" s="298"/>
      <c r="BF170" s="298"/>
      <c r="BG170" s="298"/>
      <c r="BH170" s="298"/>
      <c r="BI170" s="298"/>
      <c r="BJ170" s="298"/>
      <c r="BK170" s="298"/>
      <c r="BL170" s="298"/>
      <c r="BM170" s="298"/>
      <c r="BN170" s="298"/>
      <c r="BO170" s="298"/>
      <c r="BP170" s="298"/>
      <c r="BQ170" s="298"/>
      <c r="BR170" s="298"/>
      <c r="BS170" s="298"/>
      <c r="BT170" s="298"/>
      <c r="BU170" s="298"/>
      <c r="BV170" s="298"/>
      <c r="BW170" s="298"/>
      <c r="BX170" s="298"/>
      <c r="BY170" s="298"/>
      <c r="BZ170" s="298"/>
      <c r="CA170" s="298"/>
      <c r="CB170" s="298"/>
      <c r="CC170" s="298"/>
      <c r="CD170" s="298"/>
    </row>
    <row r="171" spans="1:82" x14ac:dyDescent="0.2">
      <c r="A171" s="298"/>
      <c r="B171" s="298"/>
      <c r="C171" s="298"/>
      <c r="D171" s="298"/>
      <c r="E171" s="298"/>
      <c r="F171" s="298"/>
      <c r="G171" s="298"/>
      <c r="H171" s="298"/>
      <c r="I171" s="298"/>
      <c r="J171" s="298"/>
      <c r="K171" s="298"/>
      <c r="L171" s="298"/>
      <c r="M171" s="298"/>
      <c r="N171" s="298"/>
      <c r="O171" s="298"/>
      <c r="P171" s="298"/>
      <c r="Q171" s="298"/>
      <c r="R171" s="298"/>
      <c r="S171" s="298"/>
      <c r="T171" s="298"/>
      <c r="U171" s="298"/>
      <c r="V171" s="298"/>
      <c r="W171" s="298"/>
      <c r="X171" s="298"/>
      <c r="Y171" s="298"/>
      <c r="Z171" s="298"/>
      <c r="AA171" s="298"/>
      <c r="AB171" s="298"/>
      <c r="AC171" s="298"/>
      <c r="AD171" s="298"/>
      <c r="AE171" s="298"/>
      <c r="AF171" s="298"/>
      <c r="AG171" s="298"/>
      <c r="AH171" s="298"/>
      <c r="AI171" s="298"/>
      <c r="AJ171" s="298"/>
      <c r="AK171" s="298"/>
      <c r="AL171" s="298"/>
      <c r="AM171" s="298"/>
      <c r="AN171" s="298"/>
      <c r="AO171" s="298"/>
      <c r="AP171" s="298"/>
      <c r="AQ171" s="298"/>
      <c r="AR171" s="298"/>
      <c r="AS171" s="298"/>
      <c r="AT171" s="298"/>
      <c r="AU171" s="298"/>
      <c r="AV171" s="298"/>
      <c r="AW171" s="298"/>
      <c r="AX171" s="298"/>
      <c r="AY171" s="298"/>
      <c r="AZ171" s="298"/>
      <c r="BA171" s="298"/>
      <c r="BB171" s="298"/>
      <c r="BC171" s="298"/>
      <c r="BD171" s="298"/>
      <c r="BE171" s="298"/>
      <c r="BF171" s="298"/>
      <c r="BG171" s="298"/>
      <c r="BH171" s="298"/>
      <c r="BI171" s="298"/>
      <c r="BJ171" s="298"/>
      <c r="BK171" s="298"/>
      <c r="BL171" s="298"/>
      <c r="BM171" s="298"/>
      <c r="BN171" s="298"/>
      <c r="BO171" s="298"/>
      <c r="BP171" s="298"/>
      <c r="BQ171" s="298"/>
      <c r="BR171" s="298"/>
      <c r="BS171" s="298"/>
      <c r="BT171" s="298"/>
      <c r="BU171" s="298"/>
      <c r="BV171" s="298"/>
      <c r="BW171" s="298"/>
      <c r="BX171" s="298"/>
      <c r="BY171" s="298"/>
      <c r="BZ171" s="298"/>
      <c r="CA171" s="298"/>
      <c r="CB171" s="298"/>
      <c r="CC171" s="298"/>
      <c r="CD171" s="298"/>
    </row>
    <row r="172" spans="1:82" x14ac:dyDescent="0.2">
      <c r="A172" s="298"/>
      <c r="B172" s="298"/>
      <c r="C172" s="298"/>
      <c r="D172" s="298"/>
      <c r="E172" s="298"/>
      <c r="F172" s="298"/>
      <c r="G172" s="298"/>
      <c r="H172" s="298"/>
      <c r="I172" s="298"/>
      <c r="J172" s="298"/>
      <c r="K172" s="298"/>
      <c r="L172" s="298"/>
      <c r="M172" s="298"/>
      <c r="N172" s="298"/>
      <c r="O172" s="298"/>
      <c r="P172" s="298"/>
      <c r="Q172" s="298"/>
      <c r="R172" s="298"/>
      <c r="S172" s="298"/>
      <c r="T172" s="298"/>
      <c r="U172" s="298"/>
      <c r="V172" s="298"/>
      <c r="W172" s="298"/>
      <c r="X172" s="298"/>
      <c r="Y172" s="298"/>
      <c r="Z172" s="298"/>
      <c r="AA172" s="298"/>
      <c r="AB172" s="298"/>
      <c r="AC172" s="298"/>
      <c r="AD172" s="298"/>
      <c r="AE172" s="298"/>
      <c r="AF172" s="298"/>
      <c r="AG172" s="298"/>
      <c r="AH172" s="298"/>
      <c r="AI172" s="298"/>
      <c r="AJ172" s="298"/>
      <c r="AK172" s="298"/>
      <c r="AL172" s="298"/>
      <c r="AM172" s="298"/>
      <c r="AN172" s="298"/>
      <c r="AO172" s="298"/>
      <c r="AP172" s="298"/>
      <c r="AQ172" s="298"/>
      <c r="AR172" s="298"/>
      <c r="AS172" s="298"/>
      <c r="AT172" s="298"/>
      <c r="AU172" s="298"/>
      <c r="AV172" s="298"/>
      <c r="AW172" s="298"/>
      <c r="AX172" s="298"/>
      <c r="AY172" s="298"/>
      <c r="AZ172" s="298"/>
      <c r="BA172" s="298"/>
      <c r="BB172" s="298"/>
      <c r="BC172" s="298"/>
      <c r="BD172" s="298"/>
      <c r="BE172" s="298"/>
      <c r="BF172" s="298"/>
      <c r="BG172" s="298"/>
      <c r="BH172" s="298"/>
      <c r="BI172" s="298"/>
      <c r="BJ172" s="298"/>
      <c r="BK172" s="298"/>
      <c r="BL172" s="298"/>
      <c r="BM172" s="298"/>
      <c r="BN172" s="298"/>
      <c r="BO172" s="298"/>
      <c r="BP172" s="298"/>
      <c r="BQ172" s="298"/>
      <c r="BR172" s="298"/>
      <c r="BS172" s="298"/>
      <c r="BT172" s="298"/>
      <c r="BU172" s="298"/>
      <c r="BV172" s="298"/>
      <c r="BW172" s="298"/>
      <c r="BX172" s="298"/>
      <c r="BY172" s="298"/>
      <c r="BZ172" s="298"/>
      <c r="CA172" s="298"/>
      <c r="CB172" s="298"/>
      <c r="CC172" s="298"/>
      <c r="CD172" s="298"/>
    </row>
    <row r="173" spans="1:82" x14ac:dyDescent="0.2">
      <c r="A173" s="298"/>
      <c r="B173" s="298"/>
      <c r="C173" s="298"/>
      <c r="D173" s="298"/>
      <c r="E173" s="298"/>
      <c r="F173" s="298"/>
      <c r="G173" s="298"/>
      <c r="H173" s="298"/>
      <c r="I173" s="298"/>
      <c r="J173" s="298"/>
      <c r="K173" s="298"/>
      <c r="L173" s="298"/>
      <c r="M173" s="298"/>
      <c r="N173" s="298"/>
      <c r="O173" s="298"/>
      <c r="P173" s="298"/>
      <c r="Q173" s="298"/>
      <c r="R173" s="298"/>
      <c r="S173" s="298"/>
      <c r="T173" s="298"/>
      <c r="U173" s="298"/>
      <c r="V173" s="298"/>
      <c r="W173" s="298"/>
      <c r="X173" s="298"/>
      <c r="Y173" s="298"/>
      <c r="Z173" s="298"/>
      <c r="AA173" s="298"/>
      <c r="AB173" s="298"/>
      <c r="AC173" s="298"/>
      <c r="AD173" s="298"/>
      <c r="AE173" s="298"/>
      <c r="AF173" s="298"/>
      <c r="AG173" s="298"/>
      <c r="AH173" s="298"/>
      <c r="AI173" s="298"/>
      <c r="AJ173" s="298"/>
      <c r="AK173" s="298"/>
      <c r="AL173" s="298"/>
      <c r="AM173" s="298"/>
      <c r="AN173" s="298"/>
      <c r="AO173" s="298"/>
      <c r="AP173" s="298"/>
      <c r="AQ173" s="298"/>
      <c r="AR173" s="298"/>
      <c r="AS173" s="298"/>
      <c r="AT173" s="298"/>
      <c r="AU173" s="298"/>
      <c r="AV173" s="298"/>
      <c r="AW173" s="298"/>
      <c r="AX173" s="298"/>
      <c r="AY173" s="298"/>
      <c r="AZ173" s="298"/>
      <c r="BA173" s="298"/>
      <c r="BB173" s="298"/>
      <c r="BC173" s="298"/>
      <c r="BD173" s="298"/>
      <c r="BE173" s="298"/>
      <c r="BF173" s="298"/>
      <c r="BG173" s="298"/>
      <c r="BH173" s="298"/>
      <c r="BI173" s="298"/>
      <c r="BJ173" s="298"/>
      <c r="BK173" s="298"/>
      <c r="BL173" s="298"/>
      <c r="BM173" s="298"/>
      <c r="BN173" s="298"/>
      <c r="BO173" s="298"/>
      <c r="BP173" s="298"/>
      <c r="BQ173" s="298"/>
      <c r="BR173" s="298"/>
      <c r="BS173" s="298"/>
      <c r="BT173" s="298"/>
      <c r="BU173" s="298"/>
      <c r="BV173" s="298"/>
      <c r="BW173" s="298"/>
      <c r="BX173" s="298"/>
      <c r="BY173" s="298"/>
      <c r="BZ173" s="298"/>
      <c r="CA173" s="298"/>
      <c r="CB173" s="298"/>
      <c r="CC173" s="298"/>
      <c r="CD173" s="298"/>
    </row>
    <row r="174" spans="1:82" x14ac:dyDescent="0.2">
      <c r="A174" s="298"/>
      <c r="B174" s="298"/>
      <c r="C174" s="298"/>
      <c r="D174" s="298"/>
      <c r="E174" s="298"/>
      <c r="F174" s="298"/>
      <c r="G174" s="298"/>
      <c r="H174" s="298"/>
      <c r="I174" s="298"/>
      <c r="J174" s="298"/>
      <c r="K174" s="298"/>
      <c r="L174" s="298"/>
      <c r="M174" s="298"/>
      <c r="N174" s="298"/>
      <c r="O174" s="298"/>
      <c r="P174" s="298"/>
      <c r="Q174" s="298"/>
      <c r="R174" s="298"/>
      <c r="S174" s="298"/>
      <c r="T174" s="298"/>
      <c r="U174" s="298"/>
      <c r="V174" s="298"/>
      <c r="W174" s="298"/>
      <c r="X174" s="298"/>
      <c r="Y174" s="298"/>
      <c r="Z174" s="298"/>
      <c r="AA174" s="298"/>
      <c r="AB174" s="298"/>
      <c r="AC174" s="298"/>
      <c r="AD174" s="298"/>
      <c r="AE174" s="298"/>
      <c r="AF174" s="298"/>
      <c r="AG174" s="298"/>
      <c r="AH174" s="298"/>
      <c r="AI174" s="298"/>
      <c r="AJ174" s="298"/>
      <c r="AK174" s="298"/>
      <c r="AL174" s="298"/>
      <c r="AM174" s="298"/>
      <c r="AN174" s="298"/>
      <c r="AO174" s="298"/>
      <c r="AP174" s="298"/>
      <c r="AQ174" s="298"/>
      <c r="AR174" s="298"/>
      <c r="AS174" s="298"/>
      <c r="AT174" s="298"/>
      <c r="AU174" s="298"/>
      <c r="AV174" s="298"/>
      <c r="AW174" s="298"/>
      <c r="AX174" s="298"/>
      <c r="AY174" s="298"/>
      <c r="AZ174" s="298"/>
      <c r="BA174" s="298"/>
      <c r="BB174" s="298"/>
      <c r="BC174" s="298"/>
      <c r="BD174" s="298"/>
      <c r="BE174" s="298"/>
      <c r="BF174" s="298"/>
      <c r="BG174" s="298"/>
      <c r="BH174" s="298"/>
      <c r="BI174" s="298"/>
      <c r="BJ174" s="298"/>
      <c r="BK174" s="298"/>
      <c r="BL174" s="298"/>
      <c r="BM174" s="298"/>
      <c r="BN174" s="298"/>
      <c r="BO174" s="298"/>
      <c r="BP174" s="298"/>
      <c r="BQ174" s="298"/>
      <c r="BR174" s="298"/>
      <c r="BS174" s="298"/>
      <c r="BT174" s="298"/>
      <c r="BU174" s="298"/>
      <c r="BV174" s="298"/>
      <c r="BW174" s="298"/>
      <c r="BX174" s="298"/>
      <c r="BY174" s="298"/>
      <c r="BZ174" s="298"/>
      <c r="CA174" s="298"/>
      <c r="CB174" s="298"/>
      <c r="CC174" s="298"/>
      <c r="CD174" s="298"/>
    </row>
    <row r="175" spans="1:82" x14ac:dyDescent="0.2">
      <c r="A175" s="298"/>
      <c r="B175" s="298"/>
      <c r="C175" s="298"/>
      <c r="D175" s="298"/>
      <c r="E175" s="298"/>
      <c r="F175" s="298"/>
      <c r="G175" s="298"/>
      <c r="H175" s="298"/>
      <c r="I175" s="298"/>
      <c r="J175" s="298"/>
      <c r="K175" s="298"/>
      <c r="L175" s="298"/>
      <c r="M175" s="298"/>
      <c r="N175" s="298"/>
      <c r="O175" s="298"/>
      <c r="P175" s="298"/>
      <c r="Q175" s="298"/>
      <c r="R175" s="298"/>
      <c r="S175" s="298"/>
      <c r="T175" s="298"/>
      <c r="U175" s="298"/>
      <c r="V175" s="298"/>
      <c r="W175" s="298"/>
      <c r="X175" s="298"/>
      <c r="Y175" s="298"/>
      <c r="Z175" s="298"/>
      <c r="AA175" s="298"/>
      <c r="AB175" s="298"/>
      <c r="AC175" s="298"/>
      <c r="AD175" s="298"/>
      <c r="AE175" s="298"/>
      <c r="AF175" s="298"/>
      <c r="AG175" s="298"/>
      <c r="AH175" s="298"/>
      <c r="AI175" s="298"/>
      <c r="AJ175" s="298"/>
      <c r="AK175" s="298"/>
      <c r="AL175" s="298"/>
      <c r="AM175" s="298"/>
      <c r="AN175" s="298"/>
      <c r="AO175" s="298"/>
      <c r="AP175" s="298"/>
      <c r="AQ175" s="298"/>
      <c r="AR175" s="298"/>
      <c r="AS175" s="298"/>
      <c r="AT175" s="298"/>
      <c r="AU175" s="298"/>
      <c r="AV175" s="298"/>
      <c r="AW175" s="298"/>
      <c r="AX175" s="298"/>
      <c r="AY175" s="298"/>
      <c r="AZ175" s="298"/>
      <c r="BA175" s="298"/>
      <c r="BB175" s="298"/>
      <c r="BC175" s="298"/>
      <c r="BD175" s="298"/>
      <c r="BE175" s="298"/>
      <c r="BF175" s="298"/>
      <c r="BG175" s="298"/>
      <c r="BH175" s="298"/>
      <c r="BI175" s="298"/>
      <c r="BJ175" s="298"/>
      <c r="BK175" s="298"/>
      <c r="BL175" s="298"/>
      <c r="BM175" s="298"/>
      <c r="BN175" s="298"/>
      <c r="BO175" s="298"/>
      <c r="BP175" s="298"/>
      <c r="BQ175" s="298"/>
      <c r="BR175" s="298"/>
      <c r="BS175" s="298"/>
      <c r="BT175" s="298"/>
      <c r="BU175" s="298"/>
      <c r="BV175" s="298"/>
      <c r="BW175" s="298"/>
      <c r="BX175" s="298"/>
      <c r="BY175" s="298"/>
      <c r="BZ175" s="298"/>
      <c r="CA175" s="298"/>
      <c r="CB175" s="298"/>
      <c r="CC175" s="298"/>
      <c r="CD175" s="298"/>
    </row>
    <row r="176" spans="1:82" x14ac:dyDescent="0.2">
      <c r="A176" s="298"/>
      <c r="B176" s="298"/>
      <c r="C176" s="298"/>
      <c r="D176" s="298"/>
      <c r="E176" s="298"/>
      <c r="F176" s="298"/>
      <c r="G176" s="298"/>
      <c r="H176" s="298"/>
      <c r="I176" s="298"/>
      <c r="J176" s="298"/>
      <c r="K176" s="298"/>
      <c r="L176" s="298"/>
      <c r="M176" s="298"/>
      <c r="N176" s="298"/>
      <c r="O176" s="298"/>
      <c r="P176" s="298"/>
      <c r="Q176" s="298"/>
      <c r="R176" s="298"/>
      <c r="S176" s="298"/>
      <c r="T176" s="298"/>
      <c r="U176" s="298"/>
      <c r="V176" s="298"/>
      <c r="W176" s="298"/>
      <c r="X176" s="298"/>
      <c r="Y176" s="298"/>
      <c r="Z176" s="298"/>
      <c r="AA176" s="298"/>
      <c r="AB176" s="298"/>
      <c r="AC176" s="298"/>
      <c r="AD176" s="298"/>
      <c r="AE176" s="298"/>
      <c r="AF176" s="298"/>
      <c r="AG176" s="298"/>
      <c r="AH176" s="298"/>
      <c r="AI176" s="298"/>
      <c r="AJ176" s="298"/>
      <c r="AK176" s="298"/>
      <c r="AL176" s="298"/>
      <c r="AM176" s="298"/>
      <c r="AN176" s="298"/>
      <c r="AO176" s="298"/>
      <c r="AP176" s="298"/>
      <c r="AQ176" s="298"/>
      <c r="AR176" s="298"/>
      <c r="AS176" s="298"/>
      <c r="AT176" s="298"/>
      <c r="AU176" s="298"/>
      <c r="AV176" s="298"/>
      <c r="AW176" s="298"/>
      <c r="AX176" s="298"/>
      <c r="AY176" s="298"/>
      <c r="AZ176" s="298"/>
      <c r="BA176" s="298"/>
      <c r="BB176" s="298"/>
      <c r="BC176" s="298"/>
      <c r="BD176" s="298"/>
      <c r="BE176" s="298"/>
      <c r="BF176" s="298"/>
      <c r="BG176" s="298"/>
      <c r="BH176" s="298"/>
      <c r="BI176" s="298"/>
      <c r="BJ176" s="298"/>
      <c r="BK176" s="298"/>
      <c r="BL176" s="298"/>
      <c r="BM176" s="298"/>
      <c r="BN176" s="298"/>
      <c r="BO176" s="298"/>
      <c r="BP176" s="298"/>
      <c r="BQ176" s="298"/>
      <c r="BR176" s="298"/>
      <c r="BS176" s="298"/>
      <c r="BT176" s="298"/>
      <c r="BU176" s="298"/>
      <c r="BV176" s="298"/>
      <c r="BW176" s="298"/>
      <c r="BX176" s="298"/>
      <c r="BY176" s="298"/>
      <c r="BZ176" s="298"/>
      <c r="CA176" s="298"/>
      <c r="CB176" s="298"/>
      <c r="CC176" s="298"/>
      <c r="CD176" s="298"/>
    </row>
    <row r="177" spans="1:82" x14ac:dyDescent="0.2">
      <c r="A177" s="298"/>
      <c r="B177" s="298"/>
      <c r="C177" s="298"/>
      <c r="D177" s="298"/>
      <c r="E177" s="298"/>
      <c r="F177" s="298"/>
      <c r="G177" s="298"/>
      <c r="H177" s="298"/>
      <c r="I177" s="298"/>
      <c r="J177" s="298"/>
      <c r="K177" s="298"/>
      <c r="L177" s="298"/>
      <c r="M177" s="298"/>
      <c r="N177" s="298"/>
      <c r="O177" s="298"/>
      <c r="P177" s="298"/>
      <c r="Q177" s="298"/>
      <c r="R177" s="298"/>
      <c r="S177" s="298"/>
      <c r="T177" s="298"/>
      <c r="U177" s="298"/>
      <c r="V177" s="298"/>
      <c r="W177" s="298"/>
      <c r="X177" s="298"/>
      <c r="Y177" s="298"/>
      <c r="Z177" s="298"/>
      <c r="AA177" s="298"/>
      <c r="AB177" s="298"/>
      <c r="AC177" s="298"/>
      <c r="AD177" s="298"/>
      <c r="AE177" s="298"/>
      <c r="AF177" s="298"/>
      <c r="AG177" s="298"/>
      <c r="AH177" s="298"/>
      <c r="AI177" s="298"/>
      <c r="AJ177" s="298"/>
      <c r="AK177" s="298"/>
      <c r="AL177" s="298"/>
      <c r="AM177" s="298"/>
      <c r="AN177" s="298"/>
      <c r="AO177" s="298"/>
      <c r="AP177" s="298"/>
      <c r="AQ177" s="298"/>
      <c r="AR177" s="298"/>
      <c r="AS177" s="298"/>
      <c r="AT177" s="298"/>
      <c r="AU177" s="298"/>
      <c r="AV177" s="298"/>
      <c r="AW177" s="298"/>
      <c r="AX177" s="298"/>
      <c r="AY177" s="298"/>
      <c r="AZ177" s="298"/>
      <c r="BA177" s="298"/>
      <c r="BB177" s="298"/>
      <c r="BC177" s="298"/>
      <c r="BD177" s="298"/>
      <c r="BE177" s="298"/>
      <c r="BF177" s="298"/>
      <c r="BG177" s="298"/>
      <c r="BH177" s="298"/>
      <c r="BI177" s="298"/>
      <c r="BJ177" s="298"/>
      <c r="BK177" s="298"/>
      <c r="BL177" s="298"/>
      <c r="BM177" s="298"/>
      <c r="BN177" s="298"/>
      <c r="BO177" s="298"/>
      <c r="BP177" s="298"/>
      <c r="BQ177" s="298"/>
      <c r="BR177" s="298"/>
      <c r="BS177" s="298"/>
      <c r="BT177" s="298"/>
      <c r="BU177" s="298"/>
      <c r="BV177" s="298"/>
      <c r="BW177" s="298"/>
      <c r="BX177" s="298"/>
      <c r="BY177" s="298"/>
      <c r="BZ177" s="298"/>
      <c r="CA177" s="298"/>
      <c r="CB177" s="298"/>
      <c r="CC177" s="298"/>
      <c r="CD177" s="298"/>
    </row>
    <row r="178" spans="1:82" x14ac:dyDescent="0.2">
      <c r="A178" s="298"/>
      <c r="B178" s="298"/>
      <c r="C178" s="298"/>
      <c r="D178" s="298"/>
      <c r="E178" s="298"/>
      <c r="F178" s="298"/>
      <c r="G178" s="298"/>
      <c r="H178" s="298"/>
      <c r="I178" s="298"/>
      <c r="J178" s="298"/>
      <c r="K178" s="298"/>
      <c r="L178" s="298"/>
      <c r="M178" s="298"/>
      <c r="N178" s="298"/>
      <c r="O178" s="298"/>
      <c r="P178" s="298"/>
      <c r="Q178" s="298"/>
      <c r="R178" s="298"/>
      <c r="S178" s="298"/>
      <c r="T178" s="298"/>
      <c r="U178" s="298"/>
      <c r="V178" s="298"/>
      <c r="W178" s="298"/>
      <c r="X178" s="298"/>
      <c r="Y178" s="298"/>
      <c r="Z178" s="298"/>
      <c r="AA178" s="298"/>
      <c r="AB178" s="298"/>
      <c r="AC178" s="298"/>
      <c r="AD178" s="298"/>
      <c r="AE178" s="298"/>
      <c r="AF178" s="298"/>
      <c r="AG178" s="298"/>
      <c r="AH178" s="298"/>
      <c r="AI178" s="298"/>
      <c r="AJ178" s="298"/>
      <c r="AK178" s="298"/>
      <c r="AL178" s="298"/>
      <c r="AM178" s="298"/>
      <c r="AN178" s="298"/>
      <c r="AO178" s="298"/>
      <c r="AP178" s="298"/>
      <c r="AQ178" s="298"/>
      <c r="AR178" s="298"/>
      <c r="AS178" s="298"/>
      <c r="AT178" s="298"/>
      <c r="AU178" s="298"/>
      <c r="AV178" s="298"/>
      <c r="AW178" s="298"/>
      <c r="AX178" s="298"/>
      <c r="AY178" s="298"/>
      <c r="AZ178" s="298"/>
      <c r="BA178" s="298"/>
      <c r="BB178" s="298"/>
      <c r="BC178" s="298"/>
      <c r="BD178" s="298"/>
      <c r="BE178" s="298"/>
      <c r="BF178" s="298"/>
      <c r="BG178" s="298"/>
      <c r="BH178" s="298"/>
      <c r="BI178" s="298"/>
      <c r="BJ178" s="298"/>
      <c r="BK178" s="298"/>
      <c r="BL178" s="298"/>
      <c r="BM178" s="298"/>
      <c r="BN178" s="298"/>
      <c r="BO178" s="298"/>
      <c r="BP178" s="298"/>
      <c r="BQ178" s="298"/>
      <c r="BR178" s="298"/>
      <c r="BS178" s="298"/>
      <c r="BT178" s="298"/>
      <c r="BU178" s="298"/>
      <c r="BV178" s="298"/>
      <c r="BW178" s="298"/>
      <c r="BX178" s="298"/>
      <c r="BY178" s="298"/>
      <c r="BZ178" s="298"/>
      <c r="CA178" s="298"/>
      <c r="CB178" s="298"/>
      <c r="CC178" s="298"/>
      <c r="CD178" s="298"/>
    </row>
    <row r="179" spans="1:82" x14ac:dyDescent="0.2">
      <c r="A179" s="298"/>
      <c r="B179" s="298"/>
      <c r="C179" s="298"/>
      <c r="D179" s="298"/>
      <c r="E179" s="298"/>
      <c r="F179" s="298"/>
      <c r="G179" s="298"/>
      <c r="H179" s="298"/>
      <c r="I179" s="298"/>
      <c r="J179" s="298"/>
      <c r="K179" s="298"/>
      <c r="L179" s="298"/>
      <c r="M179" s="298"/>
      <c r="N179" s="298"/>
      <c r="O179" s="298"/>
      <c r="P179" s="298"/>
      <c r="Q179" s="298"/>
      <c r="R179" s="298"/>
      <c r="S179" s="298"/>
      <c r="T179" s="298"/>
      <c r="U179" s="298"/>
      <c r="V179" s="298"/>
      <c r="W179" s="298"/>
      <c r="X179" s="298"/>
      <c r="Y179" s="298"/>
      <c r="Z179" s="298"/>
      <c r="AA179" s="298"/>
      <c r="AB179" s="298"/>
      <c r="AC179" s="298"/>
      <c r="AD179" s="298"/>
      <c r="AE179" s="298"/>
      <c r="AF179" s="298"/>
      <c r="AG179" s="298"/>
      <c r="AH179" s="298"/>
      <c r="AI179" s="298"/>
      <c r="AJ179" s="298"/>
      <c r="AK179" s="298"/>
      <c r="AL179" s="298"/>
      <c r="AM179" s="298"/>
      <c r="AN179" s="298"/>
      <c r="AO179" s="298"/>
      <c r="AP179" s="298"/>
      <c r="AQ179" s="298"/>
      <c r="AR179" s="298"/>
      <c r="AS179" s="298"/>
      <c r="AT179" s="298"/>
      <c r="AU179" s="298"/>
      <c r="AV179" s="298"/>
      <c r="AW179" s="298"/>
      <c r="AX179" s="298"/>
      <c r="AY179" s="298"/>
      <c r="AZ179" s="298"/>
      <c r="BA179" s="298"/>
      <c r="BB179" s="298"/>
      <c r="BC179" s="298"/>
      <c r="BD179" s="298"/>
      <c r="BE179" s="298"/>
      <c r="BF179" s="298"/>
      <c r="BG179" s="298"/>
      <c r="BH179" s="298"/>
      <c r="BI179" s="298"/>
      <c r="BJ179" s="298"/>
      <c r="BK179" s="298"/>
      <c r="BL179" s="298"/>
      <c r="BM179" s="298"/>
      <c r="BN179" s="298"/>
      <c r="BO179" s="298"/>
      <c r="BP179" s="298"/>
      <c r="BQ179" s="298"/>
      <c r="BR179" s="298"/>
      <c r="BS179" s="298"/>
      <c r="BT179" s="298"/>
      <c r="BU179" s="298"/>
      <c r="BV179" s="298"/>
      <c r="BW179" s="298"/>
      <c r="BX179" s="298"/>
      <c r="BY179" s="298"/>
      <c r="BZ179" s="298"/>
      <c r="CA179" s="298"/>
      <c r="CB179" s="298"/>
      <c r="CC179" s="298"/>
      <c r="CD179" s="298"/>
    </row>
    <row r="180" spans="1:82" x14ac:dyDescent="0.2">
      <c r="A180" s="298"/>
      <c r="B180" s="298"/>
      <c r="C180" s="298"/>
      <c r="D180" s="298"/>
      <c r="E180" s="298"/>
      <c r="F180" s="298"/>
      <c r="G180" s="298"/>
      <c r="H180" s="298"/>
      <c r="I180" s="298"/>
      <c r="J180" s="298"/>
      <c r="K180" s="298"/>
      <c r="L180" s="298"/>
      <c r="M180" s="298"/>
      <c r="N180" s="298"/>
      <c r="O180" s="298"/>
      <c r="P180" s="298"/>
      <c r="Q180" s="298"/>
      <c r="R180" s="298"/>
      <c r="S180" s="298"/>
      <c r="T180" s="298"/>
      <c r="U180" s="298"/>
      <c r="V180" s="298"/>
      <c r="W180" s="298"/>
      <c r="X180" s="298"/>
      <c r="Y180" s="298"/>
      <c r="Z180" s="298"/>
      <c r="AA180" s="298"/>
      <c r="AB180" s="298"/>
      <c r="AC180" s="298"/>
      <c r="AD180" s="298"/>
      <c r="AE180" s="298"/>
      <c r="AF180" s="298"/>
      <c r="AG180" s="298"/>
      <c r="AH180" s="298"/>
      <c r="AI180" s="298"/>
      <c r="AJ180" s="298"/>
      <c r="AK180" s="298"/>
      <c r="AL180" s="298"/>
      <c r="AM180" s="298"/>
      <c r="AN180" s="298"/>
      <c r="AO180" s="298"/>
      <c r="AP180" s="298"/>
      <c r="AQ180" s="298"/>
      <c r="AR180" s="298"/>
      <c r="AS180" s="298"/>
      <c r="AT180" s="298"/>
      <c r="AU180" s="298"/>
      <c r="AV180" s="298"/>
      <c r="AW180" s="298"/>
      <c r="AX180" s="298"/>
      <c r="AY180" s="298"/>
      <c r="AZ180" s="298"/>
      <c r="BA180" s="298"/>
      <c r="BB180" s="298"/>
      <c r="BC180" s="298"/>
      <c r="BD180" s="298"/>
      <c r="BE180" s="298"/>
      <c r="BF180" s="298"/>
      <c r="BG180" s="298"/>
      <c r="BH180" s="298"/>
      <c r="BI180" s="298"/>
      <c r="BJ180" s="298"/>
      <c r="BK180" s="298"/>
      <c r="BL180" s="298"/>
      <c r="BM180" s="298"/>
      <c r="BN180" s="298"/>
      <c r="BO180" s="298"/>
      <c r="BP180" s="298"/>
      <c r="BQ180" s="298"/>
      <c r="BR180" s="298"/>
      <c r="BS180" s="298"/>
      <c r="BT180" s="298"/>
      <c r="BU180" s="298"/>
      <c r="BV180" s="298"/>
      <c r="BW180" s="298"/>
      <c r="BX180" s="298"/>
      <c r="BY180" s="298"/>
      <c r="BZ180" s="298"/>
      <c r="CA180" s="298"/>
      <c r="CB180" s="298"/>
      <c r="CC180" s="298"/>
      <c r="CD180" s="298"/>
    </row>
    <row r="181" spans="1:82" x14ac:dyDescent="0.2">
      <c r="A181" s="298"/>
      <c r="B181" s="298"/>
      <c r="C181" s="298"/>
      <c r="D181" s="298"/>
      <c r="E181" s="298"/>
      <c r="F181" s="298"/>
      <c r="G181" s="298"/>
      <c r="H181" s="298"/>
      <c r="I181" s="298"/>
      <c r="J181" s="298"/>
      <c r="K181" s="298"/>
      <c r="L181" s="298"/>
      <c r="M181" s="298"/>
      <c r="N181" s="298"/>
      <c r="O181" s="298"/>
      <c r="P181" s="298"/>
      <c r="Q181" s="298"/>
      <c r="R181" s="298"/>
      <c r="S181" s="298"/>
      <c r="T181" s="298"/>
      <c r="U181" s="298"/>
      <c r="V181" s="298"/>
      <c r="W181" s="298"/>
      <c r="X181" s="298"/>
      <c r="Y181" s="298"/>
      <c r="Z181" s="298"/>
      <c r="AA181" s="298"/>
      <c r="AB181" s="298"/>
      <c r="AC181" s="298"/>
      <c r="AD181" s="298"/>
      <c r="AE181" s="298"/>
      <c r="AF181" s="298"/>
      <c r="AG181" s="298"/>
      <c r="AH181" s="298"/>
      <c r="AI181" s="298"/>
      <c r="AJ181" s="298"/>
      <c r="AK181" s="298"/>
      <c r="AL181" s="298"/>
      <c r="AM181" s="298"/>
      <c r="AN181" s="298"/>
      <c r="AO181" s="298"/>
      <c r="AP181" s="298"/>
      <c r="AQ181" s="298"/>
      <c r="AR181" s="298"/>
      <c r="AS181" s="298"/>
      <c r="AT181" s="298"/>
      <c r="AU181" s="298"/>
      <c r="AV181" s="298"/>
      <c r="AW181" s="298"/>
      <c r="AX181" s="298"/>
      <c r="AY181" s="298"/>
      <c r="AZ181" s="298"/>
      <c r="BA181" s="298"/>
      <c r="BB181" s="298"/>
      <c r="BC181" s="298"/>
      <c r="BD181" s="298"/>
      <c r="BE181" s="298"/>
      <c r="BF181" s="298"/>
      <c r="BG181" s="298"/>
      <c r="BH181" s="298"/>
      <c r="BI181" s="298"/>
      <c r="BJ181" s="298"/>
      <c r="BK181" s="298"/>
      <c r="BL181" s="298"/>
      <c r="BM181" s="298"/>
      <c r="BN181" s="298"/>
      <c r="BO181" s="298"/>
      <c r="BP181" s="298"/>
      <c r="BQ181" s="298"/>
      <c r="BR181" s="298"/>
      <c r="BS181" s="298"/>
      <c r="BT181" s="298"/>
      <c r="BU181" s="298"/>
      <c r="BV181" s="298"/>
      <c r="BW181" s="298"/>
      <c r="BX181" s="298"/>
      <c r="BY181" s="298"/>
      <c r="BZ181" s="298"/>
      <c r="CA181" s="298"/>
      <c r="CB181" s="298"/>
      <c r="CC181" s="298"/>
      <c r="CD181" s="298"/>
    </row>
    <row r="182" spans="1:82" x14ac:dyDescent="0.2">
      <c r="A182" s="298"/>
      <c r="B182" s="298"/>
      <c r="C182" s="298"/>
      <c r="D182" s="298"/>
      <c r="E182" s="298"/>
      <c r="F182" s="298"/>
      <c r="G182" s="298"/>
      <c r="H182" s="298"/>
      <c r="I182" s="298"/>
      <c r="J182" s="298"/>
      <c r="K182" s="298"/>
      <c r="L182" s="298"/>
      <c r="M182" s="298"/>
      <c r="N182" s="298"/>
      <c r="O182" s="298"/>
      <c r="P182" s="298"/>
      <c r="Q182" s="298"/>
      <c r="R182" s="298"/>
      <c r="S182" s="298"/>
      <c r="T182" s="298"/>
      <c r="U182" s="298"/>
      <c r="V182" s="298"/>
      <c r="W182" s="298"/>
      <c r="X182" s="298"/>
      <c r="Y182" s="298"/>
      <c r="Z182" s="298"/>
      <c r="AA182" s="298"/>
      <c r="AB182" s="298"/>
      <c r="AC182" s="298"/>
      <c r="AD182" s="298"/>
      <c r="AE182" s="298"/>
      <c r="AF182" s="298"/>
      <c r="AG182" s="298"/>
      <c r="AH182" s="298"/>
      <c r="AI182" s="298"/>
      <c r="AJ182" s="298"/>
      <c r="AK182" s="298"/>
      <c r="AL182" s="298"/>
      <c r="AM182" s="298"/>
      <c r="AN182" s="298"/>
      <c r="AO182" s="298"/>
      <c r="AP182" s="298"/>
      <c r="AQ182" s="298"/>
      <c r="AR182" s="298"/>
      <c r="AS182" s="298"/>
      <c r="AT182" s="298"/>
      <c r="AU182" s="298"/>
      <c r="AV182" s="298"/>
      <c r="AW182" s="298"/>
      <c r="AX182" s="298"/>
      <c r="AY182" s="298"/>
      <c r="AZ182" s="298"/>
      <c r="BA182" s="298"/>
      <c r="BB182" s="298"/>
      <c r="BC182" s="298"/>
      <c r="BD182" s="298"/>
      <c r="BE182" s="298"/>
      <c r="BF182" s="298"/>
      <c r="BG182" s="298"/>
      <c r="BH182" s="298"/>
      <c r="BI182" s="298"/>
      <c r="BJ182" s="298"/>
      <c r="BK182" s="298"/>
      <c r="BL182" s="298"/>
      <c r="BM182" s="298"/>
      <c r="BN182" s="298"/>
      <c r="BO182" s="298"/>
      <c r="BP182" s="298"/>
      <c r="BQ182" s="298"/>
      <c r="BR182" s="298"/>
      <c r="BS182" s="298"/>
      <c r="BT182" s="298"/>
      <c r="BU182" s="298"/>
      <c r="BV182" s="298"/>
      <c r="BW182" s="298"/>
      <c r="BX182" s="298"/>
      <c r="BY182" s="298"/>
      <c r="BZ182" s="298"/>
      <c r="CA182" s="298"/>
      <c r="CB182" s="298"/>
      <c r="CC182" s="298"/>
      <c r="CD182" s="298"/>
    </row>
    <row r="183" spans="1:82" x14ac:dyDescent="0.2">
      <c r="A183" s="298"/>
      <c r="B183" s="298"/>
      <c r="C183" s="298"/>
      <c r="D183" s="298"/>
      <c r="E183" s="298"/>
      <c r="F183" s="298"/>
      <c r="G183" s="298"/>
      <c r="H183" s="298"/>
      <c r="I183" s="298"/>
      <c r="J183" s="298"/>
      <c r="K183" s="298"/>
      <c r="L183" s="298"/>
      <c r="M183" s="298"/>
      <c r="N183" s="298"/>
      <c r="O183" s="298"/>
      <c r="P183" s="298"/>
      <c r="Q183" s="298"/>
      <c r="R183" s="298"/>
      <c r="S183" s="298"/>
      <c r="T183" s="298"/>
      <c r="U183" s="298"/>
      <c r="V183" s="298"/>
      <c r="W183" s="298"/>
      <c r="X183" s="298"/>
      <c r="Y183" s="298"/>
      <c r="Z183" s="298"/>
      <c r="AA183" s="298"/>
      <c r="AB183" s="298"/>
      <c r="AC183" s="298"/>
      <c r="AD183" s="298"/>
      <c r="AE183" s="298"/>
      <c r="AF183" s="298"/>
      <c r="AG183" s="298"/>
      <c r="AH183" s="298"/>
      <c r="AI183" s="298"/>
      <c r="AJ183" s="298"/>
      <c r="AK183" s="298"/>
      <c r="AL183" s="298"/>
      <c r="AM183" s="298"/>
      <c r="AN183" s="298"/>
      <c r="AO183" s="298"/>
      <c r="AP183" s="298"/>
      <c r="AQ183" s="298"/>
      <c r="AR183" s="298"/>
      <c r="AS183" s="298"/>
      <c r="AT183" s="298"/>
      <c r="AU183" s="298"/>
      <c r="AV183" s="298"/>
      <c r="AW183" s="298"/>
      <c r="AX183" s="298"/>
      <c r="AY183" s="298"/>
      <c r="AZ183" s="298"/>
      <c r="BA183" s="298"/>
      <c r="BB183" s="298"/>
      <c r="BC183" s="298"/>
      <c r="BD183" s="298"/>
      <c r="BE183" s="298"/>
      <c r="BF183" s="298"/>
      <c r="BG183" s="298"/>
      <c r="BH183" s="298"/>
      <c r="BI183" s="298"/>
      <c r="BJ183" s="298"/>
      <c r="BK183" s="298"/>
      <c r="BL183" s="298"/>
      <c r="BM183" s="298"/>
      <c r="BN183" s="298"/>
      <c r="BO183" s="298"/>
      <c r="BP183" s="298"/>
      <c r="BQ183" s="298"/>
      <c r="BR183" s="298"/>
      <c r="BS183" s="298"/>
      <c r="BT183" s="298"/>
      <c r="BU183" s="298"/>
      <c r="BV183" s="298"/>
      <c r="BW183" s="298"/>
      <c r="BX183" s="298"/>
      <c r="BY183" s="298"/>
      <c r="BZ183" s="298"/>
      <c r="CA183" s="298"/>
      <c r="CB183" s="298"/>
      <c r="CC183" s="298"/>
      <c r="CD183" s="298"/>
    </row>
    <row r="184" spans="1:82" x14ac:dyDescent="0.2">
      <c r="A184" s="298"/>
      <c r="B184" s="298"/>
      <c r="C184" s="298"/>
      <c r="D184" s="298"/>
      <c r="E184" s="298"/>
      <c r="F184" s="298"/>
      <c r="G184" s="298"/>
      <c r="H184" s="298"/>
      <c r="I184" s="298"/>
      <c r="J184" s="298"/>
      <c r="K184" s="298"/>
      <c r="L184" s="298"/>
      <c r="M184" s="298"/>
      <c r="N184" s="298"/>
      <c r="O184" s="298"/>
      <c r="P184" s="298"/>
      <c r="Q184" s="298"/>
      <c r="R184" s="298"/>
      <c r="S184" s="298"/>
      <c r="T184" s="298"/>
      <c r="U184" s="298"/>
      <c r="V184" s="298"/>
      <c r="W184" s="298"/>
      <c r="X184" s="298"/>
      <c r="Y184" s="298"/>
      <c r="Z184" s="298"/>
      <c r="AA184" s="298"/>
      <c r="AB184" s="298"/>
      <c r="AC184" s="298"/>
      <c r="AD184" s="298"/>
      <c r="AE184" s="298"/>
      <c r="AF184" s="298"/>
      <c r="AG184" s="298"/>
      <c r="AH184" s="298"/>
      <c r="AI184" s="298"/>
      <c r="AJ184" s="298"/>
      <c r="AK184" s="298"/>
      <c r="AL184" s="298"/>
      <c r="AM184" s="298"/>
      <c r="AN184" s="298"/>
      <c r="AO184" s="298"/>
      <c r="AP184" s="298"/>
      <c r="AQ184" s="298"/>
      <c r="AR184" s="298"/>
      <c r="AS184" s="298"/>
      <c r="AT184" s="298"/>
      <c r="AU184" s="298"/>
      <c r="AV184" s="298"/>
      <c r="AW184" s="298"/>
      <c r="AX184" s="298"/>
      <c r="AY184" s="298"/>
      <c r="AZ184" s="298"/>
      <c r="BA184" s="298"/>
      <c r="BB184" s="298"/>
      <c r="BC184" s="298"/>
      <c r="BD184" s="298"/>
      <c r="BE184" s="298"/>
      <c r="BF184" s="298"/>
      <c r="BG184" s="298"/>
      <c r="BH184" s="298"/>
      <c r="BI184" s="298"/>
      <c r="BJ184" s="298"/>
      <c r="BK184" s="298"/>
      <c r="BL184" s="298"/>
      <c r="BM184" s="298"/>
      <c r="BN184" s="298"/>
      <c r="BO184" s="298"/>
      <c r="BP184" s="298"/>
      <c r="BQ184" s="298"/>
      <c r="BR184" s="298"/>
      <c r="BS184" s="298"/>
      <c r="BT184" s="298"/>
      <c r="BU184" s="298"/>
      <c r="BV184" s="298"/>
      <c r="BW184" s="298"/>
      <c r="BX184" s="298"/>
      <c r="BY184" s="298"/>
      <c r="BZ184" s="298"/>
      <c r="CA184" s="298"/>
      <c r="CB184" s="298"/>
      <c r="CC184" s="298"/>
      <c r="CD184" s="298"/>
    </row>
    <row r="185" spans="1:82" x14ac:dyDescent="0.2">
      <c r="A185" s="298"/>
      <c r="B185" s="298"/>
      <c r="C185" s="298"/>
      <c r="D185" s="298"/>
      <c r="E185" s="298"/>
      <c r="F185" s="298"/>
      <c r="G185" s="298"/>
      <c r="H185" s="298"/>
      <c r="I185" s="298"/>
      <c r="J185" s="298"/>
      <c r="K185" s="298"/>
      <c r="L185" s="298"/>
      <c r="M185" s="298"/>
      <c r="N185" s="298"/>
      <c r="O185" s="298"/>
      <c r="P185" s="298"/>
      <c r="Q185" s="298"/>
      <c r="R185" s="298"/>
      <c r="S185" s="298"/>
      <c r="T185" s="298"/>
      <c r="U185" s="298"/>
      <c r="V185" s="298"/>
      <c r="W185" s="298"/>
      <c r="X185" s="298"/>
      <c r="Y185" s="298"/>
      <c r="Z185" s="298"/>
      <c r="AA185" s="298"/>
      <c r="AB185" s="298"/>
      <c r="AC185" s="298"/>
      <c r="AD185" s="298"/>
      <c r="AE185" s="298"/>
      <c r="AF185" s="298"/>
      <c r="AG185" s="298"/>
      <c r="AH185" s="298"/>
      <c r="AI185" s="298"/>
      <c r="AJ185" s="298"/>
      <c r="AK185" s="298"/>
      <c r="AL185" s="298"/>
      <c r="AM185" s="298"/>
      <c r="AN185" s="298"/>
      <c r="AO185" s="298"/>
      <c r="AP185" s="298"/>
      <c r="AQ185" s="298"/>
      <c r="AR185" s="298"/>
      <c r="AS185" s="298"/>
      <c r="AT185" s="298"/>
      <c r="AU185" s="298"/>
      <c r="AV185" s="298"/>
      <c r="AW185" s="298"/>
      <c r="AX185" s="298"/>
      <c r="AY185" s="298"/>
      <c r="AZ185" s="298"/>
      <c r="BA185" s="298"/>
      <c r="BB185" s="298"/>
      <c r="BC185" s="298"/>
      <c r="BD185" s="298"/>
      <c r="BE185" s="298"/>
      <c r="BF185" s="298"/>
      <c r="BG185" s="298"/>
      <c r="BH185" s="298"/>
      <c r="BI185" s="298"/>
      <c r="BJ185" s="298"/>
      <c r="BK185" s="298"/>
      <c r="BL185" s="298"/>
      <c r="BM185" s="298"/>
      <c r="BN185" s="298"/>
      <c r="BO185" s="298"/>
      <c r="BP185" s="298"/>
      <c r="BQ185" s="298"/>
      <c r="BR185" s="298"/>
      <c r="BS185" s="298"/>
      <c r="BT185" s="298"/>
      <c r="BU185" s="298"/>
      <c r="BV185" s="298"/>
      <c r="BW185" s="298"/>
      <c r="BX185" s="298"/>
      <c r="BY185" s="298"/>
      <c r="BZ185" s="298"/>
      <c r="CA185" s="298"/>
      <c r="CB185" s="298"/>
      <c r="CC185" s="298"/>
      <c r="CD185" s="298"/>
    </row>
    <row r="186" spans="1:82" x14ac:dyDescent="0.2">
      <c r="A186" s="298"/>
      <c r="B186" s="298"/>
      <c r="C186" s="298"/>
      <c r="D186" s="298"/>
      <c r="E186" s="298"/>
      <c r="F186" s="298"/>
      <c r="G186" s="298"/>
      <c r="H186" s="298"/>
      <c r="I186" s="298"/>
      <c r="J186" s="298"/>
      <c r="K186" s="298"/>
      <c r="L186" s="298"/>
      <c r="M186" s="298"/>
      <c r="N186" s="298"/>
      <c r="O186" s="298"/>
      <c r="P186" s="298"/>
      <c r="Q186" s="298"/>
      <c r="R186" s="298"/>
      <c r="S186" s="298"/>
      <c r="T186" s="298"/>
      <c r="U186" s="298"/>
      <c r="V186" s="298"/>
      <c r="W186" s="298"/>
      <c r="X186" s="298"/>
      <c r="Y186" s="298"/>
      <c r="Z186" s="298"/>
      <c r="AA186" s="298"/>
      <c r="AB186" s="298"/>
      <c r="AC186" s="298"/>
      <c r="AD186" s="298"/>
      <c r="AE186" s="298"/>
      <c r="AF186" s="298"/>
      <c r="AG186" s="298"/>
      <c r="AH186" s="298"/>
      <c r="AI186" s="298"/>
      <c r="AJ186" s="298"/>
      <c r="AK186" s="298"/>
      <c r="AL186" s="298"/>
      <c r="AM186" s="298"/>
      <c r="AN186" s="298"/>
      <c r="AO186" s="298"/>
      <c r="AP186" s="298"/>
      <c r="AQ186" s="298"/>
      <c r="AR186" s="298"/>
      <c r="AS186" s="298"/>
      <c r="AT186" s="298"/>
      <c r="AU186" s="298"/>
      <c r="AV186" s="298"/>
      <c r="AW186" s="298"/>
      <c r="AX186" s="298"/>
      <c r="AY186" s="298"/>
      <c r="AZ186" s="298"/>
      <c r="BA186" s="298"/>
      <c r="BB186" s="298"/>
      <c r="BC186" s="298"/>
      <c r="BD186" s="298"/>
      <c r="BE186" s="298"/>
      <c r="BF186" s="298"/>
      <c r="BG186" s="298"/>
      <c r="BH186" s="298"/>
      <c r="BI186" s="298"/>
      <c r="BJ186" s="298"/>
      <c r="BK186" s="298"/>
      <c r="BL186" s="298"/>
      <c r="BM186" s="298"/>
      <c r="BN186" s="298"/>
      <c r="BO186" s="298"/>
      <c r="BP186" s="298"/>
      <c r="BQ186" s="298"/>
      <c r="BR186" s="298"/>
      <c r="BS186" s="298"/>
      <c r="BT186" s="298"/>
      <c r="BU186" s="298"/>
      <c r="BV186" s="298"/>
      <c r="BW186" s="298"/>
      <c r="BX186" s="298"/>
      <c r="BY186" s="298"/>
      <c r="BZ186" s="298"/>
      <c r="CA186" s="298"/>
      <c r="CB186" s="298"/>
      <c r="CC186" s="298"/>
      <c r="CD186" s="298"/>
    </row>
    <row r="187" spans="1:82" x14ac:dyDescent="0.2">
      <c r="A187" s="298"/>
      <c r="B187" s="298"/>
      <c r="C187" s="298"/>
      <c r="D187" s="298"/>
      <c r="E187" s="298"/>
      <c r="F187" s="298"/>
      <c r="G187" s="298"/>
      <c r="H187" s="298"/>
      <c r="I187" s="298"/>
      <c r="J187" s="298"/>
      <c r="K187" s="298"/>
      <c r="L187" s="298"/>
      <c r="M187" s="298"/>
      <c r="N187" s="298"/>
      <c r="O187" s="298"/>
      <c r="P187" s="298"/>
      <c r="Q187" s="298"/>
      <c r="R187" s="298"/>
      <c r="S187" s="298"/>
      <c r="T187" s="298"/>
      <c r="U187" s="298"/>
      <c r="V187" s="298"/>
      <c r="W187" s="298"/>
      <c r="X187" s="298"/>
      <c r="Y187" s="298"/>
      <c r="Z187" s="298"/>
      <c r="AA187" s="298"/>
      <c r="AB187" s="298"/>
      <c r="AC187" s="298"/>
      <c r="AD187" s="298"/>
      <c r="AE187" s="298"/>
      <c r="AF187" s="298"/>
      <c r="AG187" s="298"/>
      <c r="AH187" s="298"/>
      <c r="AI187" s="298"/>
      <c r="AJ187" s="298"/>
      <c r="AK187" s="298"/>
      <c r="AL187" s="298"/>
      <c r="AM187" s="298"/>
      <c r="AN187" s="298"/>
      <c r="AO187" s="298"/>
      <c r="AP187" s="298"/>
      <c r="AQ187" s="298"/>
      <c r="AR187" s="298"/>
      <c r="AS187" s="298"/>
      <c r="AT187" s="298"/>
      <c r="AU187" s="298"/>
      <c r="AV187" s="298"/>
      <c r="AW187" s="298"/>
      <c r="AX187" s="298"/>
      <c r="AY187" s="298"/>
      <c r="AZ187" s="298"/>
      <c r="BA187" s="298"/>
      <c r="BB187" s="298"/>
      <c r="BC187" s="298"/>
      <c r="BD187" s="298"/>
      <c r="BE187" s="298"/>
      <c r="BF187" s="298"/>
      <c r="BG187" s="298"/>
      <c r="BH187" s="298"/>
      <c r="BI187" s="298"/>
      <c r="BJ187" s="298"/>
      <c r="BK187" s="298"/>
      <c r="BL187" s="298"/>
      <c r="BM187" s="298"/>
      <c r="BN187" s="298"/>
      <c r="BO187" s="298"/>
      <c r="BP187" s="298"/>
      <c r="BQ187" s="298"/>
      <c r="BR187" s="298"/>
      <c r="BS187" s="298"/>
      <c r="BT187" s="298"/>
      <c r="BU187" s="298"/>
      <c r="BV187" s="298"/>
      <c r="BW187" s="298"/>
      <c r="BX187" s="298"/>
      <c r="BY187" s="298"/>
      <c r="BZ187" s="298"/>
      <c r="CA187" s="298"/>
      <c r="CB187" s="298"/>
      <c r="CC187" s="298"/>
      <c r="CD187" s="298"/>
    </row>
    <row r="188" spans="1:82" x14ac:dyDescent="0.2">
      <c r="A188" s="298"/>
      <c r="B188" s="298"/>
      <c r="C188" s="298"/>
      <c r="D188" s="298"/>
      <c r="E188" s="298"/>
      <c r="F188" s="298"/>
      <c r="G188" s="298"/>
      <c r="H188" s="298"/>
      <c r="I188" s="298"/>
      <c r="J188" s="298"/>
      <c r="K188" s="298"/>
      <c r="L188" s="298"/>
      <c r="M188" s="298"/>
      <c r="N188" s="298"/>
      <c r="O188" s="298"/>
      <c r="P188" s="298"/>
      <c r="Q188" s="298"/>
      <c r="R188" s="298"/>
      <c r="S188" s="298"/>
      <c r="T188" s="298"/>
      <c r="U188" s="298"/>
      <c r="V188" s="298"/>
      <c r="W188" s="298"/>
      <c r="X188" s="298"/>
      <c r="Y188" s="298"/>
      <c r="Z188" s="298"/>
      <c r="AA188" s="298"/>
      <c r="AB188" s="298"/>
      <c r="AC188" s="298"/>
      <c r="AD188" s="298"/>
      <c r="AE188" s="298"/>
      <c r="AF188" s="298"/>
      <c r="AG188" s="298"/>
      <c r="AH188" s="298"/>
      <c r="AI188" s="298"/>
      <c r="AJ188" s="298"/>
      <c r="AK188" s="298"/>
      <c r="AL188" s="298"/>
      <c r="AM188" s="298"/>
      <c r="AN188" s="298"/>
      <c r="AO188" s="298"/>
      <c r="AP188" s="298"/>
      <c r="AQ188" s="298"/>
      <c r="AR188" s="298"/>
      <c r="AS188" s="298"/>
      <c r="AT188" s="298"/>
      <c r="AU188" s="298"/>
      <c r="AV188" s="298"/>
      <c r="AW188" s="298"/>
      <c r="AX188" s="298"/>
      <c r="AY188" s="298"/>
      <c r="AZ188" s="298"/>
      <c r="BA188" s="298"/>
      <c r="BB188" s="298"/>
      <c r="BC188" s="298"/>
      <c r="BD188" s="298"/>
      <c r="BE188" s="298"/>
      <c r="BF188" s="298"/>
      <c r="BG188" s="298"/>
      <c r="BH188" s="298"/>
      <c r="BI188" s="298"/>
      <c r="BJ188" s="298"/>
      <c r="BK188" s="298"/>
      <c r="BL188" s="298"/>
      <c r="BM188" s="298"/>
      <c r="BN188" s="298"/>
      <c r="BO188" s="298"/>
      <c r="BP188" s="298"/>
      <c r="BQ188" s="298"/>
      <c r="BR188" s="298"/>
      <c r="BS188" s="298"/>
      <c r="BT188" s="298"/>
      <c r="BU188" s="298"/>
      <c r="BV188" s="298"/>
      <c r="BW188" s="298"/>
      <c r="BX188" s="298"/>
      <c r="BY188" s="298"/>
      <c r="BZ188" s="298"/>
      <c r="CA188" s="298"/>
      <c r="CB188" s="298"/>
      <c r="CC188" s="298"/>
      <c r="CD188" s="298"/>
    </row>
    <row r="189" spans="1:82" x14ac:dyDescent="0.2">
      <c r="A189" s="298"/>
      <c r="B189" s="298"/>
      <c r="C189" s="298"/>
      <c r="D189" s="298"/>
      <c r="E189" s="298"/>
      <c r="F189" s="298"/>
      <c r="G189" s="298"/>
      <c r="H189" s="298"/>
      <c r="I189" s="298"/>
      <c r="J189" s="298"/>
      <c r="K189" s="298"/>
      <c r="L189" s="298"/>
      <c r="M189" s="298"/>
      <c r="N189" s="298"/>
      <c r="O189" s="298"/>
      <c r="P189" s="298"/>
      <c r="Q189" s="298"/>
      <c r="R189" s="298"/>
      <c r="S189" s="298"/>
      <c r="T189" s="298"/>
      <c r="U189" s="298"/>
      <c r="V189" s="298"/>
      <c r="W189" s="298"/>
      <c r="X189" s="298"/>
      <c r="Y189" s="298"/>
      <c r="Z189" s="298"/>
      <c r="AA189" s="298"/>
      <c r="AB189" s="298"/>
      <c r="AC189" s="298"/>
      <c r="AD189" s="298"/>
      <c r="AE189" s="298"/>
      <c r="AF189" s="298"/>
      <c r="AG189" s="298"/>
      <c r="AH189" s="298"/>
      <c r="AI189" s="298"/>
      <c r="AJ189" s="298"/>
      <c r="AK189" s="298"/>
      <c r="AL189" s="298"/>
      <c r="AM189" s="298"/>
      <c r="AN189" s="298"/>
      <c r="AO189" s="298"/>
      <c r="AP189" s="298"/>
      <c r="AQ189" s="298"/>
      <c r="AR189" s="298"/>
      <c r="AS189" s="298"/>
      <c r="AT189" s="298"/>
      <c r="AU189" s="298"/>
      <c r="AV189" s="298"/>
      <c r="AW189" s="298"/>
      <c r="AX189" s="298"/>
      <c r="AY189" s="298"/>
      <c r="AZ189" s="298"/>
      <c r="BA189" s="298"/>
      <c r="BB189" s="298"/>
      <c r="BC189" s="298"/>
      <c r="BD189" s="298"/>
      <c r="BE189" s="298"/>
      <c r="BF189" s="298"/>
      <c r="BG189" s="298"/>
      <c r="BH189" s="298"/>
      <c r="BI189" s="298"/>
      <c r="BJ189" s="298"/>
      <c r="BK189" s="298"/>
      <c r="BL189" s="298"/>
      <c r="BM189" s="298"/>
      <c r="BN189" s="298"/>
      <c r="BO189" s="298"/>
      <c r="BP189" s="298"/>
      <c r="BQ189" s="298"/>
      <c r="BR189" s="298"/>
      <c r="BS189" s="298"/>
      <c r="BT189" s="298"/>
      <c r="BU189" s="298"/>
      <c r="BV189" s="298"/>
      <c r="BW189" s="298"/>
      <c r="BX189" s="298"/>
      <c r="BY189" s="298"/>
      <c r="BZ189" s="298"/>
      <c r="CA189" s="298"/>
      <c r="CB189" s="298"/>
      <c r="CC189" s="298"/>
      <c r="CD189" s="298"/>
    </row>
    <row r="190" spans="1:82" x14ac:dyDescent="0.2">
      <c r="A190" s="298"/>
      <c r="B190" s="298"/>
      <c r="C190" s="298"/>
      <c r="D190" s="298"/>
      <c r="E190" s="298"/>
      <c r="F190" s="298"/>
      <c r="G190" s="298"/>
      <c r="H190" s="298"/>
      <c r="I190" s="298"/>
      <c r="J190" s="298"/>
      <c r="K190" s="298"/>
      <c r="L190" s="298"/>
      <c r="M190" s="298"/>
      <c r="N190" s="298"/>
      <c r="O190" s="298"/>
      <c r="P190" s="298"/>
      <c r="Q190" s="298"/>
      <c r="R190" s="298"/>
      <c r="S190" s="298"/>
      <c r="T190" s="298"/>
      <c r="U190" s="298"/>
      <c r="V190" s="298"/>
      <c r="W190" s="298"/>
      <c r="X190" s="298"/>
      <c r="Y190" s="298"/>
      <c r="Z190" s="298"/>
      <c r="AA190" s="298"/>
      <c r="AB190" s="298"/>
      <c r="AC190" s="298"/>
      <c r="AD190" s="298"/>
      <c r="AE190" s="298"/>
      <c r="AF190" s="298"/>
      <c r="AG190" s="298"/>
      <c r="AH190" s="298"/>
      <c r="AI190" s="298"/>
      <c r="AJ190" s="298"/>
      <c r="AK190" s="298"/>
      <c r="AL190" s="298"/>
      <c r="AM190" s="298"/>
      <c r="AN190" s="298"/>
      <c r="AO190" s="298"/>
      <c r="AP190" s="298"/>
      <c r="AQ190" s="298"/>
      <c r="AR190" s="298"/>
      <c r="AS190" s="298"/>
      <c r="AT190" s="298"/>
      <c r="AU190" s="298"/>
      <c r="AV190" s="298"/>
      <c r="AW190" s="298"/>
      <c r="AX190" s="298"/>
      <c r="AY190" s="298"/>
      <c r="AZ190" s="298"/>
      <c r="BA190" s="298"/>
      <c r="BB190" s="298"/>
      <c r="BC190" s="298"/>
      <c r="BD190" s="298"/>
      <c r="BE190" s="298"/>
      <c r="BF190" s="298"/>
      <c r="BG190" s="298"/>
      <c r="BH190" s="298"/>
      <c r="BI190" s="298"/>
      <c r="BJ190" s="298"/>
      <c r="BK190" s="298"/>
      <c r="BL190" s="298"/>
      <c r="BM190" s="298"/>
      <c r="BN190" s="298"/>
      <c r="BO190" s="298"/>
      <c r="BP190" s="298"/>
      <c r="BQ190" s="298"/>
      <c r="BR190" s="298"/>
      <c r="BS190" s="298"/>
      <c r="BT190" s="298"/>
      <c r="BU190" s="298"/>
      <c r="BV190" s="298"/>
      <c r="BW190" s="298"/>
      <c r="BX190" s="298"/>
      <c r="BY190" s="298"/>
      <c r="BZ190" s="298"/>
      <c r="CA190" s="298"/>
      <c r="CB190" s="298"/>
      <c r="CC190" s="298"/>
      <c r="CD190" s="298"/>
    </row>
    <row r="191" spans="1:82" x14ac:dyDescent="0.2">
      <c r="A191" s="298"/>
      <c r="B191" s="298"/>
      <c r="C191" s="298"/>
      <c r="D191" s="298"/>
      <c r="E191" s="298"/>
      <c r="F191" s="298"/>
      <c r="G191" s="298"/>
      <c r="H191" s="298"/>
      <c r="I191" s="298"/>
      <c r="J191" s="298"/>
      <c r="K191" s="298"/>
      <c r="L191" s="298"/>
      <c r="M191" s="298"/>
      <c r="N191" s="298"/>
      <c r="O191" s="298"/>
      <c r="P191" s="298"/>
      <c r="Q191" s="298"/>
      <c r="R191" s="298"/>
      <c r="S191" s="298"/>
      <c r="T191" s="298"/>
      <c r="U191" s="298"/>
      <c r="V191" s="298"/>
      <c r="W191" s="298"/>
      <c r="X191" s="298"/>
      <c r="Y191" s="298"/>
      <c r="Z191" s="298"/>
      <c r="AA191" s="298"/>
      <c r="AB191" s="298"/>
      <c r="AC191" s="298"/>
      <c r="AD191" s="298"/>
      <c r="AE191" s="298"/>
      <c r="AF191" s="298"/>
      <c r="AG191" s="298"/>
      <c r="AH191" s="298"/>
      <c r="AI191" s="298"/>
      <c r="AJ191" s="298"/>
      <c r="AK191" s="298"/>
      <c r="AL191" s="298"/>
      <c r="AM191" s="298"/>
      <c r="AN191" s="298"/>
      <c r="AO191" s="298"/>
      <c r="AP191" s="298"/>
      <c r="AQ191" s="298"/>
      <c r="AR191" s="298"/>
      <c r="AS191" s="298"/>
      <c r="AT191" s="298"/>
      <c r="AU191" s="298"/>
      <c r="AV191" s="298"/>
      <c r="AW191" s="298"/>
      <c r="AX191" s="298"/>
      <c r="AY191" s="298"/>
      <c r="AZ191" s="298"/>
      <c r="BA191" s="298"/>
      <c r="BB191" s="298"/>
      <c r="BC191" s="298"/>
      <c r="BD191" s="298"/>
      <c r="BE191" s="298"/>
      <c r="BF191" s="298"/>
      <c r="BG191" s="298"/>
      <c r="BH191" s="298"/>
      <c r="BI191" s="298"/>
      <c r="BJ191" s="298"/>
      <c r="BK191" s="298"/>
      <c r="BL191" s="298"/>
      <c r="BM191" s="298"/>
      <c r="BN191" s="298"/>
      <c r="BO191" s="298"/>
      <c r="BP191" s="298"/>
      <c r="BQ191" s="298"/>
      <c r="BR191" s="298"/>
      <c r="BS191" s="298"/>
      <c r="BT191" s="298"/>
      <c r="BU191" s="298"/>
      <c r="BV191" s="298"/>
      <c r="BW191" s="298"/>
      <c r="BX191" s="298"/>
      <c r="BY191" s="298"/>
      <c r="BZ191" s="298"/>
      <c r="CA191" s="298"/>
      <c r="CB191" s="298"/>
      <c r="CC191" s="298"/>
      <c r="CD191" s="298"/>
    </row>
    <row r="192" spans="1:82" x14ac:dyDescent="0.2">
      <c r="A192" s="298"/>
      <c r="B192" s="298"/>
      <c r="C192" s="298"/>
      <c r="D192" s="298"/>
      <c r="E192" s="298"/>
      <c r="F192" s="298"/>
      <c r="G192" s="298"/>
      <c r="H192" s="298"/>
      <c r="I192" s="298"/>
      <c r="J192" s="298"/>
      <c r="K192" s="298"/>
      <c r="L192" s="298"/>
      <c r="M192" s="298"/>
      <c r="N192" s="298"/>
      <c r="O192" s="298"/>
      <c r="P192" s="298"/>
      <c r="Q192" s="298"/>
      <c r="R192" s="298"/>
      <c r="S192" s="298"/>
      <c r="T192" s="298"/>
      <c r="U192" s="298"/>
      <c r="V192" s="298"/>
      <c r="W192" s="298"/>
      <c r="X192" s="298"/>
      <c r="Y192" s="298"/>
      <c r="Z192" s="298"/>
      <c r="AA192" s="298"/>
      <c r="AB192" s="298"/>
      <c r="AC192" s="298"/>
      <c r="AD192" s="298"/>
      <c r="AE192" s="298"/>
      <c r="AF192" s="298"/>
      <c r="AG192" s="298"/>
      <c r="AH192" s="298"/>
      <c r="AI192" s="298"/>
      <c r="AJ192" s="298"/>
      <c r="AK192" s="298"/>
      <c r="AL192" s="298"/>
      <c r="AM192" s="298"/>
      <c r="AN192" s="298"/>
      <c r="AO192" s="298"/>
      <c r="AP192" s="298"/>
      <c r="AQ192" s="298"/>
      <c r="AR192" s="298"/>
      <c r="AS192" s="298"/>
      <c r="AT192" s="298"/>
      <c r="AU192" s="298"/>
      <c r="AV192" s="298"/>
      <c r="AW192" s="298"/>
      <c r="AX192" s="298"/>
      <c r="AY192" s="298"/>
      <c r="AZ192" s="298"/>
      <c r="BA192" s="298"/>
      <c r="BB192" s="298"/>
      <c r="BC192" s="298"/>
      <c r="BD192" s="298"/>
      <c r="BE192" s="298"/>
      <c r="BF192" s="298"/>
      <c r="BG192" s="298"/>
      <c r="BH192" s="298"/>
      <c r="BI192" s="298"/>
      <c r="BJ192" s="298"/>
      <c r="BK192" s="298"/>
      <c r="BL192" s="298"/>
      <c r="BM192" s="298"/>
      <c r="BN192" s="298"/>
      <c r="BO192" s="298"/>
      <c r="BP192" s="298"/>
      <c r="BQ192" s="298"/>
      <c r="BR192" s="298"/>
      <c r="BS192" s="298"/>
      <c r="BT192" s="298"/>
      <c r="BU192" s="298"/>
      <c r="BV192" s="298"/>
      <c r="BW192" s="298"/>
      <c r="BX192" s="298"/>
      <c r="BY192" s="298"/>
      <c r="BZ192" s="298"/>
      <c r="CA192" s="298"/>
      <c r="CB192" s="298"/>
      <c r="CC192" s="298"/>
      <c r="CD192" s="298"/>
    </row>
  </sheetData>
  <sheetProtection algorithmName="SHA-512" hashValue="IyIOu92DGW2rwK5llMEa8hje7WvI8X7Df3DwVupwh0zRr+7BNBprkQnH5qNaVLZG0T8HadZDCXacuxTjMeZZuQ==" saltValue="ASdg2EM7E2g+JK1yArOEXA==" spinCount="100000" sheet="1" objects="1" scenarios="1"/>
  <mergeCells count="26">
    <mergeCell ref="B47:K47"/>
    <mergeCell ref="B26:K26"/>
    <mergeCell ref="B32:E32"/>
    <mergeCell ref="B33:E33"/>
    <mergeCell ref="B35:E35"/>
    <mergeCell ref="B38:E38"/>
    <mergeCell ref="B34:E34"/>
    <mergeCell ref="B37:E37"/>
    <mergeCell ref="B29:E29"/>
    <mergeCell ref="B30:E30"/>
    <mergeCell ref="B31:E31"/>
    <mergeCell ref="B39:E39"/>
    <mergeCell ref="B42:E42"/>
    <mergeCell ref="B44:E44"/>
    <mergeCell ref="B28:E28"/>
    <mergeCell ref="B36:E36"/>
    <mergeCell ref="I16:K16"/>
    <mergeCell ref="I18:K18"/>
    <mergeCell ref="I20:K20"/>
    <mergeCell ref="I22:K22"/>
    <mergeCell ref="C2:J2"/>
    <mergeCell ref="B4:J4"/>
    <mergeCell ref="B8:K8"/>
    <mergeCell ref="I10:K10"/>
    <mergeCell ref="I12:K12"/>
    <mergeCell ref="I14:K14"/>
  </mergeCells>
  <conditionalFormatting sqref="E10 E12 E14 E16 E18 E20 E22 I10:K10 I12:K12 I14:K14 I16:K16 I18:K18 I20:K20 I22:K22">
    <cfRule type="cellIs" dxfId="18" priority="1" operator="equal">
      <formula>0</formula>
    </cfRule>
  </conditionalFormatting>
  <hyperlinks>
    <hyperlink ref="G46" location="Summary!K49" display="Remittance Advice" xr:uid="{7F52DF4F-ECCF-4172-8FA1-8DEE86C8561E}"/>
  </hyperlinks>
  <printOptions verticalCentered="1"/>
  <pageMargins left="0.70866141732283472" right="0.31496062992125984" top="0.59055118110236227" bottom="0.27559055118110237" header="0.31496062992125984" footer="0.11811023622047245"/>
  <pageSetup paperSize="9" scale="48" orientation="portrait" r:id="rId1"/>
  <headerFooter>
    <oddHeader xml:space="preserve">&amp;C&amp;14
</oddHeader>
    <oddFooter>&amp;R&amp;A</oddFooter>
  </headerFooter>
  <colBreaks count="1" manualBreakCount="1">
    <brk id="12" min="3" max="40" man="1"/>
  </col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CE7B03-9A1D-4108-BDDD-CCE8C9C7DA3C}">
  <sheetPr codeName="Sheet16">
    <tabColor rgb="FF92D050"/>
    <pageSetUpPr fitToPage="1"/>
  </sheetPr>
  <dimension ref="A1:CD178"/>
  <sheetViews>
    <sheetView showGridLines="0" view="pageBreakPreview" zoomScale="85" zoomScaleNormal="85" zoomScaleSheetLayoutView="85" zoomScalePageLayoutView="70" workbookViewId="0">
      <selection activeCell="C2" sqref="C2:J2"/>
    </sheetView>
  </sheetViews>
  <sheetFormatPr baseColWidth="10" defaultColWidth="8.83203125" defaultRowHeight="15" x14ac:dyDescent="0.2"/>
  <cols>
    <col min="1" max="1" width="1.33203125" customWidth="1"/>
    <col min="2" max="2" width="13.33203125" customWidth="1"/>
    <col min="3" max="3" width="20.5" customWidth="1"/>
    <col min="4" max="4" width="1.33203125" customWidth="1"/>
    <col min="5" max="5" width="56.6640625" customWidth="1"/>
    <col min="6" max="6" width="1.33203125" customWidth="1"/>
    <col min="7" max="7" width="18.83203125" customWidth="1"/>
    <col min="8" max="8" width="1.33203125" customWidth="1"/>
    <col min="9" max="9" width="25.5" customWidth="1"/>
    <col min="10" max="10" width="1.33203125" customWidth="1"/>
    <col min="11" max="11" width="39.83203125" customWidth="1"/>
    <col min="12" max="12" width="1.33203125" customWidth="1"/>
  </cols>
  <sheetData>
    <row r="1" spans="1:82" s="136" customFormat="1" ht="7.25" customHeight="1" x14ac:dyDescent="0.2">
      <c r="A1" s="229"/>
      <c r="B1" s="230"/>
      <c r="C1" s="230"/>
      <c r="D1" s="230"/>
      <c r="E1" s="230"/>
      <c r="F1" s="230"/>
      <c r="G1" s="230"/>
      <c r="H1" s="230"/>
      <c r="I1" s="230"/>
      <c r="J1" s="230"/>
      <c r="K1" s="230"/>
      <c r="L1" s="238"/>
      <c r="M1" s="298"/>
      <c r="N1" s="298"/>
      <c r="O1" s="298"/>
      <c r="P1" s="298"/>
      <c r="Q1" s="298"/>
      <c r="R1" s="298"/>
      <c r="S1" s="298"/>
      <c r="T1" s="298"/>
      <c r="U1" s="298"/>
      <c r="V1" s="298"/>
      <c r="W1" s="298"/>
      <c r="X1" s="298"/>
      <c r="Y1" s="298"/>
      <c r="Z1" s="298"/>
      <c r="AA1" s="298"/>
      <c r="AB1" s="298"/>
      <c r="AC1" s="298"/>
      <c r="AD1" s="298"/>
      <c r="AE1" s="298"/>
      <c r="AF1" s="298"/>
      <c r="AG1" s="298"/>
      <c r="AH1" s="298"/>
      <c r="AI1" s="298"/>
      <c r="AJ1" s="298"/>
      <c r="AK1" s="298"/>
      <c r="AL1" s="298"/>
      <c r="AM1" s="298"/>
      <c r="AN1" s="298"/>
      <c r="AO1" s="298"/>
      <c r="AP1" s="298"/>
      <c r="AQ1" s="298"/>
      <c r="AR1" s="298"/>
      <c r="AS1" s="298"/>
      <c r="AT1" s="298"/>
      <c r="AU1" s="298"/>
      <c r="AV1" s="298"/>
      <c r="AW1" s="298"/>
      <c r="AX1" s="298"/>
      <c r="AY1" s="298"/>
      <c r="AZ1" s="298"/>
      <c r="BA1" s="298"/>
      <c r="BB1" s="298"/>
      <c r="BC1" s="298"/>
      <c r="BD1" s="298"/>
      <c r="BE1" s="298"/>
      <c r="BF1" s="298"/>
      <c r="BG1" s="298"/>
      <c r="BH1" s="298"/>
      <c r="BI1" s="298"/>
      <c r="BJ1" s="298"/>
      <c r="BK1" s="298"/>
      <c r="BL1" s="298"/>
      <c r="BM1" s="298"/>
      <c r="BN1" s="298"/>
      <c r="BO1" s="298"/>
      <c r="BP1" s="298"/>
      <c r="BQ1" s="298"/>
      <c r="BR1" s="298"/>
      <c r="BS1" s="298"/>
      <c r="BT1" s="298"/>
      <c r="BU1" s="298"/>
      <c r="BV1" s="298"/>
      <c r="BW1" s="298"/>
      <c r="BX1" s="298"/>
      <c r="BY1" s="298"/>
      <c r="BZ1" s="298"/>
      <c r="CA1" s="298"/>
      <c r="CB1" s="298"/>
      <c r="CC1" s="298"/>
      <c r="CD1" s="298"/>
    </row>
    <row r="2" spans="1:82" s="136" customFormat="1" ht="120.5" customHeight="1" x14ac:dyDescent="0.2">
      <c r="A2" s="231"/>
      <c r="C2" s="672"/>
      <c r="D2" s="672"/>
      <c r="E2" s="672"/>
      <c r="F2" s="672"/>
      <c r="G2" s="672"/>
      <c r="H2" s="672"/>
      <c r="I2" s="672"/>
      <c r="J2" s="672"/>
      <c r="K2" s="475" t="e" vm="2">
        <v>#VALUE!</v>
      </c>
      <c r="L2" s="239"/>
      <c r="M2" s="298"/>
      <c r="N2" s="298"/>
      <c r="O2" s="298"/>
      <c r="P2" s="298"/>
      <c r="Q2" s="298"/>
      <c r="R2" s="298"/>
      <c r="S2" s="298"/>
      <c r="T2" s="298"/>
      <c r="U2" s="298"/>
      <c r="V2" s="298"/>
      <c r="W2" s="298"/>
      <c r="X2" s="298"/>
      <c r="Y2" s="298"/>
      <c r="Z2" s="298"/>
      <c r="AA2" s="298"/>
      <c r="AB2" s="298"/>
      <c r="AC2" s="298"/>
      <c r="AD2" s="298"/>
      <c r="AE2" s="298"/>
      <c r="AF2" s="298"/>
      <c r="AG2" s="298"/>
      <c r="AH2" s="298"/>
      <c r="AI2" s="298"/>
      <c r="AJ2" s="298"/>
      <c r="AK2" s="298"/>
      <c r="AL2" s="298"/>
      <c r="AM2" s="298"/>
      <c r="AN2" s="298"/>
      <c r="AO2" s="298"/>
      <c r="AP2" s="298"/>
      <c r="AQ2" s="298"/>
      <c r="AR2" s="298"/>
      <c r="AS2" s="298"/>
      <c r="AT2" s="298"/>
      <c r="AU2" s="298"/>
      <c r="AV2" s="298"/>
      <c r="AW2" s="298"/>
      <c r="AX2" s="298"/>
      <c r="AY2" s="298"/>
      <c r="AZ2" s="298"/>
      <c r="BA2" s="298"/>
      <c r="BB2" s="298"/>
      <c r="BC2" s="298"/>
      <c r="BD2" s="298"/>
      <c r="BE2" s="298"/>
      <c r="BF2" s="298"/>
      <c r="BG2" s="298"/>
      <c r="BH2" s="298"/>
      <c r="BI2" s="298"/>
      <c r="BJ2" s="298"/>
      <c r="BK2" s="298"/>
      <c r="BL2" s="298"/>
      <c r="BM2" s="298"/>
      <c r="BN2" s="298"/>
      <c r="BO2" s="298"/>
      <c r="BP2" s="298"/>
      <c r="BQ2" s="298"/>
      <c r="BR2" s="298"/>
      <c r="BS2" s="298"/>
      <c r="BT2" s="298"/>
      <c r="BU2" s="298"/>
      <c r="BV2" s="298"/>
      <c r="BW2" s="298"/>
      <c r="BX2" s="298"/>
      <c r="BY2" s="298"/>
      <c r="BZ2" s="298"/>
      <c r="CA2" s="298"/>
      <c r="CB2" s="298"/>
      <c r="CC2" s="298"/>
      <c r="CD2" s="298"/>
    </row>
    <row r="3" spans="1:82" ht="7.25" customHeight="1" x14ac:dyDescent="0.2">
      <c r="A3" s="35"/>
      <c r="L3" s="40"/>
      <c r="M3" s="298"/>
      <c r="N3" s="298"/>
      <c r="O3" s="298"/>
      <c r="P3" s="298"/>
      <c r="Q3" s="298"/>
      <c r="R3" s="298"/>
      <c r="S3" s="298"/>
      <c r="T3" s="298"/>
      <c r="U3" s="298"/>
      <c r="V3" s="298"/>
      <c r="W3" s="298"/>
      <c r="X3" s="298"/>
      <c r="Y3" s="298"/>
      <c r="Z3" s="298"/>
      <c r="AA3" s="298"/>
      <c r="AB3" s="298"/>
      <c r="AC3" s="298"/>
      <c r="AD3" s="298"/>
      <c r="AE3" s="298"/>
      <c r="AF3" s="298"/>
      <c r="AG3" s="298"/>
      <c r="AH3" s="298"/>
      <c r="AI3" s="298"/>
      <c r="AJ3" s="298"/>
      <c r="AK3" s="298"/>
      <c r="AL3" s="298"/>
      <c r="AM3" s="298"/>
      <c r="AN3" s="298"/>
      <c r="AO3" s="298"/>
      <c r="AP3" s="298"/>
      <c r="AQ3" s="298"/>
      <c r="AR3" s="298"/>
      <c r="AS3" s="298"/>
      <c r="AT3" s="298"/>
      <c r="AU3" s="298"/>
      <c r="AV3" s="298"/>
      <c r="AW3" s="298"/>
      <c r="AX3" s="298"/>
      <c r="AY3" s="298"/>
      <c r="AZ3" s="298"/>
      <c r="BA3" s="298"/>
      <c r="BB3" s="298"/>
      <c r="BC3" s="298"/>
      <c r="BD3" s="298"/>
      <c r="BE3" s="298"/>
      <c r="BF3" s="298"/>
      <c r="BG3" s="298"/>
      <c r="BH3" s="298"/>
      <c r="BI3" s="298"/>
      <c r="BJ3" s="298"/>
      <c r="BK3" s="298"/>
      <c r="BL3" s="298"/>
      <c r="BM3" s="298"/>
      <c r="BN3" s="298"/>
      <c r="BO3" s="298"/>
      <c r="BP3" s="298"/>
      <c r="BQ3" s="298"/>
      <c r="BR3" s="298"/>
      <c r="BS3" s="298"/>
      <c r="BT3" s="298"/>
      <c r="BU3" s="298"/>
      <c r="BV3" s="298"/>
      <c r="BW3" s="298"/>
      <c r="BX3" s="298"/>
      <c r="BY3" s="298"/>
      <c r="BZ3" s="298"/>
      <c r="CA3" s="298"/>
      <c r="CB3" s="298"/>
      <c r="CC3" s="298"/>
      <c r="CD3" s="298"/>
    </row>
    <row r="4" spans="1:82" ht="56" customHeight="1" x14ac:dyDescent="0.2">
      <c r="A4" s="35"/>
      <c r="B4" s="719" t="s">
        <v>690</v>
      </c>
      <c r="C4" s="719"/>
      <c r="D4" s="719"/>
      <c r="E4" s="719"/>
      <c r="F4" s="558"/>
      <c r="G4" s="558"/>
      <c r="H4" s="558"/>
      <c r="I4" s="558"/>
      <c r="J4" s="558"/>
      <c r="K4" s="559" t="s">
        <v>700</v>
      </c>
      <c r="L4" s="36"/>
      <c r="M4" s="298"/>
      <c r="N4" s="298"/>
      <c r="O4" s="298"/>
      <c r="P4" s="298"/>
      <c r="Q4" s="298"/>
      <c r="R4" s="298"/>
      <c r="S4" s="298"/>
      <c r="T4" s="298"/>
      <c r="U4" s="298"/>
      <c r="V4" s="298"/>
      <c r="W4" s="298"/>
      <c r="X4" s="298"/>
      <c r="Y4" s="298"/>
      <c r="Z4" s="298"/>
      <c r="AA4" s="298"/>
      <c r="AB4" s="298"/>
      <c r="AC4" s="298"/>
      <c r="AD4" s="298"/>
      <c r="AE4" s="298"/>
      <c r="AF4" s="298"/>
      <c r="AG4" s="298"/>
      <c r="AH4" s="298"/>
      <c r="AI4" s="298"/>
      <c r="AJ4" s="298"/>
      <c r="AK4" s="298"/>
      <c r="AL4" s="298"/>
      <c r="AM4" s="298"/>
      <c r="AN4" s="298"/>
      <c r="AO4" s="298"/>
      <c r="AP4" s="298"/>
      <c r="AQ4" s="298"/>
      <c r="AR4" s="298"/>
      <c r="AS4" s="298"/>
      <c r="AT4" s="298"/>
      <c r="AU4" s="298"/>
      <c r="AV4" s="298"/>
      <c r="AW4" s="298"/>
      <c r="AX4" s="298"/>
      <c r="AY4" s="298"/>
      <c r="AZ4" s="298"/>
      <c r="BA4" s="298"/>
      <c r="BB4" s="298"/>
      <c r="BC4" s="298"/>
      <c r="BD4" s="298"/>
      <c r="BE4" s="298"/>
      <c r="BF4" s="298"/>
      <c r="BG4" s="298"/>
      <c r="BH4" s="298"/>
      <c r="BI4" s="298"/>
      <c r="BJ4" s="298"/>
      <c r="BK4" s="298"/>
      <c r="BL4" s="298"/>
      <c r="BM4" s="298"/>
      <c r="BN4" s="298"/>
      <c r="BO4" s="298"/>
      <c r="BP4" s="298"/>
      <c r="BQ4" s="298"/>
      <c r="BR4" s="298"/>
      <c r="BS4" s="298"/>
      <c r="BT4" s="298"/>
      <c r="BU4" s="298"/>
      <c r="BV4" s="298"/>
      <c r="BW4" s="298"/>
      <c r="BX4" s="298"/>
      <c r="BY4" s="298"/>
      <c r="BZ4" s="298"/>
      <c r="CA4" s="298"/>
      <c r="CB4" s="298"/>
      <c r="CC4" s="298"/>
      <c r="CD4" s="298"/>
    </row>
    <row r="5" spans="1:82" ht="18" customHeight="1" x14ac:dyDescent="0.2">
      <c r="A5" s="35"/>
      <c r="B5" s="37"/>
      <c r="C5" s="37"/>
      <c r="D5" s="37"/>
      <c r="E5" s="37"/>
      <c r="F5" s="37"/>
      <c r="G5" s="37"/>
      <c r="H5" s="37"/>
      <c r="I5" s="37"/>
      <c r="J5" s="37"/>
      <c r="K5" s="37"/>
      <c r="L5" s="36"/>
      <c r="M5" s="298"/>
      <c r="N5" s="298"/>
      <c r="O5" s="298"/>
      <c r="P5" s="298"/>
      <c r="Q5" s="298"/>
      <c r="R5" s="298"/>
      <c r="S5" s="298"/>
      <c r="T5" s="298"/>
      <c r="U5" s="298"/>
      <c r="V5" s="298"/>
      <c r="W5" s="298"/>
      <c r="X5" s="298"/>
      <c r="Y5" s="298"/>
      <c r="Z5" s="298"/>
      <c r="AA5" s="298"/>
      <c r="AB5" s="298"/>
      <c r="AC5" s="298"/>
      <c r="AD5" s="298"/>
      <c r="AE5" s="298"/>
      <c r="AF5" s="298"/>
      <c r="AG5" s="298"/>
      <c r="AH5" s="298"/>
      <c r="AI5" s="298"/>
      <c r="AJ5" s="298"/>
      <c r="AK5" s="298"/>
      <c r="AL5" s="298"/>
      <c r="AM5" s="298"/>
      <c r="AN5" s="298"/>
      <c r="AO5" s="298"/>
      <c r="AP5" s="298"/>
      <c r="AQ5" s="298"/>
      <c r="AR5" s="298"/>
      <c r="AS5" s="298"/>
      <c r="AT5" s="298"/>
      <c r="AU5" s="298"/>
      <c r="AV5" s="298"/>
      <c r="AW5" s="298"/>
      <c r="AX5" s="298"/>
      <c r="AY5" s="298"/>
      <c r="AZ5" s="298"/>
      <c r="BA5" s="298"/>
      <c r="BB5" s="298"/>
      <c r="BC5" s="298"/>
      <c r="BD5" s="298"/>
      <c r="BE5" s="298"/>
      <c r="BF5" s="298"/>
      <c r="BG5" s="298"/>
      <c r="BH5" s="298"/>
      <c r="BI5" s="298"/>
      <c r="BJ5" s="298"/>
      <c r="BK5" s="298"/>
      <c r="BL5" s="298"/>
      <c r="BM5" s="298"/>
      <c r="BN5" s="298"/>
      <c r="BO5" s="298"/>
      <c r="BP5" s="298"/>
      <c r="BQ5" s="298"/>
      <c r="BR5" s="298"/>
      <c r="BS5" s="298"/>
      <c r="BT5" s="298"/>
      <c r="BU5" s="298"/>
      <c r="BV5" s="298"/>
      <c r="BW5" s="298"/>
      <c r="BX5" s="298"/>
      <c r="BY5" s="298"/>
      <c r="BZ5" s="298"/>
      <c r="CA5" s="298"/>
      <c r="CB5" s="298"/>
      <c r="CC5" s="298"/>
      <c r="CD5" s="298"/>
    </row>
    <row r="6" spans="1:82" ht="30.5" customHeight="1" x14ac:dyDescent="0.2">
      <c r="A6" s="35"/>
      <c r="B6" s="37"/>
      <c r="C6" s="37"/>
      <c r="D6" s="37"/>
      <c r="E6" s="37"/>
      <c r="F6" s="37"/>
      <c r="G6" s="37"/>
      <c r="H6" s="37"/>
      <c r="I6" s="38" t="s">
        <v>33</v>
      </c>
      <c r="J6" s="37"/>
      <c r="K6" s="332">
        <f ca="1">NOW()</f>
        <v>45495.579010416666</v>
      </c>
      <c r="L6" s="39"/>
      <c r="M6" s="298"/>
      <c r="N6" s="298"/>
      <c r="O6" s="298"/>
      <c r="P6" s="298"/>
      <c r="Q6" s="298"/>
      <c r="R6" s="298"/>
      <c r="S6" s="298"/>
      <c r="T6" s="298"/>
      <c r="U6" s="298"/>
      <c r="V6" s="298"/>
      <c r="W6" s="298"/>
      <c r="X6" s="298"/>
      <c r="Y6" s="298"/>
      <c r="Z6" s="298"/>
      <c r="AA6" s="298"/>
      <c r="AB6" s="298"/>
      <c r="AC6" s="298"/>
      <c r="AD6" s="298"/>
      <c r="AE6" s="298"/>
      <c r="AF6" s="298"/>
      <c r="AG6" s="298"/>
      <c r="AH6" s="298"/>
      <c r="AI6" s="298"/>
      <c r="AJ6" s="298"/>
      <c r="AK6" s="298"/>
      <c r="AL6" s="298"/>
      <c r="AM6" s="298"/>
      <c r="AN6" s="298"/>
      <c r="AO6" s="298"/>
      <c r="AP6" s="298"/>
      <c r="AQ6" s="298"/>
      <c r="AR6" s="298"/>
      <c r="AS6" s="298"/>
      <c r="AT6" s="298"/>
      <c r="AU6" s="298"/>
      <c r="AV6" s="298"/>
      <c r="AW6" s="298"/>
      <c r="AX6" s="298"/>
      <c r="AY6" s="298"/>
      <c r="AZ6" s="298"/>
      <c r="BA6" s="298"/>
      <c r="BB6" s="298"/>
      <c r="BC6" s="298"/>
      <c r="BD6" s="298"/>
      <c r="BE6" s="298"/>
      <c r="BF6" s="298"/>
      <c r="BG6" s="298"/>
      <c r="BH6" s="298"/>
      <c r="BI6" s="298"/>
      <c r="BJ6" s="298"/>
      <c r="BK6" s="298"/>
      <c r="BL6" s="298"/>
      <c r="BM6" s="298"/>
      <c r="BN6" s="298"/>
      <c r="BO6" s="298"/>
      <c r="BP6" s="298"/>
      <c r="BQ6" s="298"/>
      <c r="BR6" s="298"/>
      <c r="BS6" s="298"/>
      <c r="BT6" s="298"/>
      <c r="BU6" s="298"/>
      <c r="BV6" s="298"/>
      <c r="BW6" s="298"/>
      <c r="BX6" s="298"/>
      <c r="BY6" s="298"/>
      <c r="BZ6" s="298"/>
      <c r="CA6" s="298"/>
      <c r="CB6" s="298"/>
      <c r="CC6" s="298"/>
      <c r="CD6" s="298"/>
    </row>
    <row r="7" spans="1:82" ht="30.5" customHeight="1" x14ac:dyDescent="0.2">
      <c r="A7" s="35"/>
      <c r="B7" s="37"/>
      <c r="C7" s="37"/>
      <c r="D7" s="37"/>
      <c r="E7" s="37"/>
      <c r="F7" s="37"/>
      <c r="G7" s="37"/>
      <c r="H7" s="37"/>
      <c r="I7" s="38"/>
      <c r="J7" s="37"/>
      <c r="K7" s="497"/>
      <c r="L7" s="39"/>
      <c r="M7" s="298"/>
      <c r="N7" s="298"/>
      <c r="O7" s="298"/>
      <c r="P7" s="298"/>
      <c r="Q7" s="298"/>
      <c r="R7" s="298"/>
      <c r="S7" s="298"/>
      <c r="T7" s="298"/>
      <c r="U7" s="298"/>
      <c r="V7" s="298"/>
      <c r="W7" s="298"/>
      <c r="X7" s="298"/>
      <c r="Y7" s="298"/>
      <c r="Z7" s="298"/>
      <c r="AA7" s="298"/>
      <c r="AB7" s="298"/>
      <c r="AC7" s="298"/>
      <c r="AD7" s="298"/>
      <c r="AE7" s="298"/>
      <c r="AF7" s="298"/>
      <c r="AG7" s="298"/>
      <c r="AH7" s="298"/>
      <c r="AI7" s="298"/>
      <c r="AJ7" s="298"/>
      <c r="AK7" s="298"/>
      <c r="AL7" s="298"/>
      <c r="AM7" s="298"/>
      <c r="AN7" s="298"/>
      <c r="AO7" s="298"/>
      <c r="AP7" s="298"/>
      <c r="AQ7" s="298"/>
      <c r="AR7" s="298"/>
      <c r="AS7" s="298"/>
      <c r="AT7" s="298"/>
      <c r="AU7" s="298"/>
      <c r="AV7" s="298"/>
      <c r="AW7" s="298"/>
      <c r="AX7" s="298"/>
      <c r="AY7" s="298"/>
      <c r="AZ7" s="298"/>
      <c r="BA7" s="298"/>
      <c r="BB7" s="298"/>
      <c r="BC7" s="298"/>
      <c r="BD7" s="298"/>
      <c r="BE7" s="298"/>
      <c r="BF7" s="298"/>
      <c r="BG7" s="298"/>
      <c r="BH7" s="298"/>
      <c r="BI7" s="298"/>
      <c r="BJ7" s="298"/>
      <c r="BK7" s="298"/>
      <c r="BL7" s="298"/>
      <c r="BM7" s="298"/>
      <c r="BN7" s="298"/>
      <c r="BO7" s="298"/>
      <c r="BP7" s="298"/>
      <c r="BQ7" s="298"/>
      <c r="BR7" s="298"/>
      <c r="BS7" s="298"/>
      <c r="BT7" s="298"/>
      <c r="BU7" s="298"/>
      <c r="BV7" s="298"/>
      <c r="BW7" s="298"/>
      <c r="BX7" s="298"/>
      <c r="BY7" s="298"/>
      <c r="BZ7" s="298"/>
      <c r="CA7" s="298"/>
      <c r="CB7" s="298"/>
      <c r="CC7" s="298"/>
      <c r="CD7" s="298"/>
    </row>
    <row r="8" spans="1:82" ht="26.5" customHeight="1" x14ac:dyDescent="0.2">
      <c r="A8" s="35"/>
      <c r="B8" s="587" t="s">
        <v>34</v>
      </c>
      <c r="C8" s="587"/>
      <c r="D8" s="587"/>
      <c r="E8" s="587"/>
      <c r="F8" s="587"/>
      <c r="G8" s="587"/>
      <c r="H8" s="587"/>
      <c r="I8" s="587"/>
      <c r="J8" s="587"/>
      <c r="K8" s="587"/>
      <c r="L8" s="40"/>
      <c r="M8" s="298"/>
      <c r="N8" s="298"/>
      <c r="O8" s="298"/>
      <c r="P8" s="298"/>
      <c r="Q8" s="298"/>
      <c r="R8" s="298"/>
      <c r="S8" s="298"/>
      <c r="T8" s="298"/>
      <c r="U8" s="298"/>
      <c r="V8" s="298"/>
      <c r="W8" s="298"/>
      <c r="X8" s="298"/>
      <c r="Y8" s="298"/>
      <c r="Z8" s="298"/>
      <c r="AA8" s="298"/>
      <c r="AB8" s="298"/>
      <c r="AC8" s="298"/>
      <c r="AD8" s="298"/>
      <c r="AE8" s="298"/>
      <c r="AF8" s="298"/>
      <c r="AG8" s="298"/>
      <c r="AH8" s="298"/>
      <c r="AI8" s="298"/>
      <c r="AJ8" s="298"/>
      <c r="AK8" s="298"/>
      <c r="AL8" s="298"/>
      <c r="AM8" s="298"/>
      <c r="AN8" s="298"/>
      <c r="AO8" s="298"/>
      <c r="AP8" s="298"/>
      <c r="AQ8" s="298"/>
      <c r="AR8" s="298"/>
      <c r="AS8" s="298"/>
      <c r="AT8" s="298"/>
      <c r="AU8" s="298"/>
      <c r="AV8" s="298"/>
      <c r="AW8" s="298"/>
      <c r="AX8" s="298"/>
      <c r="AY8" s="298"/>
      <c r="AZ8" s="298"/>
      <c r="BA8" s="298"/>
      <c r="BB8" s="298"/>
      <c r="BC8" s="298"/>
      <c r="BD8" s="298"/>
      <c r="BE8" s="298"/>
      <c r="BF8" s="298"/>
      <c r="BG8" s="298"/>
      <c r="BH8" s="298"/>
      <c r="BI8" s="298"/>
      <c r="BJ8" s="298"/>
      <c r="BK8" s="298"/>
      <c r="BL8" s="298"/>
      <c r="BM8" s="298"/>
      <c r="BN8" s="298"/>
      <c r="BO8" s="298"/>
      <c r="BP8" s="298"/>
      <c r="BQ8" s="298"/>
      <c r="BR8" s="298"/>
      <c r="BS8" s="298"/>
      <c r="BT8" s="298"/>
      <c r="BU8" s="298"/>
      <c r="BV8" s="298"/>
      <c r="BW8" s="298"/>
      <c r="BX8" s="298"/>
      <c r="BY8" s="298"/>
      <c r="BZ8" s="298"/>
      <c r="CA8" s="298"/>
      <c r="CB8" s="298"/>
      <c r="CC8" s="298"/>
      <c r="CD8" s="298"/>
    </row>
    <row r="9" spans="1:82" ht="5.5" customHeight="1" x14ac:dyDescent="0.2">
      <c r="A9" s="35"/>
      <c r="B9" s="31"/>
      <c r="C9" s="31"/>
      <c r="D9" s="31"/>
      <c r="E9" s="29"/>
      <c r="F9" s="41"/>
      <c r="G9" s="28"/>
      <c r="H9" s="31"/>
      <c r="I9" s="30"/>
      <c r="J9" s="30"/>
      <c r="K9" s="30"/>
      <c r="L9" s="42"/>
      <c r="M9" s="298"/>
      <c r="N9" s="298"/>
      <c r="O9" s="298"/>
      <c r="P9" s="298"/>
      <c r="Q9" s="298"/>
      <c r="R9" s="298"/>
      <c r="S9" s="298"/>
      <c r="T9" s="298"/>
      <c r="U9" s="298"/>
      <c r="V9" s="298"/>
      <c r="W9" s="298"/>
      <c r="X9" s="298"/>
      <c r="Y9" s="298"/>
      <c r="Z9" s="298"/>
      <c r="AA9" s="298"/>
      <c r="AB9" s="298"/>
      <c r="AC9" s="298"/>
      <c r="AD9" s="298"/>
      <c r="AE9" s="298"/>
      <c r="AF9" s="298"/>
      <c r="AG9" s="298"/>
      <c r="AH9" s="298"/>
      <c r="AI9" s="298"/>
      <c r="AJ9" s="298"/>
      <c r="AK9" s="298"/>
      <c r="AL9" s="298"/>
      <c r="AM9" s="298"/>
      <c r="AN9" s="298"/>
      <c r="AO9" s="298"/>
      <c r="AP9" s="298"/>
      <c r="AQ9" s="298"/>
      <c r="AR9" s="298"/>
      <c r="AS9" s="298"/>
      <c r="AT9" s="298"/>
      <c r="AU9" s="298"/>
      <c r="AV9" s="298"/>
      <c r="AW9" s="298"/>
      <c r="AX9" s="298"/>
      <c r="AY9" s="298"/>
      <c r="AZ9" s="298"/>
      <c r="BA9" s="298"/>
      <c r="BB9" s="298"/>
      <c r="BC9" s="298"/>
      <c r="BD9" s="298"/>
      <c r="BE9" s="298"/>
      <c r="BF9" s="298"/>
      <c r="BG9" s="298"/>
      <c r="BH9" s="298"/>
      <c r="BI9" s="298"/>
      <c r="BJ9" s="298"/>
      <c r="BK9" s="298"/>
      <c r="BL9" s="298"/>
      <c r="BM9" s="298"/>
      <c r="BN9" s="298"/>
      <c r="BO9" s="298"/>
      <c r="BP9" s="298"/>
      <c r="BQ9" s="298"/>
      <c r="BR9" s="298"/>
      <c r="BS9" s="298"/>
      <c r="BT9" s="298"/>
      <c r="BU9" s="298"/>
      <c r="BV9" s="298"/>
      <c r="BW9" s="298"/>
      <c r="BX9" s="298"/>
      <c r="BY9" s="298"/>
      <c r="BZ9" s="298"/>
      <c r="CA9" s="298"/>
      <c r="CB9" s="298"/>
      <c r="CC9" s="298"/>
      <c r="CD9" s="298"/>
    </row>
    <row r="10" spans="1:82" ht="30" customHeight="1" x14ac:dyDescent="0.2">
      <c r="A10" s="35"/>
      <c r="B10" s="714" t="s">
        <v>0</v>
      </c>
      <c r="C10" s="715"/>
      <c r="D10" s="498"/>
      <c r="E10" s="196">
        <f>Summary!$E$64</f>
        <v>0</v>
      </c>
      <c r="F10" s="20"/>
      <c r="G10" s="72" t="s">
        <v>1</v>
      </c>
      <c r="H10" s="19"/>
      <c r="I10" s="675">
        <f>Summary!$I$64</f>
        <v>0</v>
      </c>
      <c r="J10" s="675"/>
      <c r="K10" s="675"/>
      <c r="L10" s="42"/>
      <c r="M10" s="298"/>
      <c r="N10" s="298"/>
      <c r="O10" s="298"/>
      <c r="P10" s="298"/>
      <c r="Q10" s="298"/>
      <c r="R10" s="298"/>
      <c r="S10" s="298"/>
      <c r="T10" s="298"/>
      <c r="U10" s="298"/>
      <c r="V10" s="298"/>
      <c r="W10" s="298"/>
      <c r="X10" s="298"/>
      <c r="Y10" s="298"/>
      <c r="Z10" s="298"/>
      <c r="AA10" s="298"/>
      <c r="AB10" s="298"/>
      <c r="AC10" s="298"/>
      <c r="AD10" s="298"/>
      <c r="AE10" s="298"/>
      <c r="AF10" s="298"/>
      <c r="AG10" s="298"/>
      <c r="AH10" s="298"/>
      <c r="AI10" s="298"/>
      <c r="AJ10" s="298"/>
      <c r="AK10" s="298"/>
      <c r="AL10" s="298"/>
      <c r="AM10" s="298"/>
      <c r="AN10" s="298"/>
      <c r="AO10" s="298"/>
      <c r="AP10" s="298"/>
      <c r="AQ10" s="298"/>
      <c r="AR10" s="298"/>
      <c r="AS10" s="298"/>
      <c r="AT10" s="298"/>
      <c r="AU10" s="298"/>
      <c r="AV10" s="298"/>
      <c r="AW10" s="298"/>
      <c r="AX10" s="298"/>
      <c r="AY10" s="298"/>
      <c r="AZ10" s="298"/>
      <c r="BA10" s="298"/>
      <c r="BB10" s="298"/>
      <c r="BC10" s="298"/>
      <c r="BD10" s="298"/>
      <c r="BE10" s="298"/>
      <c r="BF10" s="298"/>
      <c r="BG10" s="298"/>
      <c r="BH10" s="298"/>
      <c r="BI10" s="298"/>
      <c r="BJ10" s="298"/>
      <c r="BK10" s="298"/>
      <c r="BL10" s="298"/>
      <c r="BM10" s="298"/>
      <c r="BN10" s="298"/>
      <c r="BO10" s="298"/>
      <c r="BP10" s="298"/>
      <c r="BQ10" s="298"/>
      <c r="BR10" s="298"/>
      <c r="BS10" s="298"/>
      <c r="BT10" s="298"/>
      <c r="BU10" s="298"/>
      <c r="BV10" s="298"/>
      <c r="BW10" s="298"/>
      <c r="BX10" s="298"/>
      <c r="BY10" s="298"/>
      <c r="BZ10" s="298"/>
      <c r="CA10" s="298"/>
      <c r="CB10" s="298"/>
      <c r="CC10" s="298"/>
      <c r="CD10" s="298"/>
    </row>
    <row r="11" spans="1:82" ht="5.5" customHeight="1" x14ac:dyDescent="0.2">
      <c r="A11" s="35"/>
      <c r="B11" s="499"/>
      <c r="C11" s="500"/>
      <c r="D11" s="500"/>
      <c r="E11" s="193"/>
      <c r="F11" s="41"/>
      <c r="G11" s="73"/>
      <c r="H11" s="31"/>
      <c r="I11" s="379"/>
      <c r="J11" s="379"/>
      <c r="K11" s="379"/>
      <c r="L11" s="42"/>
      <c r="M11" s="298"/>
      <c r="N11" s="298"/>
      <c r="O11" s="298"/>
      <c r="P11" s="298"/>
      <c r="Q11" s="298"/>
      <c r="R11" s="298"/>
      <c r="S11" s="298"/>
      <c r="T11" s="298"/>
      <c r="U11" s="298"/>
      <c r="V11" s="298"/>
      <c r="W11" s="298"/>
      <c r="X11" s="298"/>
      <c r="Y11" s="298"/>
      <c r="Z11" s="298"/>
      <c r="AA11" s="298"/>
      <c r="AB11" s="298"/>
      <c r="AC11" s="298"/>
      <c r="AD11" s="298"/>
      <c r="AE11" s="298"/>
      <c r="AF11" s="298"/>
      <c r="AG11" s="298"/>
      <c r="AH11" s="298"/>
      <c r="AI11" s="298"/>
      <c r="AJ11" s="298"/>
      <c r="AK11" s="298"/>
      <c r="AL11" s="298"/>
      <c r="AM11" s="298"/>
      <c r="AN11" s="298"/>
      <c r="AO11" s="298"/>
      <c r="AP11" s="298"/>
      <c r="AQ11" s="298"/>
      <c r="AR11" s="298"/>
      <c r="AS11" s="298"/>
      <c r="AT11" s="298"/>
      <c r="AU11" s="298"/>
      <c r="AV11" s="298"/>
      <c r="AW11" s="298"/>
      <c r="AX11" s="298"/>
      <c r="AY11" s="298"/>
      <c r="AZ11" s="298"/>
      <c r="BA11" s="298"/>
      <c r="BB11" s="298"/>
      <c r="BC11" s="298"/>
      <c r="BD11" s="298"/>
      <c r="BE11" s="298"/>
      <c r="BF11" s="298"/>
      <c r="BG11" s="298"/>
      <c r="BH11" s="298"/>
      <c r="BI11" s="298"/>
      <c r="BJ11" s="298"/>
      <c r="BK11" s="298"/>
      <c r="BL11" s="298"/>
      <c r="BM11" s="298"/>
      <c r="BN11" s="298"/>
      <c r="BO11" s="298"/>
      <c r="BP11" s="298"/>
      <c r="BQ11" s="298"/>
      <c r="BR11" s="298"/>
      <c r="BS11" s="298"/>
      <c r="BT11" s="298"/>
      <c r="BU11" s="298"/>
      <c r="BV11" s="298"/>
      <c r="BW11" s="298"/>
      <c r="BX11" s="298"/>
      <c r="BY11" s="298"/>
      <c r="BZ11" s="298"/>
      <c r="CA11" s="298"/>
      <c r="CB11" s="298"/>
      <c r="CC11" s="298"/>
      <c r="CD11" s="298"/>
    </row>
    <row r="12" spans="1:82" ht="30" customHeight="1" x14ac:dyDescent="0.2">
      <c r="A12" s="35"/>
      <c r="B12" s="714" t="s">
        <v>37</v>
      </c>
      <c r="C12" s="715"/>
      <c r="D12" s="498"/>
      <c r="E12" s="196">
        <f>Summary!$E$66</f>
        <v>0</v>
      </c>
      <c r="F12" s="20"/>
      <c r="G12" s="72" t="s">
        <v>35</v>
      </c>
      <c r="H12" s="19"/>
      <c r="I12" s="675">
        <f>Summary!$I$66</f>
        <v>0</v>
      </c>
      <c r="J12" s="675"/>
      <c r="K12" s="675"/>
      <c r="L12" s="42"/>
      <c r="M12" s="298"/>
      <c r="N12" s="298"/>
      <c r="O12" s="298"/>
      <c r="P12" s="298"/>
      <c r="Q12" s="298"/>
      <c r="R12" s="298"/>
      <c r="S12" s="298"/>
      <c r="T12" s="298"/>
      <c r="U12" s="298"/>
      <c r="V12" s="298"/>
      <c r="W12" s="298"/>
      <c r="X12" s="298"/>
      <c r="Y12" s="298"/>
      <c r="Z12" s="298"/>
      <c r="AA12" s="298"/>
      <c r="AB12" s="298"/>
      <c r="AC12" s="298"/>
      <c r="AD12" s="298"/>
      <c r="AE12" s="298"/>
      <c r="AF12" s="298"/>
      <c r="AG12" s="298"/>
      <c r="AH12" s="298"/>
      <c r="AI12" s="298"/>
      <c r="AJ12" s="298"/>
      <c r="AK12" s="298"/>
      <c r="AL12" s="298"/>
      <c r="AM12" s="298"/>
      <c r="AN12" s="298"/>
      <c r="AO12" s="298"/>
      <c r="AP12" s="298"/>
      <c r="AQ12" s="298"/>
      <c r="AR12" s="298"/>
      <c r="AS12" s="298"/>
      <c r="AT12" s="298"/>
      <c r="AU12" s="298"/>
      <c r="AV12" s="298"/>
      <c r="AW12" s="298"/>
      <c r="AX12" s="298"/>
      <c r="AY12" s="298"/>
      <c r="AZ12" s="298"/>
      <c r="BA12" s="298"/>
      <c r="BB12" s="298"/>
      <c r="BC12" s="298"/>
      <c r="BD12" s="298"/>
      <c r="BE12" s="298"/>
      <c r="BF12" s="298"/>
      <c r="BG12" s="298"/>
      <c r="BH12" s="298"/>
      <c r="BI12" s="298"/>
      <c r="BJ12" s="298"/>
      <c r="BK12" s="298"/>
      <c r="BL12" s="298"/>
      <c r="BM12" s="298"/>
      <c r="BN12" s="298"/>
      <c r="BO12" s="298"/>
      <c r="BP12" s="298"/>
      <c r="BQ12" s="298"/>
      <c r="BR12" s="298"/>
      <c r="BS12" s="298"/>
      <c r="BT12" s="298"/>
      <c r="BU12" s="298"/>
      <c r="BV12" s="298"/>
      <c r="BW12" s="298"/>
      <c r="BX12" s="298"/>
      <c r="BY12" s="298"/>
      <c r="BZ12" s="298"/>
      <c r="CA12" s="298"/>
      <c r="CB12" s="298"/>
      <c r="CC12" s="298"/>
      <c r="CD12" s="298"/>
    </row>
    <row r="13" spans="1:82" ht="5.5" customHeight="1" x14ac:dyDescent="0.2">
      <c r="A13" s="35"/>
      <c r="B13" s="499"/>
      <c r="C13" s="500"/>
      <c r="D13" s="500"/>
      <c r="E13" s="193"/>
      <c r="F13" s="41"/>
      <c r="G13" s="73"/>
      <c r="H13" s="31"/>
      <c r="I13" s="379"/>
      <c r="J13" s="379"/>
      <c r="K13" s="379"/>
      <c r="L13" s="42"/>
      <c r="M13" s="298"/>
      <c r="N13" s="298"/>
      <c r="O13" s="298"/>
      <c r="P13" s="298"/>
      <c r="Q13" s="298"/>
      <c r="R13" s="298"/>
      <c r="S13" s="298"/>
      <c r="T13" s="298"/>
      <c r="U13" s="298"/>
      <c r="V13" s="298"/>
      <c r="W13" s="298"/>
      <c r="X13" s="298"/>
      <c r="Y13" s="298"/>
      <c r="Z13" s="298"/>
      <c r="AA13" s="298"/>
      <c r="AB13" s="298"/>
      <c r="AC13" s="298"/>
      <c r="AD13" s="298"/>
      <c r="AE13" s="298"/>
      <c r="AF13" s="298"/>
      <c r="AG13" s="298"/>
      <c r="AH13" s="298"/>
      <c r="AI13" s="298"/>
      <c r="AJ13" s="298"/>
      <c r="AK13" s="298"/>
      <c r="AL13" s="298"/>
      <c r="AM13" s="298"/>
      <c r="AN13" s="298"/>
      <c r="AO13" s="298"/>
      <c r="AP13" s="298"/>
      <c r="AQ13" s="298"/>
      <c r="AR13" s="298"/>
      <c r="AS13" s="298"/>
      <c r="AT13" s="298"/>
      <c r="AU13" s="298"/>
      <c r="AV13" s="298"/>
      <c r="AW13" s="298"/>
      <c r="AX13" s="298"/>
      <c r="AY13" s="298"/>
      <c r="AZ13" s="298"/>
      <c r="BA13" s="298"/>
      <c r="BB13" s="298"/>
      <c r="BC13" s="298"/>
      <c r="BD13" s="298"/>
      <c r="BE13" s="298"/>
      <c r="BF13" s="298"/>
      <c r="BG13" s="298"/>
      <c r="BH13" s="298"/>
      <c r="BI13" s="298"/>
      <c r="BJ13" s="298"/>
      <c r="BK13" s="298"/>
      <c r="BL13" s="298"/>
      <c r="BM13" s="298"/>
      <c r="BN13" s="298"/>
      <c r="BO13" s="298"/>
      <c r="BP13" s="298"/>
      <c r="BQ13" s="298"/>
      <c r="BR13" s="298"/>
      <c r="BS13" s="298"/>
      <c r="BT13" s="298"/>
      <c r="BU13" s="298"/>
      <c r="BV13" s="298"/>
      <c r="BW13" s="298"/>
      <c r="BX13" s="298"/>
      <c r="BY13" s="298"/>
      <c r="BZ13" s="298"/>
      <c r="CA13" s="298"/>
      <c r="CB13" s="298"/>
      <c r="CC13" s="298"/>
      <c r="CD13" s="298"/>
    </row>
    <row r="14" spans="1:82" ht="30" customHeight="1" x14ac:dyDescent="0.2">
      <c r="A14" s="35"/>
      <c r="B14" s="714" t="s">
        <v>38</v>
      </c>
      <c r="C14" s="715"/>
      <c r="D14" s="498"/>
      <c r="E14" s="196">
        <f>Summary!$E$68</f>
        <v>0</v>
      </c>
      <c r="F14" s="20"/>
      <c r="G14" s="72" t="s">
        <v>2</v>
      </c>
      <c r="H14" s="19"/>
      <c r="I14" s="675">
        <f>Summary!$I$68</f>
        <v>0</v>
      </c>
      <c r="J14" s="675"/>
      <c r="K14" s="675"/>
      <c r="L14" s="42"/>
      <c r="M14" s="298"/>
      <c r="N14" s="298"/>
      <c r="O14" s="298"/>
      <c r="P14" s="298"/>
      <c r="Q14" s="298"/>
      <c r="R14" s="298"/>
      <c r="S14" s="298"/>
      <c r="T14" s="298"/>
      <c r="U14" s="298"/>
      <c r="V14" s="298"/>
      <c r="W14" s="298"/>
      <c r="X14" s="298"/>
      <c r="Y14" s="298"/>
      <c r="Z14" s="298"/>
      <c r="AA14" s="298"/>
      <c r="AB14" s="298"/>
      <c r="AC14" s="298"/>
      <c r="AD14" s="298"/>
      <c r="AE14" s="298"/>
      <c r="AF14" s="298"/>
      <c r="AG14" s="298"/>
      <c r="AH14" s="298"/>
      <c r="AI14" s="298"/>
      <c r="AJ14" s="298"/>
      <c r="AK14" s="298"/>
      <c r="AL14" s="298"/>
      <c r="AM14" s="298"/>
      <c r="AN14" s="298"/>
      <c r="AO14" s="298"/>
      <c r="AP14" s="298"/>
      <c r="AQ14" s="298"/>
      <c r="AR14" s="298"/>
      <c r="AS14" s="298"/>
      <c r="AT14" s="298"/>
      <c r="AU14" s="298"/>
      <c r="AV14" s="298"/>
      <c r="AW14" s="298"/>
      <c r="AX14" s="298"/>
      <c r="AY14" s="298"/>
      <c r="AZ14" s="298"/>
      <c r="BA14" s="298"/>
      <c r="BB14" s="298"/>
      <c r="BC14" s="298"/>
      <c r="BD14" s="298"/>
      <c r="BE14" s="298"/>
      <c r="BF14" s="298"/>
      <c r="BG14" s="298"/>
      <c r="BH14" s="298"/>
      <c r="BI14" s="298"/>
      <c r="BJ14" s="298"/>
      <c r="BK14" s="298"/>
      <c r="BL14" s="298"/>
      <c r="BM14" s="298"/>
      <c r="BN14" s="298"/>
      <c r="BO14" s="298"/>
      <c r="BP14" s="298"/>
      <c r="BQ14" s="298"/>
      <c r="BR14" s="298"/>
      <c r="BS14" s="298"/>
      <c r="BT14" s="298"/>
      <c r="BU14" s="298"/>
      <c r="BV14" s="298"/>
      <c r="BW14" s="298"/>
      <c r="BX14" s="298"/>
      <c r="BY14" s="298"/>
      <c r="BZ14" s="298"/>
      <c r="CA14" s="298"/>
      <c r="CB14" s="298"/>
      <c r="CC14" s="298"/>
      <c r="CD14" s="298"/>
    </row>
    <row r="15" spans="1:82" ht="5.5" customHeight="1" x14ac:dyDescent="0.2">
      <c r="A15" s="35"/>
      <c r="B15" s="499"/>
      <c r="C15" s="500"/>
      <c r="D15" s="500"/>
      <c r="E15" s="193"/>
      <c r="F15" s="41"/>
      <c r="G15" s="73"/>
      <c r="H15" s="31"/>
      <c r="I15" s="379"/>
      <c r="J15" s="379"/>
      <c r="K15" s="379"/>
      <c r="L15" s="42"/>
      <c r="M15" s="298"/>
      <c r="N15" s="298"/>
      <c r="O15" s="298"/>
      <c r="P15" s="298"/>
      <c r="Q15" s="298"/>
      <c r="R15" s="298"/>
      <c r="S15" s="298"/>
      <c r="T15" s="298"/>
      <c r="U15" s="298"/>
      <c r="V15" s="298"/>
      <c r="W15" s="298"/>
      <c r="X15" s="298"/>
      <c r="Y15" s="298"/>
      <c r="Z15" s="298"/>
      <c r="AA15" s="298"/>
      <c r="AB15" s="298"/>
      <c r="AC15" s="298"/>
      <c r="AD15" s="298"/>
      <c r="AE15" s="298"/>
      <c r="AF15" s="298"/>
      <c r="AG15" s="298"/>
      <c r="AH15" s="298"/>
      <c r="AI15" s="298"/>
      <c r="AJ15" s="298"/>
      <c r="AK15" s="298"/>
      <c r="AL15" s="298"/>
      <c r="AM15" s="298"/>
      <c r="AN15" s="298"/>
      <c r="AO15" s="298"/>
      <c r="AP15" s="298"/>
      <c r="AQ15" s="298"/>
      <c r="AR15" s="298"/>
      <c r="AS15" s="298"/>
      <c r="AT15" s="298"/>
      <c r="AU15" s="298"/>
      <c r="AV15" s="298"/>
      <c r="AW15" s="298"/>
      <c r="AX15" s="298"/>
      <c r="AY15" s="298"/>
      <c r="AZ15" s="298"/>
      <c r="BA15" s="298"/>
      <c r="BB15" s="298"/>
      <c r="BC15" s="298"/>
      <c r="BD15" s="298"/>
      <c r="BE15" s="298"/>
      <c r="BF15" s="298"/>
      <c r="BG15" s="298"/>
      <c r="BH15" s="298"/>
      <c r="BI15" s="298"/>
      <c r="BJ15" s="298"/>
      <c r="BK15" s="298"/>
      <c r="BL15" s="298"/>
      <c r="BM15" s="298"/>
      <c r="BN15" s="298"/>
      <c r="BO15" s="298"/>
      <c r="BP15" s="298"/>
      <c r="BQ15" s="298"/>
      <c r="BR15" s="298"/>
      <c r="BS15" s="298"/>
      <c r="BT15" s="298"/>
      <c r="BU15" s="298"/>
      <c r="BV15" s="298"/>
      <c r="BW15" s="298"/>
      <c r="BX15" s="298"/>
      <c r="BY15" s="298"/>
      <c r="BZ15" s="298"/>
      <c r="CA15" s="298"/>
      <c r="CB15" s="298"/>
      <c r="CC15" s="298"/>
      <c r="CD15" s="298"/>
    </row>
    <row r="16" spans="1:82" ht="30" customHeight="1" x14ac:dyDescent="0.2">
      <c r="A16" s="35"/>
      <c r="B16" s="714" t="s">
        <v>39</v>
      </c>
      <c r="C16" s="715"/>
      <c r="D16" s="498"/>
      <c r="E16" s="196">
        <f>Summary!$E$70</f>
        <v>0</v>
      </c>
      <c r="F16" s="20"/>
      <c r="G16" s="72" t="s">
        <v>3</v>
      </c>
      <c r="H16" s="19"/>
      <c r="I16" s="675">
        <f>Summary!$I$70</f>
        <v>0</v>
      </c>
      <c r="J16" s="675"/>
      <c r="K16" s="675"/>
      <c r="L16" s="42"/>
      <c r="M16" s="298"/>
      <c r="N16" s="298"/>
      <c r="O16" s="298"/>
      <c r="P16" s="298"/>
      <c r="Q16" s="298"/>
      <c r="R16" s="298"/>
      <c r="S16" s="298"/>
      <c r="T16" s="298"/>
      <c r="U16" s="298"/>
      <c r="V16" s="298"/>
      <c r="W16" s="298"/>
      <c r="X16" s="298"/>
      <c r="Y16" s="298"/>
      <c r="Z16" s="298"/>
      <c r="AA16" s="298"/>
      <c r="AB16" s="298"/>
      <c r="AC16" s="298"/>
      <c r="AD16" s="298"/>
      <c r="AE16" s="298"/>
      <c r="AF16" s="298"/>
      <c r="AG16" s="298"/>
      <c r="AH16" s="298"/>
      <c r="AI16" s="298"/>
      <c r="AJ16" s="298"/>
      <c r="AK16" s="298"/>
      <c r="AL16" s="298"/>
      <c r="AM16" s="298"/>
      <c r="AN16" s="298"/>
      <c r="AO16" s="298"/>
      <c r="AP16" s="298"/>
      <c r="AQ16" s="298"/>
      <c r="AR16" s="298"/>
      <c r="AS16" s="298"/>
      <c r="AT16" s="298"/>
      <c r="AU16" s="298"/>
      <c r="AV16" s="298"/>
      <c r="AW16" s="298"/>
      <c r="AX16" s="298"/>
      <c r="AY16" s="298"/>
      <c r="AZ16" s="298"/>
      <c r="BA16" s="298"/>
      <c r="BB16" s="298"/>
      <c r="BC16" s="298"/>
      <c r="BD16" s="298"/>
      <c r="BE16" s="298"/>
      <c r="BF16" s="298"/>
      <c r="BG16" s="298"/>
      <c r="BH16" s="298"/>
      <c r="BI16" s="298"/>
      <c r="BJ16" s="298"/>
      <c r="BK16" s="298"/>
      <c r="BL16" s="298"/>
      <c r="BM16" s="298"/>
      <c r="BN16" s="298"/>
      <c r="BO16" s="298"/>
      <c r="BP16" s="298"/>
      <c r="BQ16" s="298"/>
      <c r="BR16" s="298"/>
      <c r="BS16" s="298"/>
      <c r="BT16" s="298"/>
      <c r="BU16" s="298"/>
      <c r="BV16" s="298"/>
      <c r="BW16" s="298"/>
      <c r="BX16" s="298"/>
      <c r="BY16" s="298"/>
      <c r="BZ16" s="298"/>
      <c r="CA16" s="298"/>
      <c r="CB16" s="298"/>
      <c r="CC16" s="298"/>
      <c r="CD16" s="298"/>
    </row>
    <row r="17" spans="1:82" ht="5.5" customHeight="1" x14ac:dyDescent="0.2">
      <c r="A17" s="35"/>
      <c r="B17" s="499"/>
      <c r="C17" s="500"/>
      <c r="D17" s="500"/>
      <c r="E17" s="193"/>
      <c r="F17" s="41"/>
      <c r="G17" s="73"/>
      <c r="H17" s="31"/>
      <c r="I17" s="131"/>
      <c r="J17" s="131"/>
      <c r="K17" s="131"/>
      <c r="L17" s="42"/>
      <c r="M17" s="298"/>
      <c r="N17" s="298"/>
      <c r="O17" s="298"/>
      <c r="P17" s="298"/>
      <c r="Q17" s="298"/>
      <c r="R17" s="298"/>
      <c r="S17" s="298"/>
      <c r="T17" s="298"/>
      <c r="U17" s="298"/>
      <c r="V17" s="298"/>
      <c r="W17" s="298"/>
      <c r="X17" s="298"/>
      <c r="Y17" s="298"/>
      <c r="Z17" s="298"/>
      <c r="AA17" s="298"/>
      <c r="AB17" s="298"/>
      <c r="AC17" s="298"/>
      <c r="AD17" s="298"/>
      <c r="AE17" s="298"/>
      <c r="AF17" s="298"/>
      <c r="AG17" s="298"/>
      <c r="AH17" s="298"/>
      <c r="AI17" s="298"/>
      <c r="AJ17" s="298"/>
      <c r="AK17" s="298"/>
      <c r="AL17" s="298"/>
      <c r="AM17" s="298"/>
      <c r="AN17" s="298"/>
      <c r="AO17" s="298"/>
      <c r="AP17" s="298"/>
      <c r="AQ17" s="298"/>
      <c r="AR17" s="298"/>
      <c r="AS17" s="298"/>
      <c r="AT17" s="298"/>
      <c r="AU17" s="298"/>
      <c r="AV17" s="298"/>
      <c r="AW17" s="298"/>
      <c r="AX17" s="298"/>
      <c r="AY17" s="298"/>
      <c r="AZ17" s="298"/>
      <c r="BA17" s="298"/>
      <c r="BB17" s="298"/>
      <c r="BC17" s="298"/>
      <c r="BD17" s="298"/>
      <c r="BE17" s="298"/>
      <c r="BF17" s="298"/>
      <c r="BG17" s="298"/>
      <c r="BH17" s="298"/>
      <c r="BI17" s="298"/>
      <c r="BJ17" s="298"/>
      <c r="BK17" s="298"/>
      <c r="BL17" s="298"/>
      <c r="BM17" s="298"/>
      <c r="BN17" s="298"/>
      <c r="BO17" s="298"/>
      <c r="BP17" s="298"/>
      <c r="BQ17" s="298"/>
      <c r="BR17" s="298"/>
      <c r="BS17" s="298"/>
      <c r="BT17" s="298"/>
      <c r="BU17" s="298"/>
      <c r="BV17" s="298"/>
      <c r="BW17" s="298"/>
      <c r="BX17" s="298"/>
      <c r="BY17" s="298"/>
      <c r="BZ17" s="298"/>
      <c r="CA17" s="298"/>
      <c r="CB17" s="298"/>
      <c r="CC17" s="298"/>
      <c r="CD17" s="298"/>
    </row>
    <row r="18" spans="1:82" ht="30" customHeight="1" x14ac:dyDescent="0.2">
      <c r="A18" s="35"/>
      <c r="B18" s="714" t="s">
        <v>40</v>
      </c>
      <c r="C18" s="715"/>
      <c r="D18" s="498"/>
      <c r="E18" s="196">
        <f>Summary!$E$72</f>
        <v>0</v>
      </c>
      <c r="F18" s="20"/>
      <c r="G18" s="72" t="s">
        <v>4</v>
      </c>
      <c r="H18" s="19"/>
      <c r="I18" s="655">
        <f>Summary!$I$72</f>
        <v>0</v>
      </c>
      <c r="J18" s="655"/>
      <c r="K18" s="655"/>
      <c r="L18" s="42"/>
      <c r="M18" s="298"/>
      <c r="N18" s="298"/>
      <c r="O18" s="298"/>
      <c r="P18" s="298"/>
      <c r="Q18" s="298"/>
      <c r="R18" s="298"/>
      <c r="S18" s="298"/>
      <c r="T18" s="298"/>
      <c r="U18" s="298"/>
      <c r="V18" s="298"/>
      <c r="W18" s="298"/>
      <c r="X18" s="298"/>
      <c r="Y18" s="298"/>
      <c r="Z18" s="298"/>
      <c r="AA18" s="298"/>
      <c r="AB18" s="298"/>
      <c r="AC18" s="298"/>
      <c r="AD18" s="298"/>
      <c r="AE18" s="298"/>
      <c r="AF18" s="298"/>
      <c r="AG18" s="298"/>
      <c r="AH18" s="298"/>
      <c r="AI18" s="298"/>
      <c r="AJ18" s="298"/>
      <c r="AK18" s="298"/>
      <c r="AL18" s="298"/>
      <c r="AM18" s="298"/>
      <c r="AN18" s="298"/>
      <c r="AO18" s="298"/>
      <c r="AP18" s="298"/>
      <c r="AQ18" s="298"/>
      <c r="AR18" s="298"/>
      <c r="AS18" s="298"/>
      <c r="AT18" s="298"/>
      <c r="AU18" s="298"/>
      <c r="AV18" s="298"/>
      <c r="AW18" s="298"/>
      <c r="AX18" s="298"/>
      <c r="AY18" s="298"/>
      <c r="AZ18" s="298"/>
      <c r="BA18" s="298"/>
      <c r="BB18" s="298"/>
      <c r="BC18" s="298"/>
      <c r="BD18" s="298"/>
      <c r="BE18" s="298"/>
      <c r="BF18" s="298"/>
      <c r="BG18" s="298"/>
      <c r="BH18" s="298"/>
      <c r="BI18" s="298"/>
      <c r="BJ18" s="298"/>
      <c r="BK18" s="298"/>
      <c r="BL18" s="298"/>
      <c r="BM18" s="298"/>
      <c r="BN18" s="298"/>
      <c r="BO18" s="298"/>
      <c r="BP18" s="298"/>
      <c r="BQ18" s="298"/>
      <c r="BR18" s="298"/>
      <c r="BS18" s="298"/>
      <c r="BT18" s="298"/>
      <c r="BU18" s="298"/>
      <c r="BV18" s="298"/>
      <c r="BW18" s="298"/>
      <c r="BX18" s="298"/>
      <c r="BY18" s="298"/>
      <c r="BZ18" s="298"/>
      <c r="CA18" s="298"/>
      <c r="CB18" s="298"/>
      <c r="CC18" s="298"/>
      <c r="CD18" s="298"/>
    </row>
    <row r="19" spans="1:82" ht="5.5" customHeight="1" x14ac:dyDescent="0.2">
      <c r="A19" s="35"/>
      <c r="B19" s="499"/>
      <c r="C19" s="500"/>
      <c r="D19" s="500"/>
      <c r="E19" s="193"/>
      <c r="F19" s="41"/>
      <c r="G19" s="73"/>
      <c r="H19" s="31"/>
      <c r="I19" s="131"/>
      <c r="J19" s="131"/>
      <c r="K19" s="131"/>
      <c r="L19" s="42"/>
      <c r="M19" s="298"/>
      <c r="N19" s="298"/>
      <c r="O19" s="298"/>
      <c r="P19" s="298"/>
      <c r="Q19" s="298"/>
      <c r="R19" s="298"/>
      <c r="S19" s="298"/>
      <c r="T19" s="298"/>
      <c r="U19" s="298"/>
      <c r="V19" s="298"/>
      <c r="W19" s="298"/>
      <c r="X19" s="298"/>
      <c r="Y19" s="298"/>
      <c r="Z19" s="298"/>
      <c r="AA19" s="298"/>
      <c r="AB19" s="298"/>
      <c r="AC19" s="298"/>
      <c r="AD19" s="298"/>
      <c r="AE19" s="298"/>
      <c r="AF19" s="298"/>
      <c r="AG19" s="298"/>
      <c r="AH19" s="298"/>
      <c r="AI19" s="298"/>
      <c r="AJ19" s="298"/>
      <c r="AK19" s="298"/>
      <c r="AL19" s="298"/>
      <c r="AM19" s="298"/>
      <c r="AN19" s="298"/>
      <c r="AO19" s="298"/>
      <c r="AP19" s="298"/>
      <c r="AQ19" s="298"/>
      <c r="AR19" s="298"/>
      <c r="AS19" s="298"/>
      <c r="AT19" s="298"/>
      <c r="AU19" s="298"/>
      <c r="AV19" s="298"/>
      <c r="AW19" s="298"/>
      <c r="AX19" s="298"/>
      <c r="AY19" s="298"/>
      <c r="AZ19" s="298"/>
      <c r="BA19" s="298"/>
      <c r="BB19" s="298"/>
      <c r="BC19" s="298"/>
      <c r="BD19" s="298"/>
      <c r="BE19" s="298"/>
      <c r="BF19" s="298"/>
      <c r="BG19" s="298"/>
      <c r="BH19" s="298"/>
      <c r="BI19" s="298"/>
      <c r="BJ19" s="298"/>
      <c r="BK19" s="298"/>
      <c r="BL19" s="298"/>
      <c r="BM19" s="298"/>
      <c r="BN19" s="298"/>
      <c r="BO19" s="298"/>
      <c r="BP19" s="298"/>
      <c r="BQ19" s="298"/>
      <c r="BR19" s="298"/>
      <c r="BS19" s="298"/>
      <c r="BT19" s="298"/>
      <c r="BU19" s="298"/>
      <c r="BV19" s="298"/>
      <c r="BW19" s="298"/>
      <c r="BX19" s="298"/>
      <c r="BY19" s="298"/>
      <c r="BZ19" s="298"/>
      <c r="CA19" s="298"/>
      <c r="CB19" s="298"/>
      <c r="CC19" s="298"/>
      <c r="CD19" s="298"/>
    </row>
    <row r="20" spans="1:82" ht="30" customHeight="1" x14ac:dyDescent="0.2">
      <c r="A20" s="35"/>
      <c r="B20" s="714" t="s">
        <v>5</v>
      </c>
      <c r="C20" s="715"/>
      <c r="D20" s="498"/>
      <c r="E20" s="380">
        <f>Summary!$E$74</f>
        <v>0</v>
      </c>
      <c r="F20" s="20"/>
      <c r="G20" s="72" t="s">
        <v>6</v>
      </c>
      <c r="H20" s="19"/>
      <c r="I20" s="655">
        <f>Summary!$I$74</f>
        <v>0</v>
      </c>
      <c r="J20" s="655"/>
      <c r="K20" s="655"/>
      <c r="L20" s="42"/>
      <c r="M20" s="298"/>
      <c r="N20" s="298"/>
      <c r="O20" s="298"/>
      <c r="P20" s="298"/>
      <c r="Q20" s="298"/>
      <c r="R20" s="298"/>
      <c r="S20" s="298"/>
      <c r="T20" s="298"/>
      <c r="U20" s="298"/>
      <c r="V20" s="298"/>
      <c r="W20" s="298"/>
      <c r="X20" s="298"/>
      <c r="Y20" s="298"/>
      <c r="Z20" s="298"/>
      <c r="AA20" s="298"/>
      <c r="AB20" s="298"/>
      <c r="AC20" s="298"/>
      <c r="AD20" s="298"/>
      <c r="AE20" s="298"/>
      <c r="AF20" s="298"/>
      <c r="AG20" s="298"/>
      <c r="AH20" s="298"/>
      <c r="AI20" s="298"/>
      <c r="AJ20" s="298"/>
      <c r="AK20" s="298"/>
      <c r="AL20" s="298"/>
      <c r="AM20" s="298"/>
      <c r="AN20" s="298"/>
      <c r="AO20" s="298"/>
      <c r="AP20" s="298"/>
      <c r="AQ20" s="298"/>
      <c r="AR20" s="298"/>
      <c r="AS20" s="298"/>
      <c r="AT20" s="298"/>
      <c r="AU20" s="298"/>
      <c r="AV20" s="298"/>
      <c r="AW20" s="298"/>
      <c r="AX20" s="298"/>
      <c r="AY20" s="298"/>
      <c r="AZ20" s="298"/>
      <c r="BA20" s="298"/>
      <c r="BB20" s="298"/>
      <c r="BC20" s="298"/>
      <c r="BD20" s="298"/>
      <c r="BE20" s="298"/>
      <c r="BF20" s="298"/>
      <c r="BG20" s="298"/>
      <c r="BH20" s="298"/>
      <c r="BI20" s="298"/>
      <c r="BJ20" s="298"/>
      <c r="BK20" s="298"/>
      <c r="BL20" s="298"/>
      <c r="BM20" s="298"/>
      <c r="BN20" s="298"/>
      <c r="BO20" s="298"/>
      <c r="BP20" s="298"/>
      <c r="BQ20" s="298"/>
      <c r="BR20" s="298"/>
      <c r="BS20" s="298"/>
      <c r="BT20" s="298"/>
      <c r="BU20" s="298"/>
      <c r="BV20" s="298"/>
      <c r="BW20" s="298"/>
      <c r="BX20" s="298"/>
      <c r="BY20" s="298"/>
      <c r="BZ20" s="298"/>
      <c r="CA20" s="298"/>
      <c r="CB20" s="298"/>
      <c r="CC20" s="298"/>
      <c r="CD20" s="298"/>
    </row>
    <row r="21" spans="1:82" ht="5.5" customHeight="1" x14ac:dyDescent="0.2">
      <c r="A21" s="35"/>
      <c r="B21" s="499"/>
      <c r="C21" s="500"/>
      <c r="D21" s="500"/>
      <c r="E21" s="193"/>
      <c r="F21" s="41"/>
      <c r="G21" s="73"/>
      <c r="H21" s="31"/>
      <c r="I21" s="131"/>
      <c r="J21" s="131"/>
      <c r="K21" s="131"/>
      <c r="L21" s="42"/>
      <c r="M21" s="298"/>
      <c r="N21" s="298"/>
      <c r="O21" s="298"/>
      <c r="P21" s="298"/>
      <c r="Q21" s="298"/>
      <c r="R21" s="298"/>
      <c r="S21" s="298"/>
      <c r="T21" s="298"/>
      <c r="U21" s="298"/>
      <c r="V21" s="298"/>
      <c r="W21" s="298"/>
      <c r="X21" s="298"/>
      <c r="Y21" s="298"/>
      <c r="Z21" s="298"/>
      <c r="AA21" s="298"/>
      <c r="AB21" s="298"/>
      <c r="AC21" s="298"/>
      <c r="AD21" s="298"/>
      <c r="AE21" s="298"/>
      <c r="AF21" s="298"/>
      <c r="AG21" s="298"/>
      <c r="AH21" s="298"/>
      <c r="AI21" s="298"/>
      <c r="AJ21" s="298"/>
      <c r="AK21" s="298"/>
      <c r="AL21" s="298"/>
      <c r="AM21" s="298"/>
      <c r="AN21" s="298"/>
      <c r="AO21" s="298"/>
      <c r="AP21" s="298"/>
      <c r="AQ21" s="298"/>
      <c r="AR21" s="298"/>
      <c r="AS21" s="298"/>
      <c r="AT21" s="298"/>
      <c r="AU21" s="298"/>
      <c r="AV21" s="298"/>
      <c r="AW21" s="298"/>
      <c r="AX21" s="298"/>
      <c r="AY21" s="298"/>
      <c r="AZ21" s="298"/>
      <c r="BA21" s="298"/>
      <c r="BB21" s="298"/>
      <c r="BC21" s="298"/>
      <c r="BD21" s="298"/>
      <c r="BE21" s="298"/>
      <c r="BF21" s="298"/>
      <c r="BG21" s="298"/>
      <c r="BH21" s="298"/>
      <c r="BI21" s="298"/>
      <c r="BJ21" s="298"/>
      <c r="BK21" s="298"/>
      <c r="BL21" s="298"/>
      <c r="BM21" s="298"/>
      <c r="BN21" s="298"/>
      <c r="BO21" s="298"/>
      <c r="BP21" s="298"/>
      <c r="BQ21" s="298"/>
      <c r="BR21" s="298"/>
      <c r="BS21" s="298"/>
      <c r="BT21" s="298"/>
      <c r="BU21" s="298"/>
      <c r="BV21" s="298"/>
      <c r="BW21" s="298"/>
      <c r="BX21" s="298"/>
      <c r="BY21" s="298"/>
      <c r="BZ21" s="298"/>
      <c r="CA21" s="298"/>
      <c r="CB21" s="298"/>
      <c r="CC21" s="298"/>
      <c r="CD21" s="298"/>
    </row>
    <row r="22" spans="1:82" ht="30" customHeight="1" x14ac:dyDescent="0.2">
      <c r="A22" s="35"/>
      <c r="B22" s="714" t="s">
        <v>7</v>
      </c>
      <c r="C22" s="715"/>
      <c r="D22" s="498"/>
      <c r="E22" s="196">
        <f>Summary!$E$76</f>
        <v>0</v>
      </c>
      <c r="F22" s="20"/>
      <c r="G22" s="72" t="s">
        <v>36</v>
      </c>
      <c r="H22" s="19"/>
      <c r="I22" s="675">
        <f>Summary!$I$76</f>
        <v>0</v>
      </c>
      <c r="J22" s="675"/>
      <c r="K22" s="675"/>
      <c r="L22" s="42"/>
      <c r="M22" s="298"/>
      <c r="N22" s="298"/>
      <c r="O22" s="298"/>
      <c r="P22" s="298"/>
      <c r="Q22" s="298"/>
      <c r="R22" s="298"/>
      <c r="S22" s="298"/>
      <c r="T22" s="298"/>
      <c r="U22" s="298"/>
      <c r="V22" s="298"/>
      <c r="W22" s="298"/>
      <c r="X22" s="298"/>
      <c r="Y22" s="298"/>
      <c r="Z22" s="298"/>
      <c r="AA22" s="298"/>
      <c r="AB22" s="298"/>
      <c r="AC22" s="298"/>
      <c r="AD22" s="298"/>
      <c r="AE22" s="298"/>
      <c r="AF22" s="298"/>
      <c r="AG22" s="298"/>
      <c r="AH22" s="298"/>
      <c r="AI22" s="298"/>
      <c r="AJ22" s="298"/>
      <c r="AK22" s="298"/>
      <c r="AL22" s="298"/>
      <c r="AM22" s="298"/>
      <c r="AN22" s="298"/>
      <c r="AO22" s="298"/>
      <c r="AP22" s="298"/>
      <c r="AQ22" s="298"/>
      <c r="AR22" s="298"/>
      <c r="AS22" s="298"/>
      <c r="AT22" s="298"/>
      <c r="AU22" s="298"/>
      <c r="AV22" s="298"/>
      <c r="AW22" s="298"/>
      <c r="AX22" s="298"/>
      <c r="AY22" s="298"/>
      <c r="AZ22" s="298"/>
      <c r="BA22" s="298"/>
      <c r="BB22" s="298"/>
      <c r="BC22" s="298"/>
      <c r="BD22" s="298"/>
      <c r="BE22" s="298"/>
      <c r="BF22" s="298"/>
      <c r="BG22" s="298"/>
      <c r="BH22" s="298"/>
      <c r="BI22" s="298"/>
      <c r="BJ22" s="298"/>
      <c r="BK22" s="298"/>
      <c r="BL22" s="298"/>
      <c r="BM22" s="298"/>
      <c r="BN22" s="298"/>
      <c r="BO22" s="298"/>
      <c r="BP22" s="298"/>
      <c r="BQ22" s="298"/>
      <c r="BR22" s="298"/>
      <c r="BS22" s="298"/>
      <c r="BT22" s="298"/>
      <c r="BU22" s="298"/>
      <c r="BV22" s="298"/>
      <c r="BW22" s="298"/>
      <c r="BX22" s="298"/>
      <c r="BY22" s="298"/>
      <c r="BZ22" s="298"/>
      <c r="CA22" s="298"/>
      <c r="CB22" s="298"/>
      <c r="CC22" s="298"/>
      <c r="CD22" s="298"/>
    </row>
    <row r="23" spans="1:82" x14ac:dyDescent="0.2">
      <c r="A23" s="35"/>
      <c r="B23" s="43"/>
      <c r="C23" s="43"/>
      <c r="D23" s="43"/>
      <c r="L23" s="40"/>
      <c r="M23" s="298"/>
      <c r="N23" s="298"/>
      <c r="O23" s="298"/>
      <c r="P23" s="298"/>
      <c r="Q23" s="298"/>
      <c r="R23" s="298"/>
      <c r="S23" s="298"/>
      <c r="T23" s="298"/>
      <c r="U23" s="298"/>
      <c r="V23" s="298"/>
      <c r="W23" s="298"/>
      <c r="X23" s="298"/>
      <c r="Y23" s="298"/>
      <c r="Z23" s="298"/>
      <c r="AA23" s="298"/>
      <c r="AB23" s="298"/>
      <c r="AC23" s="298"/>
      <c r="AD23" s="298"/>
      <c r="AE23" s="298"/>
      <c r="AF23" s="298"/>
      <c r="AG23" s="298"/>
      <c r="AH23" s="298"/>
      <c r="AI23" s="298"/>
      <c r="AJ23" s="298"/>
      <c r="AK23" s="298"/>
      <c r="AL23" s="298"/>
      <c r="AM23" s="298"/>
      <c r="AN23" s="298"/>
      <c r="AO23" s="298"/>
      <c r="AP23" s="298"/>
      <c r="AQ23" s="298"/>
      <c r="AR23" s="298"/>
      <c r="AS23" s="298"/>
      <c r="AT23" s="298"/>
      <c r="AU23" s="298"/>
      <c r="AV23" s="298"/>
      <c r="AW23" s="298"/>
      <c r="AX23" s="298"/>
      <c r="AY23" s="298"/>
      <c r="AZ23" s="298"/>
      <c r="BA23" s="298"/>
      <c r="BB23" s="298"/>
      <c r="BC23" s="298"/>
      <c r="BD23" s="298"/>
      <c r="BE23" s="298"/>
      <c r="BF23" s="298"/>
      <c r="BG23" s="298"/>
      <c r="BH23" s="298"/>
      <c r="BI23" s="298"/>
      <c r="BJ23" s="298"/>
      <c r="BK23" s="298"/>
      <c r="BL23" s="298"/>
      <c r="BM23" s="298"/>
      <c r="BN23" s="298"/>
      <c r="BO23" s="298"/>
      <c r="BP23" s="298"/>
      <c r="BQ23" s="298"/>
      <c r="BR23" s="298"/>
      <c r="BS23" s="298"/>
      <c r="BT23" s="298"/>
      <c r="BU23" s="298"/>
      <c r="BV23" s="298"/>
      <c r="BW23" s="298"/>
      <c r="BX23" s="298"/>
      <c r="BY23" s="298"/>
      <c r="BZ23" s="298"/>
      <c r="CA23" s="298"/>
      <c r="CB23" s="298"/>
      <c r="CC23" s="298"/>
      <c r="CD23" s="298"/>
    </row>
    <row r="24" spans="1:82" ht="5.5" customHeight="1" x14ac:dyDescent="0.2">
      <c r="A24" s="35"/>
      <c r="B24" s="31"/>
      <c r="C24" s="31"/>
      <c r="D24" s="31"/>
      <c r="E24" s="41"/>
      <c r="F24" s="41"/>
      <c r="G24" s="28"/>
      <c r="H24" s="31"/>
      <c r="I24" s="30"/>
      <c r="J24" s="65"/>
      <c r="K24" s="30"/>
      <c r="L24" s="42"/>
      <c r="M24" s="298"/>
      <c r="N24" s="298"/>
      <c r="O24" s="298"/>
      <c r="P24" s="298"/>
      <c r="Q24" s="298"/>
      <c r="R24" s="298"/>
      <c r="S24" s="298"/>
      <c r="T24" s="298"/>
      <c r="U24" s="298"/>
      <c r="V24" s="298"/>
      <c r="W24" s="298"/>
      <c r="X24" s="298"/>
      <c r="Y24" s="298"/>
      <c r="Z24" s="298"/>
      <c r="AA24" s="298"/>
      <c r="AB24" s="298"/>
      <c r="AC24" s="298"/>
      <c r="AD24" s="298"/>
      <c r="AE24" s="298"/>
      <c r="AF24" s="298"/>
      <c r="AG24" s="298"/>
      <c r="AH24" s="298"/>
      <c r="AI24" s="298"/>
      <c r="AJ24" s="298"/>
      <c r="AK24" s="298"/>
      <c r="AL24" s="298"/>
      <c r="AM24" s="298"/>
      <c r="AN24" s="298"/>
      <c r="AO24" s="298"/>
      <c r="AP24" s="298"/>
      <c r="AQ24" s="298"/>
      <c r="AR24" s="298"/>
      <c r="AS24" s="298"/>
      <c r="AT24" s="298"/>
      <c r="AU24" s="298"/>
      <c r="AV24" s="298"/>
      <c r="AW24" s="298"/>
      <c r="AX24" s="298"/>
      <c r="AY24" s="298"/>
      <c r="AZ24" s="298"/>
      <c r="BA24" s="298"/>
      <c r="BB24" s="298"/>
      <c r="BC24" s="298"/>
      <c r="BD24" s="298"/>
      <c r="BE24" s="298"/>
      <c r="BF24" s="298"/>
      <c r="BG24" s="298"/>
      <c r="BH24" s="298"/>
      <c r="BI24" s="298"/>
      <c r="BJ24" s="298"/>
      <c r="BK24" s="298"/>
      <c r="BL24" s="298"/>
      <c r="BM24" s="298"/>
      <c r="BN24" s="298"/>
      <c r="BO24" s="298"/>
      <c r="BP24" s="298"/>
      <c r="BQ24" s="298"/>
      <c r="BR24" s="298"/>
      <c r="BS24" s="298"/>
      <c r="BT24" s="298"/>
      <c r="BU24" s="298"/>
      <c r="BV24" s="298"/>
      <c r="BW24" s="298"/>
      <c r="BX24" s="298"/>
      <c r="BY24" s="298"/>
      <c r="BZ24" s="298"/>
      <c r="CA24" s="298"/>
      <c r="CB24" s="298"/>
      <c r="CC24" s="298"/>
      <c r="CD24" s="298"/>
    </row>
    <row r="25" spans="1:82" ht="32.5" customHeight="1" x14ac:dyDescent="0.2">
      <c r="A25" s="35"/>
      <c r="B25" s="581"/>
      <c r="C25" s="716"/>
      <c r="D25" s="716"/>
      <c r="E25" s="581"/>
      <c r="F25" s="14"/>
      <c r="G25" s="7" t="s">
        <v>617</v>
      </c>
      <c r="H25" s="54"/>
      <c r="I25" s="7" t="s">
        <v>50</v>
      </c>
      <c r="J25" s="12"/>
      <c r="K25" s="7" t="s">
        <v>51</v>
      </c>
      <c r="L25" s="55"/>
      <c r="M25" s="298"/>
      <c r="N25" s="298"/>
      <c r="O25" s="298"/>
      <c r="P25" s="298"/>
      <c r="Q25" s="298"/>
      <c r="R25" s="298"/>
      <c r="S25" s="298"/>
      <c r="T25" s="298"/>
      <c r="U25" s="298"/>
      <c r="V25" s="298"/>
      <c r="W25" s="298"/>
      <c r="X25" s="298"/>
      <c r="Y25" s="298"/>
      <c r="Z25" s="298"/>
      <c r="AA25" s="298"/>
      <c r="AB25" s="298"/>
      <c r="AC25" s="298"/>
      <c r="AD25" s="298"/>
      <c r="AE25" s="298"/>
      <c r="AF25" s="298"/>
      <c r="AG25" s="298"/>
      <c r="AH25" s="298"/>
      <c r="AI25" s="298"/>
      <c r="AJ25" s="298"/>
      <c r="AK25" s="298"/>
      <c r="AL25" s="298"/>
      <c r="AM25" s="298"/>
      <c r="AN25" s="298"/>
      <c r="AO25" s="298"/>
      <c r="AP25" s="298"/>
      <c r="AQ25" s="298"/>
      <c r="AR25" s="298"/>
      <c r="AS25" s="298"/>
      <c r="AT25" s="298"/>
      <c r="AU25" s="298"/>
      <c r="AV25" s="298"/>
      <c r="AW25" s="298"/>
      <c r="AX25" s="298"/>
      <c r="AY25" s="298"/>
      <c r="AZ25" s="298"/>
      <c r="BA25" s="298"/>
      <c r="BB25" s="298"/>
      <c r="BC25" s="298"/>
      <c r="BD25" s="298"/>
      <c r="BE25" s="298"/>
      <c r="BF25" s="298"/>
      <c r="BG25" s="298"/>
      <c r="BH25" s="298"/>
      <c r="BI25" s="298"/>
      <c r="BJ25" s="298"/>
      <c r="BK25" s="298"/>
      <c r="BL25" s="298"/>
      <c r="BM25" s="298"/>
      <c r="BN25" s="298"/>
      <c r="BO25" s="298"/>
      <c r="BP25" s="298"/>
      <c r="BQ25" s="298"/>
      <c r="BR25" s="298"/>
      <c r="BS25" s="298"/>
      <c r="BT25" s="298"/>
      <c r="BU25" s="298"/>
      <c r="BV25" s="298"/>
      <c r="BW25" s="298"/>
      <c r="BX25" s="298"/>
      <c r="BY25" s="298"/>
      <c r="BZ25" s="298"/>
      <c r="CA25" s="298"/>
      <c r="CB25" s="298"/>
      <c r="CC25" s="298"/>
      <c r="CD25" s="298"/>
    </row>
    <row r="26" spans="1:82" ht="27.5" customHeight="1" x14ac:dyDescent="0.2">
      <c r="A26" s="35"/>
      <c r="B26" s="496" t="s">
        <v>66</v>
      </c>
      <c r="C26" s="502"/>
      <c r="D26" s="503"/>
      <c r="E26" s="496" t="s">
        <v>68</v>
      </c>
      <c r="F26" s="15"/>
      <c r="G26" s="5"/>
      <c r="H26" s="56"/>
      <c r="I26" s="5"/>
      <c r="J26" s="13"/>
      <c r="K26" s="8"/>
      <c r="L26" s="57"/>
      <c r="M26" s="298"/>
      <c r="N26" s="298"/>
      <c r="O26" s="298"/>
      <c r="P26" s="298"/>
      <c r="Q26" s="298"/>
      <c r="R26" s="298"/>
      <c r="S26" s="298"/>
      <c r="T26" s="298"/>
      <c r="U26" s="298"/>
      <c r="V26" s="298"/>
      <c r="W26" s="298"/>
      <c r="X26" s="298"/>
      <c r="Y26" s="298"/>
      <c r="Z26" s="298"/>
      <c r="AA26" s="298"/>
      <c r="AB26" s="298"/>
      <c r="AC26" s="298"/>
      <c r="AD26" s="298"/>
      <c r="AE26" s="298"/>
      <c r="AF26" s="298"/>
      <c r="AG26" s="298"/>
      <c r="AH26" s="298"/>
      <c r="AI26" s="298"/>
      <c r="AJ26" s="298"/>
      <c r="AK26" s="298"/>
      <c r="AL26" s="298"/>
      <c r="AM26" s="298"/>
      <c r="AN26" s="298"/>
      <c r="AO26" s="298"/>
      <c r="AP26" s="298"/>
      <c r="AQ26" s="298"/>
      <c r="AR26" s="298"/>
      <c r="AS26" s="298"/>
      <c r="AT26" s="298"/>
      <c r="AU26" s="298"/>
      <c r="AV26" s="298"/>
      <c r="AW26" s="298"/>
      <c r="AX26" s="298"/>
      <c r="AY26" s="298"/>
      <c r="AZ26" s="298"/>
      <c r="BA26" s="298"/>
      <c r="BB26" s="298"/>
      <c r="BC26" s="298"/>
      <c r="BD26" s="298"/>
      <c r="BE26" s="298"/>
      <c r="BF26" s="298"/>
      <c r="BG26" s="298"/>
      <c r="BH26" s="298"/>
      <c r="BI26" s="298"/>
      <c r="BJ26" s="298"/>
      <c r="BK26" s="298"/>
      <c r="BL26" s="298"/>
      <c r="BM26" s="298"/>
      <c r="BN26" s="298"/>
      <c r="BO26" s="298"/>
      <c r="BP26" s="298"/>
      <c r="BQ26" s="298"/>
      <c r="BR26" s="298"/>
      <c r="BS26" s="298"/>
      <c r="BT26" s="298"/>
      <c r="BU26" s="298"/>
      <c r="BV26" s="298"/>
      <c r="BW26" s="298"/>
      <c r="BX26" s="298"/>
      <c r="BY26" s="298"/>
      <c r="BZ26" s="298"/>
      <c r="CA26" s="298"/>
      <c r="CB26" s="298"/>
      <c r="CC26" s="298"/>
      <c r="CD26" s="298"/>
    </row>
    <row r="27" spans="1:82" ht="34.25" customHeight="1" x14ac:dyDescent="0.2">
      <c r="A27" s="35"/>
      <c r="B27" s="90" t="s">
        <v>393</v>
      </c>
      <c r="C27" s="504"/>
      <c r="D27" s="505"/>
      <c r="E27" s="90" t="s">
        <v>446</v>
      </c>
      <c r="F27" s="10"/>
      <c r="G27" s="120"/>
      <c r="H27" s="58"/>
      <c r="I27" s="506">
        <f>345*1.25</f>
        <v>431.25</v>
      </c>
      <c r="J27" s="10"/>
      <c r="K27" s="507">
        <f>I27*G27</f>
        <v>0</v>
      </c>
      <c r="L27" s="508"/>
      <c r="M27" s="298"/>
      <c r="N27" s="298"/>
      <c r="O27" s="298"/>
      <c r="P27" s="298"/>
      <c r="Q27" s="298"/>
      <c r="R27" s="298"/>
      <c r="S27" s="298"/>
      <c r="T27" s="298"/>
      <c r="U27" s="298"/>
      <c r="V27" s="298"/>
      <c r="W27" s="298"/>
      <c r="X27" s="298"/>
      <c r="Y27" s="298"/>
      <c r="Z27" s="298"/>
      <c r="AA27" s="298"/>
      <c r="AB27" s="298"/>
      <c r="AC27" s="298"/>
      <c r="AD27" s="298"/>
      <c r="AE27" s="298"/>
      <c r="AF27" s="298"/>
      <c r="AG27" s="298"/>
      <c r="AH27" s="298"/>
      <c r="AI27" s="298"/>
      <c r="AJ27" s="298"/>
      <c r="AK27" s="298"/>
      <c r="AL27" s="298"/>
      <c r="AM27" s="298"/>
      <c r="AN27" s="298"/>
      <c r="AO27" s="298"/>
      <c r="AP27" s="298"/>
      <c r="AQ27" s="298"/>
      <c r="AR27" s="298"/>
      <c r="AS27" s="298"/>
      <c r="AT27" s="298"/>
      <c r="AU27" s="298"/>
      <c r="AV27" s="298"/>
      <c r="AW27" s="298"/>
      <c r="AX27" s="298"/>
      <c r="AY27" s="298"/>
      <c r="AZ27" s="298"/>
      <c r="BA27" s="298"/>
      <c r="BB27" s="298"/>
      <c r="BC27" s="298"/>
      <c r="BD27" s="298"/>
      <c r="BE27" s="298"/>
      <c r="BF27" s="298"/>
      <c r="BG27" s="298"/>
      <c r="BH27" s="298"/>
      <c r="BI27" s="298"/>
      <c r="BJ27" s="298"/>
      <c r="BK27" s="298"/>
      <c r="BL27" s="298"/>
      <c r="BM27" s="298"/>
      <c r="BN27" s="298"/>
      <c r="BO27" s="298"/>
      <c r="BP27" s="298"/>
      <c r="BQ27" s="298"/>
      <c r="BR27" s="298"/>
      <c r="BS27" s="298"/>
      <c r="BT27" s="298"/>
      <c r="BU27" s="298"/>
      <c r="BV27" s="298"/>
      <c r="BW27" s="298"/>
      <c r="BX27" s="298"/>
      <c r="BY27" s="298"/>
      <c r="BZ27" s="298"/>
      <c r="CA27" s="298"/>
      <c r="CB27" s="298"/>
      <c r="CC27" s="298"/>
      <c r="CD27" s="298"/>
    </row>
    <row r="28" spans="1:82" ht="34.25" customHeight="1" x14ac:dyDescent="0.2">
      <c r="A28" s="35"/>
      <c r="B28" s="90" t="s">
        <v>394</v>
      </c>
      <c r="C28" s="504"/>
      <c r="D28" s="505"/>
      <c r="E28" s="90" t="s">
        <v>447</v>
      </c>
      <c r="F28" s="10"/>
      <c r="G28" s="120"/>
      <c r="H28" s="58"/>
      <c r="I28" s="506">
        <f>369*1.25</f>
        <v>461.25</v>
      </c>
      <c r="J28" s="10"/>
      <c r="K28" s="507">
        <f t="shared" ref="K28:K90" si="0">I28*G28</f>
        <v>0</v>
      </c>
      <c r="L28" s="508"/>
      <c r="M28" s="298"/>
      <c r="N28" s="298"/>
      <c r="O28" s="298"/>
      <c r="P28" s="298"/>
      <c r="Q28" s="298"/>
      <c r="R28" s="298"/>
      <c r="S28" s="298"/>
      <c r="T28" s="298"/>
      <c r="U28" s="298"/>
      <c r="V28" s="298"/>
      <c r="W28" s="298"/>
      <c r="X28" s="298"/>
      <c r="Y28" s="298"/>
      <c r="Z28" s="298"/>
      <c r="AA28" s="298"/>
      <c r="AB28" s="298"/>
      <c r="AC28" s="298"/>
      <c r="AD28" s="298"/>
      <c r="AE28" s="298"/>
      <c r="AF28" s="298"/>
      <c r="AG28" s="298"/>
      <c r="AH28" s="298"/>
      <c r="AI28" s="298"/>
      <c r="AJ28" s="298"/>
      <c r="AK28" s="298"/>
      <c r="AL28" s="298"/>
      <c r="AM28" s="298"/>
      <c r="AN28" s="298"/>
      <c r="AO28" s="298"/>
      <c r="AP28" s="298"/>
      <c r="AQ28" s="298"/>
      <c r="AR28" s="298"/>
      <c r="AS28" s="298"/>
      <c r="AT28" s="298"/>
      <c r="AU28" s="298"/>
      <c r="AV28" s="298"/>
      <c r="AW28" s="298"/>
      <c r="AX28" s="298"/>
      <c r="AY28" s="298"/>
      <c r="AZ28" s="298"/>
      <c r="BA28" s="298"/>
      <c r="BB28" s="298"/>
      <c r="BC28" s="298"/>
      <c r="BD28" s="298"/>
      <c r="BE28" s="298"/>
      <c r="BF28" s="298"/>
      <c r="BG28" s="298"/>
      <c r="BH28" s="298"/>
      <c r="BI28" s="298"/>
      <c r="BJ28" s="298"/>
      <c r="BK28" s="298"/>
      <c r="BL28" s="298"/>
      <c r="BM28" s="298"/>
      <c r="BN28" s="298"/>
      <c r="BO28" s="298"/>
      <c r="BP28" s="298"/>
      <c r="BQ28" s="298"/>
      <c r="BR28" s="298"/>
      <c r="BS28" s="298"/>
      <c r="BT28" s="298"/>
      <c r="BU28" s="298"/>
      <c r="BV28" s="298"/>
      <c r="BW28" s="298"/>
      <c r="BX28" s="298"/>
      <c r="BY28" s="298"/>
      <c r="BZ28" s="298"/>
      <c r="CA28" s="298"/>
      <c r="CB28" s="298"/>
      <c r="CC28" s="298"/>
      <c r="CD28" s="298"/>
    </row>
    <row r="29" spans="1:82" ht="34.25" customHeight="1" x14ac:dyDescent="0.2">
      <c r="A29" s="35"/>
      <c r="B29" s="90" t="s">
        <v>395</v>
      </c>
      <c r="C29" s="504"/>
      <c r="D29" s="505"/>
      <c r="E29" s="90" t="s">
        <v>618</v>
      </c>
      <c r="F29" s="10"/>
      <c r="G29" s="120"/>
      <c r="H29" s="58"/>
      <c r="I29" s="506">
        <f>398*1.25</f>
        <v>497.5</v>
      </c>
      <c r="J29" s="10"/>
      <c r="K29" s="507">
        <f t="shared" si="0"/>
        <v>0</v>
      </c>
      <c r="L29" s="508"/>
      <c r="M29" s="298"/>
      <c r="N29" s="298"/>
      <c r="O29" s="298"/>
      <c r="P29" s="298"/>
      <c r="Q29" s="298"/>
      <c r="R29" s="298"/>
      <c r="S29" s="298"/>
      <c r="T29" s="298"/>
      <c r="U29" s="298"/>
      <c r="V29" s="298"/>
      <c r="W29" s="298"/>
      <c r="X29" s="298"/>
      <c r="Y29" s="298"/>
      <c r="Z29" s="298"/>
      <c r="AA29" s="298"/>
      <c r="AB29" s="298"/>
      <c r="AC29" s="298"/>
      <c r="AD29" s="298"/>
      <c r="AE29" s="298"/>
      <c r="AF29" s="298"/>
      <c r="AG29" s="298"/>
      <c r="AH29" s="298"/>
      <c r="AI29" s="298"/>
      <c r="AJ29" s="298"/>
      <c r="AK29" s="298"/>
      <c r="AL29" s="298"/>
      <c r="AM29" s="298"/>
      <c r="AN29" s="298"/>
      <c r="AO29" s="298"/>
      <c r="AP29" s="298"/>
      <c r="AQ29" s="298"/>
      <c r="AR29" s="298"/>
      <c r="AS29" s="298"/>
      <c r="AT29" s="298"/>
      <c r="AU29" s="298"/>
      <c r="AV29" s="298"/>
      <c r="AW29" s="298"/>
      <c r="AX29" s="298"/>
      <c r="AY29" s="298"/>
      <c r="AZ29" s="298"/>
      <c r="BA29" s="298"/>
      <c r="BB29" s="298"/>
      <c r="BC29" s="298"/>
      <c r="BD29" s="298"/>
      <c r="BE29" s="298"/>
      <c r="BF29" s="298"/>
      <c r="BG29" s="298"/>
      <c r="BH29" s="298"/>
      <c r="BI29" s="298"/>
      <c r="BJ29" s="298"/>
      <c r="BK29" s="298"/>
      <c r="BL29" s="298"/>
      <c r="BM29" s="298"/>
      <c r="BN29" s="298"/>
      <c r="BO29" s="298"/>
      <c r="BP29" s="298"/>
      <c r="BQ29" s="298"/>
      <c r="BR29" s="298"/>
      <c r="BS29" s="298"/>
      <c r="BT29" s="298"/>
      <c r="BU29" s="298"/>
      <c r="BV29" s="298"/>
      <c r="BW29" s="298"/>
      <c r="BX29" s="298"/>
      <c r="BY29" s="298"/>
      <c r="BZ29" s="298"/>
      <c r="CA29" s="298"/>
      <c r="CB29" s="298"/>
      <c r="CC29" s="298"/>
      <c r="CD29" s="298"/>
    </row>
    <row r="30" spans="1:82" ht="34.25" customHeight="1" x14ac:dyDescent="0.2">
      <c r="A30" s="35"/>
      <c r="B30" s="90" t="s">
        <v>396</v>
      </c>
      <c r="C30" s="504"/>
      <c r="D30" s="505"/>
      <c r="E30" s="90" t="s">
        <v>446</v>
      </c>
      <c r="F30" s="10"/>
      <c r="G30" s="120"/>
      <c r="H30" s="58"/>
      <c r="I30" s="506">
        <f>325*1.25</f>
        <v>406.25</v>
      </c>
      <c r="J30" s="10"/>
      <c r="K30" s="507">
        <f t="shared" si="0"/>
        <v>0</v>
      </c>
      <c r="L30" s="508"/>
      <c r="M30" s="298"/>
      <c r="N30" s="298"/>
      <c r="O30" s="298"/>
      <c r="P30" s="298"/>
      <c r="Q30" s="298"/>
      <c r="R30" s="298"/>
      <c r="S30" s="298"/>
      <c r="T30" s="298"/>
      <c r="U30" s="298"/>
      <c r="V30" s="298"/>
      <c r="W30" s="298"/>
      <c r="X30" s="298"/>
      <c r="Y30" s="298"/>
      <c r="Z30" s="298"/>
      <c r="AA30" s="298"/>
      <c r="AB30" s="298"/>
      <c r="AC30" s="298"/>
      <c r="AD30" s="298"/>
      <c r="AE30" s="298"/>
      <c r="AF30" s="298"/>
      <c r="AG30" s="298"/>
      <c r="AH30" s="298"/>
      <c r="AI30" s="298"/>
      <c r="AJ30" s="298"/>
      <c r="AK30" s="298"/>
      <c r="AL30" s="298"/>
      <c r="AM30" s="298"/>
      <c r="AN30" s="298"/>
      <c r="AO30" s="298"/>
      <c r="AP30" s="298"/>
      <c r="AQ30" s="298"/>
      <c r="AR30" s="298"/>
      <c r="AS30" s="298"/>
      <c r="AT30" s="298"/>
      <c r="AU30" s="298"/>
      <c r="AV30" s="298"/>
      <c r="AW30" s="298"/>
      <c r="AX30" s="298"/>
      <c r="AY30" s="298"/>
      <c r="AZ30" s="298"/>
      <c r="BA30" s="298"/>
      <c r="BB30" s="298"/>
      <c r="BC30" s="298"/>
      <c r="BD30" s="298"/>
      <c r="BE30" s="298"/>
      <c r="BF30" s="298"/>
      <c r="BG30" s="298"/>
      <c r="BH30" s="298"/>
      <c r="BI30" s="298"/>
      <c r="BJ30" s="298"/>
      <c r="BK30" s="298"/>
      <c r="BL30" s="298"/>
      <c r="BM30" s="298"/>
      <c r="BN30" s="298"/>
      <c r="BO30" s="298"/>
      <c r="BP30" s="298"/>
      <c r="BQ30" s="298"/>
      <c r="BR30" s="298"/>
      <c r="BS30" s="298"/>
      <c r="BT30" s="298"/>
      <c r="BU30" s="298"/>
      <c r="BV30" s="298"/>
      <c r="BW30" s="298"/>
      <c r="BX30" s="298"/>
      <c r="BY30" s="298"/>
      <c r="BZ30" s="298"/>
      <c r="CA30" s="298"/>
      <c r="CB30" s="298"/>
      <c r="CC30" s="298"/>
      <c r="CD30" s="298"/>
    </row>
    <row r="31" spans="1:82" ht="34.25" customHeight="1" x14ac:dyDescent="0.2">
      <c r="A31" s="35"/>
      <c r="B31" s="90" t="s">
        <v>399</v>
      </c>
      <c r="C31" s="504"/>
      <c r="D31" s="505"/>
      <c r="E31" s="90" t="s">
        <v>449</v>
      </c>
      <c r="F31" s="10"/>
      <c r="G31" s="120"/>
      <c r="H31" s="58"/>
      <c r="I31" s="506">
        <f>280*1.25</f>
        <v>350</v>
      </c>
      <c r="J31" s="10"/>
      <c r="K31" s="507">
        <f t="shared" si="0"/>
        <v>0</v>
      </c>
      <c r="L31" s="508"/>
      <c r="M31" s="298"/>
      <c r="N31" s="298"/>
      <c r="O31" s="298"/>
      <c r="P31" s="298"/>
      <c r="Q31" s="298"/>
      <c r="R31" s="298"/>
      <c r="S31" s="298"/>
      <c r="T31" s="298"/>
      <c r="U31" s="298"/>
      <c r="V31" s="298"/>
      <c r="W31" s="298"/>
      <c r="X31" s="298"/>
      <c r="Y31" s="298"/>
      <c r="Z31" s="298"/>
      <c r="AA31" s="298"/>
      <c r="AB31" s="298"/>
      <c r="AC31" s="298"/>
      <c r="AD31" s="298"/>
      <c r="AE31" s="298"/>
      <c r="AF31" s="298"/>
      <c r="AG31" s="298"/>
      <c r="AH31" s="298"/>
      <c r="AI31" s="298"/>
      <c r="AJ31" s="298"/>
      <c r="AK31" s="298"/>
      <c r="AL31" s="298"/>
      <c r="AM31" s="298"/>
      <c r="AN31" s="298"/>
      <c r="AO31" s="298"/>
      <c r="AP31" s="298"/>
      <c r="AQ31" s="298"/>
      <c r="AR31" s="298"/>
      <c r="AS31" s="298"/>
      <c r="AT31" s="298"/>
      <c r="AU31" s="298"/>
      <c r="AV31" s="298"/>
      <c r="AW31" s="298"/>
      <c r="AX31" s="298"/>
      <c r="AY31" s="298"/>
      <c r="AZ31" s="298"/>
      <c r="BA31" s="298"/>
      <c r="BB31" s="298"/>
      <c r="BC31" s="298"/>
      <c r="BD31" s="298"/>
      <c r="BE31" s="298"/>
      <c r="BF31" s="298"/>
      <c r="BG31" s="298"/>
      <c r="BH31" s="298"/>
      <c r="BI31" s="298"/>
      <c r="BJ31" s="298"/>
      <c r="BK31" s="298"/>
      <c r="BL31" s="298"/>
      <c r="BM31" s="298"/>
      <c r="BN31" s="298"/>
      <c r="BO31" s="298"/>
      <c r="BP31" s="298"/>
      <c r="BQ31" s="298"/>
      <c r="BR31" s="298"/>
      <c r="BS31" s="298"/>
      <c r="BT31" s="298"/>
      <c r="BU31" s="298"/>
      <c r="BV31" s="298"/>
      <c r="BW31" s="298"/>
      <c r="BX31" s="298"/>
      <c r="BY31" s="298"/>
      <c r="BZ31" s="298"/>
      <c r="CA31" s="298"/>
      <c r="CB31" s="298"/>
      <c r="CC31" s="298"/>
      <c r="CD31" s="298"/>
    </row>
    <row r="32" spans="1:82" ht="34.25" customHeight="1" x14ac:dyDescent="0.2">
      <c r="A32" s="35"/>
      <c r="B32" s="90" t="s">
        <v>400</v>
      </c>
      <c r="C32" s="504"/>
      <c r="D32" s="505"/>
      <c r="E32" s="90" t="s">
        <v>619</v>
      </c>
      <c r="F32" s="10"/>
      <c r="G32" s="120"/>
      <c r="H32" s="58"/>
      <c r="I32" s="506">
        <f>325*1.25</f>
        <v>406.25</v>
      </c>
      <c r="J32" s="10"/>
      <c r="K32" s="507">
        <f t="shared" si="0"/>
        <v>0</v>
      </c>
      <c r="L32" s="508"/>
      <c r="M32" s="298"/>
      <c r="N32" s="298"/>
      <c r="O32" s="298"/>
      <c r="P32" s="298"/>
      <c r="Q32" s="298"/>
      <c r="R32" s="298"/>
      <c r="S32" s="298"/>
      <c r="T32" s="298"/>
      <c r="U32" s="298"/>
      <c r="V32" s="298"/>
      <c r="W32" s="298"/>
      <c r="X32" s="298"/>
      <c r="Y32" s="298"/>
      <c r="Z32" s="298"/>
      <c r="AA32" s="298"/>
      <c r="AB32" s="298"/>
      <c r="AC32" s="298"/>
      <c r="AD32" s="298"/>
      <c r="AE32" s="298"/>
      <c r="AF32" s="298"/>
      <c r="AG32" s="298"/>
      <c r="AH32" s="298"/>
      <c r="AI32" s="298"/>
      <c r="AJ32" s="298"/>
      <c r="AK32" s="298"/>
      <c r="AL32" s="298"/>
      <c r="AM32" s="298"/>
      <c r="AN32" s="298"/>
      <c r="AO32" s="298"/>
      <c r="AP32" s="298"/>
      <c r="AQ32" s="298"/>
      <c r="AR32" s="298"/>
      <c r="AS32" s="298"/>
      <c r="AT32" s="298"/>
      <c r="AU32" s="298"/>
      <c r="AV32" s="298"/>
      <c r="AW32" s="298"/>
      <c r="AX32" s="298"/>
      <c r="AY32" s="298"/>
      <c r="AZ32" s="298"/>
      <c r="BA32" s="298"/>
      <c r="BB32" s="298"/>
      <c r="BC32" s="298"/>
      <c r="BD32" s="298"/>
      <c r="BE32" s="298"/>
      <c r="BF32" s="298"/>
      <c r="BG32" s="298"/>
      <c r="BH32" s="298"/>
      <c r="BI32" s="298"/>
      <c r="BJ32" s="298"/>
      <c r="BK32" s="298"/>
      <c r="BL32" s="298"/>
      <c r="BM32" s="298"/>
      <c r="BN32" s="298"/>
      <c r="BO32" s="298"/>
      <c r="BP32" s="298"/>
      <c r="BQ32" s="298"/>
      <c r="BR32" s="298"/>
      <c r="BS32" s="298"/>
      <c r="BT32" s="298"/>
      <c r="BU32" s="298"/>
      <c r="BV32" s="298"/>
      <c r="BW32" s="298"/>
      <c r="BX32" s="298"/>
      <c r="BY32" s="298"/>
      <c r="BZ32" s="298"/>
      <c r="CA32" s="298"/>
      <c r="CB32" s="298"/>
      <c r="CC32" s="298"/>
      <c r="CD32" s="298"/>
    </row>
    <row r="33" spans="1:82" ht="34.25" customHeight="1" x14ac:dyDescent="0.2">
      <c r="A33" s="35"/>
      <c r="B33" s="90" t="s">
        <v>401</v>
      </c>
      <c r="C33" s="504"/>
      <c r="D33" s="505"/>
      <c r="E33" s="90" t="s">
        <v>620</v>
      </c>
      <c r="F33" s="10"/>
      <c r="G33" s="120"/>
      <c r="H33" s="58"/>
      <c r="I33" s="506">
        <f>325*1.25</f>
        <v>406.25</v>
      </c>
      <c r="J33" s="10"/>
      <c r="K33" s="507">
        <f t="shared" si="0"/>
        <v>0</v>
      </c>
      <c r="L33" s="508"/>
      <c r="M33" s="298"/>
      <c r="N33" s="298"/>
      <c r="O33" s="298"/>
      <c r="P33" s="298"/>
      <c r="Q33" s="298"/>
      <c r="R33" s="298"/>
      <c r="S33" s="298"/>
      <c r="T33" s="298"/>
      <c r="U33" s="298"/>
      <c r="V33" s="298"/>
      <c r="W33" s="298"/>
      <c r="X33" s="298"/>
      <c r="Y33" s="298"/>
      <c r="Z33" s="298"/>
      <c r="AA33" s="298"/>
      <c r="AB33" s="298"/>
      <c r="AC33" s="298"/>
      <c r="AD33" s="298"/>
      <c r="AE33" s="298"/>
      <c r="AF33" s="298"/>
      <c r="AG33" s="298"/>
      <c r="AH33" s="298"/>
      <c r="AI33" s="298"/>
      <c r="AJ33" s="298"/>
      <c r="AK33" s="298"/>
      <c r="AL33" s="298"/>
      <c r="AM33" s="298"/>
      <c r="AN33" s="298"/>
      <c r="AO33" s="298"/>
      <c r="AP33" s="298"/>
      <c r="AQ33" s="298"/>
      <c r="AR33" s="298"/>
      <c r="AS33" s="298"/>
      <c r="AT33" s="298"/>
      <c r="AU33" s="298"/>
      <c r="AV33" s="298"/>
      <c r="AW33" s="298"/>
      <c r="AX33" s="298"/>
      <c r="AY33" s="298"/>
      <c r="AZ33" s="298"/>
      <c r="BA33" s="298"/>
      <c r="BB33" s="298"/>
      <c r="BC33" s="298"/>
      <c r="BD33" s="298"/>
      <c r="BE33" s="298"/>
      <c r="BF33" s="298"/>
      <c r="BG33" s="298"/>
      <c r="BH33" s="298"/>
      <c r="BI33" s="298"/>
      <c r="BJ33" s="298"/>
      <c r="BK33" s="298"/>
      <c r="BL33" s="298"/>
      <c r="BM33" s="298"/>
      <c r="BN33" s="298"/>
      <c r="BO33" s="298"/>
      <c r="BP33" s="298"/>
      <c r="BQ33" s="298"/>
      <c r="BR33" s="298"/>
      <c r="BS33" s="298"/>
      <c r="BT33" s="298"/>
      <c r="BU33" s="298"/>
      <c r="BV33" s="298"/>
      <c r="BW33" s="298"/>
      <c r="BX33" s="298"/>
      <c r="BY33" s="298"/>
      <c r="BZ33" s="298"/>
      <c r="CA33" s="298"/>
      <c r="CB33" s="298"/>
      <c r="CC33" s="298"/>
      <c r="CD33" s="298"/>
    </row>
    <row r="34" spans="1:82" ht="34.25" customHeight="1" x14ac:dyDescent="0.2">
      <c r="A34" s="35"/>
      <c r="B34" s="90" t="s">
        <v>402</v>
      </c>
      <c r="C34" s="504"/>
      <c r="D34" s="505"/>
      <c r="E34" s="90" t="s">
        <v>450</v>
      </c>
      <c r="F34" s="10"/>
      <c r="G34" s="120"/>
      <c r="H34" s="58"/>
      <c r="I34" s="506">
        <f>240*1.25</f>
        <v>300</v>
      </c>
      <c r="J34" s="10"/>
      <c r="K34" s="507">
        <f t="shared" si="0"/>
        <v>0</v>
      </c>
      <c r="L34" s="508"/>
      <c r="M34" s="298"/>
      <c r="N34" s="298"/>
      <c r="O34" s="298"/>
      <c r="P34" s="298"/>
      <c r="Q34" s="298"/>
      <c r="R34" s="298"/>
      <c r="S34" s="298"/>
      <c r="T34" s="298"/>
      <c r="U34" s="298"/>
      <c r="V34" s="298"/>
      <c r="W34" s="298"/>
      <c r="X34" s="298"/>
      <c r="Y34" s="298"/>
      <c r="Z34" s="298"/>
      <c r="AA34" s="298"/>
      <c r="AB34" s="298"/>
      <c r="AC34" s="298"/>
      <c r="AD34" s="298"/>
      <c r="AE34" s="298"/>
      <c r="AF34" s="298"/>
      <c r="AG34" s="298"/>
      <c r="AH34" s="298"/>
      <c r="AI34" s="298"/>
      <c r="AJ34" s="298"/>
      <c r="AK34" s="298"/>
      <c r="AL34" s="298"/>
      <c r="AM34" s="298"/>
      <c r="AN34" s="298"/>
      <c r="AO34" s="298"/>
      <c r="AP34" s="298"/>
      <c r="AQ34" s="298"/>
      <c r="AR34" s="298"/>
      <c r="AS34" s="298"/>
      <c r="AT34" s="298"/>
      <c r="AU34" s="298"/>
      <c r="AV34" s="298"/>
      <c r="AW34" s="298"/>
      <c r="AX34" s="298"/>
      <c r="AY34" s="298"/>
      <c r="AZ34" s="298"/>
      <c r="BA34" s="298"/>
      <c r="BB34" s="298"/>
      <c r="BC34" s="298"/>
      <c r="BD34" s="298"/>
      <c r="BE34" s="298"/>
      <c r="BF34" s="298"/>
      <c r="BG34" s="298"/>
      <c r="BH34" s="298"/>
      <c r="BI34" s="298"/>
      <c r="BJ34" s="298"/>
      <c r="BK34" s="298"/>
      <c r="BL34" s="298"/>
      <c r="BM34" s="298"/>
      <c r="BN34" s="298"/>
      <c r="BO34" s="298"/>
      <c r="BP34" s="298"/>
      <c r="BQ34" s="298"/>
      <c r="BR34" s="298"/>
      <c r="BS34" s="298"/>
      <c r="BT34" s="298"/>
      <c r="BU34" s="298"/>
      <c r="BV34" s="298"/>
      <c r="BW34" s="298"/>
      <c r="BX34" s="298"/>
      <c r="BY34" s="298"/>
      <c r="BZ34" s="298"/>
      <c r="CA34" s="298"/>
      <c r="CB34" s="298"/>
      <c r="CC34" s="298"/>
      <c r="CD34" s="298"/>
    </row>
    <row r="35" spans="1:82" ht="34.25" customHeight="1" x14ac:dyDescent="0.2">
      <c r="A35" s="35"/>
      <c r="B35" s="90" t="s">
        <v>403</v>
      </c>
      <c r="C35" s="504"/>
      <c r="D35" s="505"/>
      <c r="E35" s="90" t="s">
        <v>621</v>
      </c>
      <c r="F35" s="10"/>
      <c r="G35" s="120"/>
      <c r="H35" s="58"/>
      <c r="I35" s="506">
        <v>415</v>
      </c>
      <c r="J35" s="10"/>
      <c r="K35" s="507">
        <f t="shared" si="0"/>
        <v>0</v>
      </c>
      <c r="L35" s="508"/>
      <c r="M35" s="298"/>
      <c r="N35" s="298"/>
      <c r="O35" s="298"/>
      <c r="P35" s="298"/>
      <c r="Q35" s="298"/>
      <c r="R35" s="298"/>
      <c r="S35" s="298"/>
      <c r="T35" s="298"/>
      <c r="U35" s="298"/>
      <c r="V35" s="298"/>
      <c r="W35" s="298"/>
      <c r="X35" s="298"/>
      <c r="Y35" s="298"/>
      <c r="Z35" s="298"/>
      <c r="AA35" s="298"/>
      <c r="AB35" s="298"/>
      <c r="AC35" s="298"/>
      <c r="AD35" s="298"/>
      <c r="AE35" s="298"/>
      <c r="AF35" s="298"/>
      <c r="AG35" s="298"/>
      <c r="AH35" s="298"/>
      <c r="AI35" s="298"/>
      <c r="AJ35" s="298"/>
      <c r="AK35" s="298"/>
      <c r="AL35" s="298"/>
      <c r="AM35" s="298"/>
      <c r="AN35" s="298"/>
      <c r="AO35" s="298"/>
      <c r="AP35" s="298"/>
      <c r="AQ35" s="298"/>
      <c r="AR35" s="298"/>
      <c r="AS35" s="298"/>
      <c r="AT35" s="298"/>
      <c r="AU35" s="298"/>
      <c r="AV35" s="298"/>
      <c r="AW35" s="298"/>
      <c r="AX35" s="298"/>
      <c r="AY35" s="298"/>
      <c r="AZ35" s="298"/>
      <c r="BA35" s="298"/>
      <c r="BB35" s="298"/>
      <c r="BC35" s="298"/>
      <c r="BD35" s="298"/>
      <c r="BE35" s="298"/>
      <c r="BF35" s="298"/>
      <c r="BG35" s="298"/>
      <c r="BH35" s="298"/>
      <c r="BI35" s="298"/>
      <c r="BJ35" s="298"/>
      <c r="BK35" s="298"/>
      <c r="BL35" s="298"/>
      <c r="BM35" s="298"/>
      <c r="BN35" s="298"/>
      <c r="BO35" s="298"/>
      <c r="BP35" s="298"/>
      <c r="BQ35" s="298"/>
      <c r="BR35" s="298"/>
      <c r="BS35" s="298"/>
      <c r="BT35" s="298"/>
      <c r="BU35" s="298"/>
      <c r="BV35" s="298"/>
      <c r="BW35" s="298"/>
      <c r="BX35" s="298"/>
      <c r="BY35" s="298"/>
      <c r="BZ35" s="298"/>
      <c r="CA35" s="298"/>
      <c r="CB35" s="298"/>
      <c r="CC35" s="298"/>
      <c r="CD35" s="298"/>
    </row>
    <row r="36" spans="1:82" ht="34.25" customHeight="1" x14ac:dyDescent="0.2">
      <c r="A36" s="35"/>
      <c r="B36" s="90" t="s">
        <v>404</v>
      </c>
      <c r="C36" s="504"/>
      <c r="D36" s="505"/>
      <c r="E36" s="90" t="s">
        <v>622</v>
      </c>
      <c r="F36" s="10"/>
      <c r="G36" s="120"/>
      <c r="H36" s="58"/>
      <c r="I36" s="506">
        <v>415</v>
      </c>
      <c r="J36" s="10"/>
      <c r="K36" s="507">
        <f t="shared" si="0"/>
        <v>0</v>
      </c>
      <c r="L36" s="508"/>
      <c r="M36" s="298"/>
      <c r="N36" s="298"/>
      <c r="O36" s="298"/>
      <c r="P36" s="298"/>
      <c r="Q36" s="298"/>
      <c r="R36" s="298"/>
      <c r="S36" s="298"/>
      <c r="T36" s="298"/>
      <c r="U36" s="298"/>
      <c r="V36" s="298"/>
      <c r="W36" s="298"/>
      <c r="X36" s="298"/>
      <c r="Y36" s="298"/>
      <c r="Z36" s="298"/>
      <c r="AA36" s="298"/>
      <c r="AB36" s="298"/>
      <c r="AC36" s="298"/>
      <c r="AD36" s="298"/>
      <c r="AE36" s="298"/>
      <c r="AF36" s="298"/>
      <c r="AG36" s="298"/>
      <c r="AH36" s="298"/>
      <c r="AI36" s="298"/>
      <c r="AJ36" s="298"/>
      <c r="AK36" s="298"/>
      <c r="AL36" s="298"/>
      <c r="AM36" s="298"/>
      <c r="AN36" s="298"/>
      <c r="AO36" s="298"/>
      <c r="AP36" s="298"/>
      <c r="AQ36" s="298"/>
      <c r="AR36" s="298"/>
      <c r="AS36" s="298"/>
      <c r="AT36" s="298"/>
      <c r="AU36" s="298"/>
      <c r="AV36" s="298"/>
      <c r="AW36" s="298"/>
      <c r="AX36" s="298"/>
      <c r="AY36" s="298"/>
      <c r="AZ36" s="298"/>
      <c r="BA36" s="298"/>
      <c r="BB36" s="298"/>
      <c r="BC36" s="298"/>
      <c r="BD36" s="298"/>
      <c r="BE36" s="298"/>
      <c r="BF36" s="298"/>
      <c r="BG36" s="298"/>
      <c r="BH36" s="298"/>
      <c r="BI36" s="298"/>
      <c r="BJ36" s="298"/>
      <c r="BK36" s="298"/>
      <c r="BL36" s="298"/>
      <c r="BM36" s="298"/>
      <c r="BN36" s="298"/>
      <c r="BO36" s="298"/>
      <c r="BP36" s="298"/>
      <c r="BQ36" s="298"/>
      <c r="BR36" s="298"/>
      <c r="BS36" s="298"/>
      <c r="BT36" s="298"/>
      <c r="BU36" s="298"/>
      <c r="BV36" s="298"/>
      <c r="BW36" s="298"/>
      <c r="BX36" s="298"/>
      <c r="BY36" s="298"/>
      <c r="BZ36" s="298"/>
      <c r="CA36" s="298"/>
      <c r="CB36" s="298"/>
      <c r="CC36" s="298"/>
      <c r="CD36" s="298"/>
    </row>
    <row r="37" spans="1:82" ht="34.25" customHeight="1" x14ac:dyDescent="0.2">
      <c r="A37" s="35"/>
      <c r="B37" s="90" t="s">
        <v>405</v>
      </c>
      <c r="C37" s="504"/>
      <c r="D37" s="505"/>
      <c r="E37" s="90" t="s">
        <v>623</v>
      </c>
      <c r="F37" s="10"/>
      <c r="G37" s="120"/>
      <c r="H37" s="58"/>
      <c r="I37" s="506">
        <f>345*1.25</f>
        <v>431.25</v>
      </c>
      <c r="J37" s="10"/>
      <c r="K37" s="507">
        <f t="shared" si="0"/>
        <v>0</v>
      </c>
      <c r="L37" s="508"/>
      <c r="M37" s="298"/>
      <c r="N37" s="298"/>
      <c r="O37" s="298"/>
      <c r="P37" s="298"/>
      <c r="Q37" s="298"/>
      <c r="R37" s="298"/>
      <c r="S37" s="298"/>
      <c r="T37" s="298"/>
      <c r="U37" s="298"/>
      <c r="V37" s="298"/>
      <c r="W37" s="298"/>
      <c r="X37" s="298"/>
      <c r="Y37" s="298"/>
      <c r="Z37" s="298"/>
      <c r="AA37" s="298"/>
      <c r="AB37" s="298"/>
      <c r="AC37" s="298"/>
      <c r="AD37" s="298"/>
      <c r="AE37" s="298"/>
      <c r="AF37" s="298"/>
      <c r="AG37" s="298"/>
      <c r="AH37" s="298"/>
      <c r="AI37" s="298"/>
      <c r="AJ37" s="298"/>
      <c r="AK37" s="298"/>
      <c r="AL37" s="298"/>
      <c r="AM37" s="298"/>
      <c r="AN37" s="298"/>
      <c r="AO37" s="298"/>
      <c r="AP37" s="298"/>
      <c r="AQ37" s="298"/>
      <c r="AR37" s="298"/>
      <c r="AS37" s="298"/>
      <c r="AT37" s="298"/>
      <c r="AU37" s="298"/>
      <c r="AV37" s="298"/>
      <c r="AW37" s="298"/>
      <c r="AX37" s="298"/>
      <c r="AY37" s="298"/>
      <c r="AZ37" s="298"/>
      <c r="BA37" s="298"/>
      <c r="BB37" s="298"/>
      <c r="BC37" s="298"/>
      <c r="BD37" s="298"/>
      <c r="BE37" s="298"/>
      <c r="BF37" s="298"/>
      <c r="BG37" s="298"/>
      <c r="BH37" s="298"/>
      <c r="BI37" s="298"/>
      <c r="BJ37" s="298"/>
      <c r="BK37" s="298"/>
      <c r="BL37" s="298"/>
      <c r="BM37" s="298"/>
      <c r="BN37" s="298"/>
      <c r="BO37" s="298"/>
      <c r="BP37" s="298"/>
      <c r="BQ37" s="298"/>
      <c r="BR37" s="298"/>
      <c r="BS37" s="298"/>
      <c r="BT37" s="298"/>
      <c r="BU37" s="298"/>
      <c r="BV37" s="298"/>
      <c r="BW37" s="298"/>
      <c r="BX37" s="298"/>
      <c r="BY37" s="298"/>
      <c r="BZ37" s="298"/>
      <c r="CA37" s="298"/>
      <c r="CB37" s="298"/>
      <c r="CC37" s="298"/>
      <c r="CD37" s="298"/>
    </row>
    <row r="38" spans="1:82" ht="34.25" customHeight="1" x14ac:dyDescent="0.2">
      <c r="A38" s="35"/>
      <c r="B38" s="90" t="s">
        <v>406</v>
      </c>
      <c r="C38" s="504"/>
      <c r="D38" s="505"/>
      <c r="E38" s="90" t="s">
        <v>624</v>
      </c>
      <c r="F38" s="10"/>
      <c r="G38" s="120"/>
      <c r="H38" s="58"/>
      <c r="I38" s="506">
        <f>1.25*376</f>
        <v>470</v>
      </c>
      <c r="J38" s="10"/>
      <c r="K38" s="507">
        <f t="shared" si="0"/>
        <v>0</v>
      </c>
      <c r="L38" s="508"/>
      <c r="M38" s="298"/>
      <c r="N38" s="298"/>
      <c r="O38" s="298"/>
      <c r="P38" s="298"/>
      <c r="Q38" s="298"/>
      <c r="R38" s="298"/>
      <c r="S38" s="298"/>
      <c r="T38" s="298"/>
      <c r="U38" s="298"/>
      <c r="V38" s="298"/>
      <c r="W38" s="298"/>
      <c r="X38" s="298"/>
      <c r="Y38" s="298"/>
      <c r="Z38" s="298"/>
      <c r="AA38" s="298"/>
      <c r="AB38" s="298"/>
      <c r="AC38" s="298"/>
      <c r="AD38" s="298"/>
      <c r="AE38" s="298"/>
      <c r="AF38" s="298"/>
      <c r="AG38" s="298"/>
      <c r="AH38" s="298"/>
      <c r="AI38" s="298"/>
      <c r="AJ38" s="298"/>
      <c r="AK38" s="298"/>
      <c r="AL38" s="298"/>
      <c r="AM38" s="298"/>
      <c r="AN38" s="298"/>
      <c r="AO38" s="298"/>
      <c r="AP38" s="298"/>
      <c r="AQ38" s="298"/>
      <c r="AR38" s="298"/>
      <c r="AS38" s="298"/>
      <c r="AT38" s="298"/>
      <c r="AU38" s="298"/>
      <c r="AV38" s="298"/>
      <c r="AW38" s="298"/>
      <c r="AX38" s="298"/>
      <c r="AY38" s="298"/>
      <c r="AZ38" s="298"/>
      <c r="BA38" s="298"/>
      <c r="BB38" s="298"/>
      <c r="BC38" s="298"/>
      <c r="BD38" s="298"/>
      <c r="BE38" s="298"/>
      <c r="BF38" s="298"/>
      <c r="BG38" s="298"/>
      <c r="BH38" s="298"/>
      <c r="BI38" s="298"/>
      <c r="BJ38" s="298"/>
      <c r="BK38" s="298"/>
      <c r="BL38" s="298"/>
      <c r="BM38" s="298"/>
      <c r="BN38" s="298"/>
      <c r="BO38" s="298"/>
      <c r="BP38" s="298"/>
      <c r="BQ38" s="298"/>
      <c r="BR38" s="298"/>
      <c r="BS38" s="298"/>
      <c r="BT38" s="298"/>
      <c r="BU38" s="298"/>
      <c r="BV38" s="298"/>
      <c r="BW38" s="298"/>
      <c r="BX38" s="298"/>
      <c r="BY38" s="298"/>
      <c r="BZ38" s="298"/>
      <c r="CA38" s="298"/>
      <c r="CB38" s="298"/>
      <c r="CC38" s="298"/>
      <c r="CD38" s="298"/>
    </row>
    <row r="39" spans="1:82" ht="34.25" hidden="1" customHeight="1" x14ac:dyDescent="0.2">
      <c r="A39" s="35"/>
      <c r="B39" s="90" t="s">
        <v>408</v>
      </c>
      <c r="C39" s="504"/>
      <c r="D39" s="505"/>
      <c r="E39" s="90" t="s">
        <v>625</v>
      </c>
      <c r="F39" s="10"/>
      <c r="G39" s="120"/>
      <c r="H39" s="58"/>
      <c r="I39" s="506">
        <v>687</v>
      </c>
      <c r="J39" s="10"/>
      <c r="K39" s="507">
        <f t="shared" si="0"/>
        <v>0</v>
      </c>
      <c r="L39" s="508"/>
      <c r="M39" s="298"/>
      <c r="N39" s="298"/>
      <c r="O39" s="298"/>
      <c r="P39" s="298"/>
      <c r="Q39" s="298"/>
      <c r="R39" s="298"/>
      <c r="S39" s="298"/>
      <c r="T39" s="298"/>
      <c r="U39" s="298"/>
      <c r="V39" s="298"/>
      <c r="W39" s="298"/>
      <c r="X39" s="298"/>
      <c r="Y39" s="298"/>
      <c r="Z39" s="298"/>
      <c r="AA39" s="298"/>
      <c r="AB39" s="298"/>
      <c r="AC39" s="298"/>
      <c r="AD39" s="298"/>
      <c r="AE39" s="298"/>
      <c r="AF39" s="298"/>
      <c r="AG39" s="298"/>
      <c r="AH39" s="298"/>
      <c r="AI39" s="298"/>
      <c r="AJ39" s="298"/>
      <c r="AK39" s="298"/>
      <c r="AL39" s="298"/>
      <c r="AM39" s="298"/>
      <c r="AN39" s="298"/>
      <c r="AO39" s="298"/>
      <c r="AP39" s="298"/>
      <c r="AQ39" s="298"/>
      <c r="AR39" s="298"/>
      <c r="AS39" s="298"/>
      <c r="AT39" s="298"/>
      <c r="AU39" s="298"/>
      <c r="AV39" s="298"/>
      <c r="AW39" s="298"/>
      <c r="AX39" s="298"/>
      <c r="AY39" s="298"/>
      <c r="AZ39" s="298"/>
      <c r="BA39" s="298"/>
      <c r="BB39" s="298"/>
      <c r="BC39" s="298"/>
      <c r="BD39" s="298"/>
      <c r="BE39" s="298"/>
      <c r="BF39" s="298"/>
      <c r="BG39" s="298"/>
      <c r="BH39" s="298"/>
      <c r="BI39" s="298"/>
      <c r="BJ39" s="298"/>
      <c r="BK39" s="298"/>
      <c r="BL39" s="298"/>
      <c r="BM39" s="298"/>
      <c r="BN39" s="298"/>
      <c r="BO39" s="298"/>
      <c r="BP39" s="298"/>
      <c r="BQ39" s="298"/>
      <c r="BR39" s="298"/>
      <c r="BS39" s="298"/>
      <c r="BT39" s="298"/>
      <c r="BU39" s="298"/>
      <c r="BV39" s="298"/>
      <c r="BW39" s="298"/>
      <c r="BX39" s="298"/>
      <c r="BY39" s="298"/>
      <c r="BZ39" s="298"/>
      <c r="CA39" s="298"/>
      <c r="CB39" s="298"/>
      <c r="CC39" s="298"/>
      <c r="CD39" s="298"/>
    </row>
    <row r="40" spans="1:82" ht="34.25" hidden="1" customHeight="1" x14ac:dyDescent="0.2">
      <c r="A40" s="35"/>
      <c r="B40" s="90" t="s">
        <v>409</v>
      </c>
      <c r="C40" s="504"/>
      <c r="D40" s="505"/>
      <c r="E40" s="90" t="s">
        <v>626</v>
      </c>
      <c r="F40" s="10"/>
      <c r="G40" s="120"/>
      <c r="H40" s="58"/>
      <c r="I40" s="506">
        <v>2234</v>
      </c>
      <c r="J40" s="10"/>
      <c r="K40" s="507">
        <f t="shared" si="0"/>
        <v>0</v>
      </c>
      <c r="L40" s="508"/>
      <c r="M40" s="298"/>
      <c r="N40" s="298"/>
      <c r="O40" s="298"/>
      <c r="P40" s="298"/>
      <c r="Q40" s="298"/>
      <c r="R40" s="298"/>
      <c r="S40" s="298"/>
      <c r="T40" s="298"/>
      <c r="U40" s="298"/>
      <c r="V40" s="298"/>
      <c r="W40" s="298"/>
      <c r="X40" s="298"/>
      <c r="Y40" s="298"/>
      <c r="Z40" s="298"/>
      <c r="AA40" s="298"/>
      <c r="AB40" s="298"/>
      <c r="AC40" s="298"/>
      <c r="AD40" s="298"/>
      <c r="AE40" s="298"/>
      <c r="AF40" s="298"/>
      <c r="AG40" s="298"/>
      <c r="AH40" s="298"/>
      <c r="AI40" s="298"/>
      <c r="AJ40" s="298"/>
      <c r="AK40" s="298"/>
      <c r="AL40" s="298"/>
      <c r="AM40" s="298"/>
      <c r="AN40" s="298"/>
      <c r="AO40" s="298"/>
      <c r="AP40" s="298"/>
      <c r="AQ40" s="298"/>
      <c r="AR40" s="298"/>
      <c r="AS40" s="298"/>
      <c r="AT40" s="298"/>
      <c r="AU40" s="298"/>
      <c r="AV40" s="298"/>
      <c r="AW40" s="298"/>
      <c r="AX40" s="298"/>
      <c r="AY40" s="298"/>
      <c r="AZ40" s="298"/>
      <c r="BA40" s="298"/>
      <c r="BB40" s="298"/>
      <c r="BC40" s="298"/>
      <c r="BD40" s="298"/>
      <c r="BE40" s="298"/>
      <c r="BF40" s="298"/>
      <c r="BG40" s="298"/>
      <c r="BH40" s="298"/>
      <c r="BI40" s="298"/>
      <c r="BJ40" s="298"/>
      <c r="BK40" s="298"/>
      <c r="BL40" s="298"/>
      <c r="BM40" s="298"/>
      <c r="BN40" s="298"/>
      <c r="BO40" s="298"/>
      <c r="BP40" s="298"/>
      <c r="BQ40" s="298"/>
      <c r="BR40" s="298"/>
      <c r="BS40" s="298"/>
      <c r="BT40" s="298"/>
      <c r="BU40" s="298"/>
      <c r="BV40" s="298"/>
      <c r="BW40" s="298"/>
      <c r="BX40" s="298"/>
      <c r="BY40" s="298"/>
      <c r="BZ40" s="298"/>
      <c r="CA40" s="298"/>
      <c r="CB40" s="298"/>
      <c r="CC40" s="298"/>
      <c r="CD40" s="298"/>
    </row>
    <row r="41" spans="1:82" ht="34.25" hidden="1" customHeight="1" x14ac:dyDescent="0.2">
      <c r="A41" s="35"/>
      <c r="B41" s="90" t="s">
        <v>410</v>
      </c>
      <c r="C41" s="504"/>
      <c r="D41" s="505"/>
      <c r="E41" s="90" t="s">
        <v>627</v>
      </c>
      <c r="F41" s="10"/>
      <c r="G41" s="120"/>
      <c r="H41" s="58"/>
      <c r="I41" s="506">
        <v>3534</v>
      </c>
      <c r="J41" s="10"/>
      <c r="K41" s="507">
        <f t="shared" si="0"/>
        <v>0</v>
      </c>
      <c r="L41" s="508"/>
      <c r="M41" s="298"/>
      <c r="N41" s="298"/>
      <c r="O41" s="298"/>
      <c r="P41" s="298"/>
      <c r="Q41" s="298"/>
      <c r="R41" s="298"/>
      <c r="S41" s="298"/>
      <c r="T41" s="298"/>
      <c r="U41" s="298"/>
      <c r="V41" s="298"/>
      <c r="W41" s="298"/>
      <c r="X41" s="298"/>
      <c r="Y41" s="298"/>
      <c r="Z41" s="298"/>
      <c r="AA41" s="298"/>
      <c r="AB41" s="298"/>
      <c r="AC41" s="298"/>
      <c r="AD41" s="298"/>
      <c r="AE41" s="298"/>
      <c r="AF41" s="298"/>
      <c r="AG41" s="298"/>
      <c r="AH41" s="298"/>
      <c r="AI41" s="298"/>
      <c r="AJ41" s="298"/>
      <c r="AK41" s="298"/>
      <c r="AL41" s="298"/>
      <c r="AM41" s="298"/>
      <c r="AN41" s="298"/>
      <c r="AO41" s="298"/>
      <c r="AP41" s="298"/>
      <c r="AQ41" s="298"/>
      <c r="AR41" s="298"/>
      <c r="AS41" s="298"/>
      <c r="AT41" s="298"/>
      <c r="AU41" s="298"/>
      <c r="AV41" s="298"/>
      <c r="AW41" s="298"/>
      <c r="AX41" s="298"/>
      <c r="AY41" s="298"/>
      <c r="AZ41" s="298"/>
      <c r="BA41" s="298"/>
      <c r="BB41" s="298"/>
      <c r="BC41" s="298"/>
      <c r="BD41" s="298"/>
      <c r="BE41" s="298"/>
      <c r="BF41" s="298"/>
      <c r="BG41" s="298"/>
      <c r="BH41" s="298"/>
      <c r="BI41" s="298"/>
      <c r="BJ41" s="298"/>
      <c r="BK41" s="298"/>
      <c r="BL41" s="298"/>
      <c r="BM41" s="298"/>
      <c r="BN41" s="298"/>
      <c r="BO41" s="298"/>
      <c r="BP41" s="298"/>
      <c r="BQ41" s="298"/>
      <c r="BR41" s="298"/>
      <c r="BS41" s="298"/>
      <c r="BT41" s="298"/>
      <c r="BU41" s="298"/>
      <c r="BV41" s="298"/>
      <c r="BW41" s="298"/>
      <c r="BX41" s="298"/>
      <c r="BY41" s="298"/>
      <c r="BZ41" s="298"/>
      <c r="CA41" s="298"/>
      <c r="CB41" s="298"/>
      <c r="CC41" s="298"/>
      <c r="CD41" s="298"/>
    </row>
    <row r="42" spans="1:82" ht="34.25" hidden="1" customHeight="1" x14ac:dyDescent="0.2">
      <c r="A42" s="35"/>
      <c r="B42" s="90" t="s">
        <v>411</v>
      </c>
      <c r="C42" s="504"/>
      <c r="D42" s="505"/>
      <c r="E42" s="90" t="s">
        <v>628</v>
      </c>
      <c r="F42" s="10"/>
      <c r="G42" s="120"/>
      <c r="H42" s="58"/>
      <c r="I42" s="506">
        <v>657</v>
      </c>
      <c r="J42" s="10"/>
      <c r="K42" s="507">
        <f t="shared" si="0"/>
        <v>0</v>
      </c>
      <c r="L42" s="508"/>
      <c r="M42" s="298"/>
      <c r="N42" s="298"/>
      <c r="O42" s="298"/>
      <c r="P42" s="298"/>
      <c r="Q42" s="298"/>
      <c r="R42" s="298"/>
      <c r="S42" s="298"/>
      <c r="T42" s="298"/>
      <c r="U42" s="298"/>
      <c r="V42" s="298"/>
      <c r="W42" s="298"/>
      <c r="X42" s="298"/>
      <c r="Y42" s="298"/>
      <c r="Z42" s="298"/>
      <c r="AA42" s="298"/>
      <c r="AB42" s="298"/>
      <c r="AC42" s="298"/>
      <c r="AD42" s="298"/>
      <c r="AE42" s="298"/>
      <c r="AF42" s="298"/>
      <c r="AG42" s="298"/>
      <c r="AH42" s="298"/>
      <c r="AI42" s="298"/>
      <c r="AJ42" s="298"/>
      <c r="AK42" s="298"/>
      <c r="AL42" s="298"/>
      <c r="AM42" s="298"/>
      <c r="AN42" s="298"/>
      <c r="AO42" s="298"/>
      <c r="AP42" s="298"/>
      <c r="AQ42" s="298"/>
      <c r="AR42" s="298"/>
      <c r="AS42" s="298"/>
      <c r="AT42" s="298"/>
      <c r="AU42" s="298"/>
      <c r="AV42" s="298"/>
      <c r="AW42" s="298"/>
      <c r="AX42" s="298"/>
      <c r="AY42" s="298"/>
      <c r="AZ42" s="298"/>
      <c r="BA42" s="298"/>
      <c r="BB42" s="298"/>
      <c r="BC42" s="298"/>
      <c r="BD42" s="298"/>
      <c r="BE42" s="298"/>
      <c r="BF42" s="298"/>
      <c r="BG42" s="298"/>
      <c r="BH42" s="298"/>
      <c r="BI42" s="298"/>
      <c r="BJ42" s="298"/>
      <c r="BK42" s="298"/>
      <c r="BL42" s="298"/>
      <c r="BM42" s="298"/>
      <c r="BN42" s="298"/>
      <c r="BO42" s="298"/>
      <c r="BP42" s="298"/>
      <c r="BQ42" s="298"/>
      <c r="BR42" s="298"/>
      <c r="BS42" s="298"/>
      <c r="BT42" s="298"/>
      <c r="BU42" s="298"/>
      <c r="BV42" s="298"/>
      <c r="BW42" s="298"/>
      <c r="BX42" s="298"/>
      <c r="BY42" s="298"/>
      <c r="BZ42" s="298"/>
      <c r="CA42" s="298"/>
      <c r="CB42" s="298"/>
      <c r="CC42" s="298"/>
      <c r="CD42" s="298"/>
    </row>
    <row r="43" spans="1:82" ht="34.25" hidden="1" customHeight="1" x14ac:dyDescent="0.2">
      <c r="A43" s="35"/>
      <c r="B43" s="90" t="s">
        <v>412</v>
      </c>
      <c r="C43" s="504"/>
      <c r="D43" s="505"/>
      <c r="E43" s="90" t="s">
        <v>451</v>
      </c>
      <c r="F43" s="10"/>
      <c r="G43" s="120"/>
      <c r="H43" s="58"/>
      <c r="I43" s="506">
        <v>956</v>
      </c>
      <c r="J43" s="10"/>
      <c r="K43" s="507">
        <f t="shared" si="0"/>
        <v>0</v>
      </c>
      <c r="L43" s="508"/>
      <c r="M43" s="298"/>
      <c r="N43" s="298"/>
      <c r="O43" s="298"/>
      <c r="P43" s="298"/>
      <c r="Q43" s="298"/>
      <c r="R43" s="298"/>
      <c r="S43" s="298"/>
      <c r="T43" s="298"/>
      <c r="U43" s="298"/>
      <c r="V43" s="298"/>
      <c r="W43" s="298"/>
      <c r="X43" s="298"/>
      <c r="Y43" s="298"/>
      <c r="Z43" s="298"/>
      <c r="AA43" s="298"/>
      <c r="AB43" s="298"/>
      <c r="AC43" s="298"/>
      <c r="AD43" s="298"/>
      <c r="AE43" s="298"/>
      <c r="AF43" s="298"/>
      <c r="AG43" s="298"/>
      <c r="AH43" s="298"/>
      <c r="AI43" s="298"/>
      <c r="AJ43" s="298"/>
      <c r="AK43" s="298"/>
      <c r="AL43" s="298"/>
      <c r="AM43" s="298"/>
      <c r="AN43" s="298"/>
      <c r="AO43" s="298"/>
      <c r="AP43" s="298"/>
      <c r="AQ43" s="298"/>
      <c r="AR43" s="298"/>
      <c r="AS43" s="298"/>
      <c r="AT43" s="298"/>
      <c r="AU43" s="298"/>
      <c r="AV43" s="298"/>
      <c r="AW43" s="298"/>
      <c r="AX43" s="298"/>
      <c r="AY43" s="298"/>
      <c r="AZ43" s="298"/>
      <c r="BA43" s="298"/>
      <c r="BB43" s="298"/>
      <c r="BC43" s="298"/>
      <c r="BD43" s="298"/>
      <c r="BE43" s="298"/>
      <c r="BF43" s="298"/>
      <c r="BG43" s="298"/>
      <c r="BH43" s="298"/>
      <c r="BI43" s="298"/>
      <c r="BJ43" s="298"/>
      <c r="BK43" s="298"/>
      <c r="BL43" s="298"/>
      <c r="BM43" s="298"/>
      <c r="BN43" s="298"/>
      <c r="BO43" s="298"/>
      <c r="BP43" s="298"/>
      <c r="BQ43" s="298"/>
      <c r="BR43" s="298"/>
      <c r="BS43" s="298"/>
      <c r="BT43" s="298"/>
      <c r="BU43" s="298"/>
      <c r="BV43" s="298"/>
      <c r="BW43" s="298"/>
      <c r="BX43" s="298"/>
      <c r="BY43" s="298"/>
      <c r="BZ43" s="298"/>
      <c r="CA43" s="298"/>
      <c r="CB43" s="298"/>
      <c r="CC43" s="298"/>
      <c r="CD43" s="298"/>
    </row>
    <row r="44" spans="1:82" ht="34.25" customHeight="1" x14ac:dyDescent="0.2">
      <c r="A44" s="35"/>
      <c r="B44" s="90" t="s">
        <v>413</v>
      </c>
      <c r="C44" s="504"/>
      <c r="D44" s="505"/>
      <c r="E44" s="90" t="s">
        <v>452</v>
      </c>
      <c r="F44" s="10"/>
      <c r="G44" s="120"/>
      <c r="H44" s="58"/>
      <c r="I44" s="506">
        <f>722*1.25</f>
        <v>902.5</v>
      </c>
      <c r="J44" s="10"/>
      <c r="K44" s="507">
        <f t="shared" si="0"/>
        <v>0</v>
      </c>
      <c r="L44" s="508"/>
      <c r="M44" s="298"/>
      <c r="N44" s="298"/>
      <c r="O44" s="298"/>
      <c r="P44" s="298"/>
      <c r="Q44" s="298"/>
      <c r="R44" s="298"/>
      <c r="S44" s="298"/>
      <c r="T44" s="298"/>
      <c r="U44" s="298"/>
      <c r="V44" s="298"/>
      <c r="W44" s="298"/>
      <c r="X44" s="298"/>
      <c r="Y44" s="298"/>
      <c r="Z44" s="298"/>
      <c r="AA44" s="298"/>
      <c r="AB44" s="298"/>
      <c r="AC44" s="298"/>
      <c r="AD44" s="298"/>
      <c r="AE44" s="298"/>
      <c r="AF44" s="298"/>
      <c r="AG44" s="298"/>
      <c r="AH44" s="298"/>
      <c r="AI44" s="298"/>
      <c r="AJ44" s="298"/>
      <c r="AK44" s="298"/>
      <c r="AL44" s="298"/>
      <c r="AM44" s="298"/>
      <c r="AN44" s="298"/>
      <c r="AO44" s="298"/>
      <c r="AP44" s="298"/>
      <c r="AQ44" s="298"/>
      <c r="AR44" s="298"/>
      <c r="AS44" s="298"/>
      <c r="AT44" s="298"/>
      <c r="AU44" s="298"/>
      <c r="AV44" s="298"/>
      <c r="AW44" s="298"/>
      <c r="AX44" s="298"/>
      <c r="AY44" s="298"/>
      <c r="AZ44" s="298"/>
      <c r="BA44" s="298"/>
      <c r="BB44" s="298"/>
      <c r="BC44" s="298"/>
      <c r="BD44" s="298"/>
      <c r="BE44" s="298"/>
      <c r="BF44" s="298"/>
      <c r="BG44" s="298"/>
      <c r="BH44" s="298"/>
      <c r="BI44" s="298"/>
      <c r="BJ44" s="298"/>
      <c r="BK44" s="298"/>
      <c r="BL44" s="298"/>
      <c r="BM44" s="298"/>
      <c r="BN44" s="298"/>
      <c r="BO44" s="298"/>
      <c r="BP44" s="298"/>
      <c r="BQ44" s="298"/>
      <c r="BR44" s="298"/>
      <c r="BS44" s="298"/>
      <c r="BT44" s="298"/>
      <c r="BU44" s="298"/>
      <c r="BV44" s="298"/>
      <c r="BW44" s="298"/>
      <c r="BX44" s="298"/>
      <c r="BY44" s="298"/>
      <c r="BZ44" s="298"/>
      <c r="CA44" s="298"/>
      <c r="CB44" s="298"/>
      <c r="CC44" s="298"/>
      <c r="CD44" s="298"/>
    </row>
    <row r="45" spans="1:82" ht="34.25" hidden="1" customHeight="1" x14ac:dyDescent="0.2">
      <c r="A45" s="35"/>
      <c r="B45" s="90" t="s">
        <v>414</v>
      </c>
      <c r="C45" s="504"/>
      <c r="D45" s="505"/>
      <c r="E45" s="90" t="s">
        <v>629</v>
      </c>
      <c r="F45" s="10"/>
      <c r="G45" s="120"/>
      <c r="H45" s="58"/>
      <c r="I45" s="506">
        <v>342</v>
      </c>
      <c r="J45" s="10"/>
      <c r="K45" s="507">
        <f t="shared" si="0"/>
        <v>0</v>
      </c>
      <c r="L45" s="508"/>
      <c r="M45" s="298"/>
      <c r="N45" s="298"/>
      <c r="O45" s="298"/>
      <c r="P45" s="298"/>
      <c r="Q45" s="298"/>
      <c r="R45" s="298"/>
      <c r="S45" s="298"/>
      <c r="T45" s="298"/>
      <c r="U45" s="298"/>
      <c r="V45" s="298"/>
      <c r="W45" s="298"/>
      <c r="X45" s="298"/>
      <c r="Y45" s="298"/>
      <c r="Z45" s="298"/>
      <c r="AA45" s="298"/>
      <c r="AB45" s="298"/>
      <c r="AC45" s="298"/>
      <c r="AD45" s="298"/>
      <c r="AE45" s="298"/>
      <c r="AF45" s="298"/>
      <c r="AG45" s="298"/>
      <c r="AH45" s="298"/>
      <c r="AI45" s="298"/>
      <c r="AJ45" s="298"/>
      <c r="AK45" s="298"/>
      <c r="AL45" s="298"/>
      <c r="AM45" s="298"/>
      <c r="AN45" s="298"/>
      <c r="AO45" s="298"/>
      <c r="AP45" s="298"/>
      <c r="AQ45" s="298"/>
      <c r="AR45" s="298"/>
      <c r="AS45" s="298"/>
      <c r="AT45" s="298"/>
      <c r="AU45" s="298"/>
      <c r="AV45" s="298"/>
      <c r="AW45" s="298"/>
      <c r="AX45" s="298"/>
      <c r="AY45" s="298"/>
      <c r="AZ45" s="298"/>
      <c r="BA45" s="298"/>
      <c r="BB45" s="298"/>
      <c r="BC45" s="298"/>
      <c r="BD45" s="298"/>
      <c r="BE45" s="298"/>
      <c r="BF45" s="298"/>
      <c r="BG45" s="298"/>
      <c r="BH45" s="298"/>
      <c r="BI45" s="298"/>
      <c r="BJ45" s="298"/>
      <c r="BK45" s="298"/>
      <c r="BL45" s="298"/>
      <c r="BM45" s="298"/>
      <c r="BN45" s="298"/>
      <c r="BO45" s="298"/>
      <c r="BP45" s="298"/>
      <c r="BQ45" s="298"/>
      <c r="BR45" s="298"/>
      <c r="BS45" s="298"/>
      <c r="BT45" s="298"/>
      <c r="BU45" s="298"/>
      <c r="BV45" s="298"/>
      <c r="BW45" s="298"/>
      <c r="BX45" s="298"/>
      <c r="BY45" s="298"/>
      <c r="BZ45" s="298"/>
      <c r="CA45" s="298"/>
      <c r="CB45" s="298"/>
      <c r="CC45" s="298"/>
      <c r="CD45" s="298"/>
    </row>
    <row r="46" spans="1:82" ht="34.25" customHeight="1" x14ac:dyDescent="0.2">
      <c r="A46" s="35"/>
      <c r="B46" s="90" t="s">
        <v>415</v>
      </c>
      <c r="C46" s="504"/>
      <c r="D46" s="505"/>
      <c r="E46" s="90" t="s">
        <v>630</v>
      </c>
      <c r="F46" s="10"/>
      <c r="G46" s="120"/>
      <c r="H46" s="58"/>
      <c r="I46" s="506">
        <f>270*1.25</f>
        <v>337.5</v>
      </c>
      <c r="J46" s="10"/>
      <c r="K46" s="507">
        <f t="shared" si="0"/>
        <v>0</v>
      </c>
      <c r="L46" s="508"/>
      <c r="M46" s="298"/>
      <c r="N46" s="298"/>
      <c r="O46" s="298"/>
      <c r="P46" s="298"/>
      <c r="Q46" s="298"/>
      <c r="R46" s="298"/>
      <c r="S46" s="298"/>
      <c r="T46" s="298"/>
      <c r="U46" s="298"/>
      <c r="V46" s="298"/>
      <c r="W46" s="298"/>
      <c r="X46" s="298"/>
      <c r="Y46" s="298"/>
      <c r="Z46" s="298"/>
      <c r="AA46" s="298"/>
      <c r="AB46" s="298"/>
      <c r="AC46" s="298"/>
      <c r="AD46" s="298"/>
      <c r="AE46" s="298"/>
      <c r="AF46" s="298"/>
      <c r="AG46" s="298"/>
      <c r="AH46" s="298"/>
      <c r="AI46" s="298"/>
      <c r="AJ46" s="298"/>
      <c r="AK46" s="298"/>
      <c r="AL46" s="298"/>
      <c r="AM46" s="298"/>
      <c r="AN46" s="298"/>
      <c r="AO46" s="298"/>
      <c r="AP46" s="298"/>
      <c r="AQ46" s="298"/>
      <c r="AR46" s="298"/>
      <c r="AS46" s="298"/>
      <c r="AT46" s="298"/>
      <c r="AU46" s="298"/>
      <c r="AV46" s="298"/>
      <c r="AW46" s="298"/>
      <c r="AX46" s="298"/>
      <c r="AY46" s="298"/>
      <c r="AZ46" s="298"/>
      <c r="BA46" s="298"/>
      <c r="BB46" s="298"/>
      <c r="BC46" s="298"/>
      <c r="BD46" s="298"/>
      <c r="BE46" s="298"/>
      <c r="BF46" s="298"/>
      <c r="BG46" s="298"/>
      <c r="BH46" s="298"/>
      <c r="BI46" s="298"/>
      <c r="BJ46" s="298"/>
      <c r="BK46" s="298"/>
      <c r="BL46" s="298"/>
      <c r="BM46" s="298"/>
      <c r="BN46" s="298"/>
      <c r="BO46" s="298"/>
      <c r="BP46" s="298"/>
      <c r="BQ46" s="298"/>
      <c r="BR46" s="298"/>
      <c r="BS46" s="298"/>
      <c r="BT46" s="298"/>
      <c r="BU46" s="298"/>
      <c r="BV46" s="298"/>
      <c r="BW46" s="298"/>
      <c r="BX46" s="298"/>
      <c r="BY46" s="298"/>
      <c r="BZ46" s="298"/>
      <c r="CA46" s="298"/>
      <c r="CB46" s="298"/>
      <c r="CC46" s="298"/>
      <c r="CD46" s="298"/>
    </row>
    <row r="47" spans="1:82" ht="34.25" customHeight="1" x14ac:dyDescent="0.2">
      <c r="A47" s="35"/>
      <c r="B47" s="90" t="s">
        <v>416</v>
      </c>
      <c r="C47" s="504"/>
      <c r="D47" s="505"/>
      <c r="E47" s="90" t="s">
        <v>631</v>
      </c>
      <c r="F47" s="10"/>
      <c r="G47" s="120"/>
      <c r="H47" s="58"/>
      <c r="I47" s="506">
        <f>301*1.25</f>
        <v>376.25</v>
      </c>
      <c r="J47" s="10"/>
      <c r="K47" s="507">
        <f t="shared" si="0"/>
        <v>0</v>
      </c>
      <c r="L47" s="508"/>
      <c r="M47" s="298"/>
      <c r="N47" s="298"/>
      <c r="O47" s="298"/>
      <c r="P47" s="298"/>
      <c r="Q47" s="298"/>
      <c r="R47" s="298"/>
      <c r="S47" s="298"/>
      <c r="T47" s="298"/>
      <c r="U47" s="298"/>
      <c r="V47" s="298"/>
      <c r="W47" s="298"/>
      <c r="X47" s="298"/>
      <c r="Y47" s="298"/>
      <c r="Z47" s="298"/>
      <c r="AA47" s="298"/>
      <c r="AB47" s="298"/>
      <c r="AC47" s="298"/>
      <c r="AD47" s="298"/>
      <c r="AE47" s="298"/>
      <c r="AF47" s="298"/>
      <c r="AG47" s="298"/>
      <c r="AH47" s="298"/>
      <c r="AI47" s="298"/>
      <c r="AJ47" s="298"/>
      <c r="AK47" s="298"/>
      <c r="AL47" s="298"/>
      <c r="AM47" s="298"/>
      <c r="AN47" s="298"/>
      <c r="AO47" s="298"/>
      <c r="AP47" s="298"/>
      <c r="AQ47" s="298"/>
      <c r="AR47" s="298"/>
      <c r="AS47" s="298"/>
      <c r="AT47" s="298"/>
      <c r="AU47" s="298"/>
      <c r="AV47" s="298"/>
      <c r="AW47" s="298"/>
      <c r="AX47" s="298"/>
      <c r="AY47" s="298"/>
      <c r="AZ47" s="298"/>
      <c r="BA47" s="298"/>
      <c r="BB47" s="298"/>
      <c r="BC47" s="298"/>
      <c r="BD47" s="298"/>
      <c r="BE47" s="298"/>
      <c r="BF47" s="298"/>
      <c r="BG47" s="298"/>
      <c r="BH47" s="298"/>
      <c r="BI47" s="298"/>
      <c r="BJ47" s="298"/>
      <c r="BK47" s="298"/>
      <c r="BL47" s="298"/>
      <c r="BM47" s="298"/>
      <c r="BN47" s="298"/>
      <c r="BO47" s="298"/>
      <c r="BP47" s="298"/>
      <c r="BQ47" s="298"/>
      <c r="BR47" s="298"/>
      <c r="BS47" s="298"/>
      <c r="BT47" s="298"/>
      <c r="BU47" s="298"/>
      <c r="BV47" s="298"/>
      <c r="BW47" s="298"/>
      <c r="BX47" s="298"/>
      <c r="BY47" s="298"/>
      <c r="BZ47" s="298"/>
      <c r="CA47" s="298"/>
      <c r="CB47" s="298"/>
      <c r="CC47" s="298"/>
      <c r="CD47" s="298"/>
    </row>
    <row r="48" spans="1:82" ht="34.25" customHeight="1" x14ac:dyDescent="0.2">
      <c r="A48" s="35"/>
      <c r="B48" s="90" t="s">
        <v>417</v>
      </c>
      <c r="C48" s="504"/>
      <c r="D48" s="505"/>
      <c r="E48" s="90" t="s">
        <v>632</v>
      </c>
      <c r="F48" s="10"/>
      <c r="G48" s="120"/>
      <c r="H48" s="58"/>
      <c r="I48" s="506">
        <f>309*1.25</f>
        <v>386.25</v>
      </c>
      <c r="J48" s="10"/>
      <c r="K48" s="507">
        <f t="shared" si="0"/>
        <v>0</v>
      </c>
      <c r="L48" s="508"/>
      <c r="M48" s="298"/>
      <c r="N48" s="298"/>
      <c r="O48" s="298"/>
      <c r="P48" s="298"/>
      <c r="Q48" s="298"/>
      <c r="R48" s="298"/>
      <c r="S48" s="298"/>
      <c r="T48" s="298"/>
      <c r="U48" s="298"/>
      <c r="V48" s="298"/>
      <c r="W48" s="298"/>
      <c r="X48" s="298"/>
      <c r="Y48" s="298"/>
      <c r="Z48" s="298"/>
      <c r="AA48" s="298"/>
      <c r="AB48" s="298"/>
      <c r="AC48" s="298"/>
      <c r="AD48" s="298"/>
      <c r="AE48" s="298"/>
      <c r="AF48" s="298"/>
      <c r="AG48" s="298"/>
      <c r="AH48" s="298"/>
      <c r="AI48" s="298"/>
      <c r="AJ48" s="298"/>
      <c r="AK48" s="298"/>
      <c r="AL48" s="298"/>
      <c r="AM48" s="298"/>
      <c r="AN48" s="298"/>
      <c r="AO48" s="298"/>
      <c r="AP48" s="298"/>
      <c r="AQ48" s="298"/>
      <c r="AR48" s="298"/>
      <c r="AS48" s="298"/>
      <c r="AT48" s="298"/>
      <c r="AU48" s="298"/>
      <c r="AV48" s="298"/>
      <c r="AW48" s="298"/>
      <c r="AX48" s="298"/>
      <c r="AY48" s="298"/>
      <c r="AZ48" s="298"/>
      <c r="BA48" s="298"/>
      <c r="BB48" s="298"/>
      <c r="BC48" s="298"/>
      <c r="BD48" s="298"/>
      <c r="BE48" s="298"/>
      <c r="BF48" s="298"/>
      <c r="BG48" s="298"/>
      <c r="BH48" s="298"/>
      <c r="BI48" s="298"/>
      <c r="BJ48" s="298"/>
      <c r="BK48" s="298"/>
      <c r="BL48" s="298"/>
      <c r="BM48" s="298"/>
      <c r="BN48" s="298"/>
      <c r="BO48" s="298"/>
      <c r="BP48" s="298"/>
      <c r="BQ48" s="298"/>
      <c r="BR48" s="298"/>
      <c r="BS48" s="298"/>
      <c r="BT48" s="298"/>
      <c r="BU48" s="298"/>
      <c r="BV48" s="298"/>
      <c r="BW48" s="298"/>
      <c r="BX48" s="298"/>
      <c r="BY48" s="298"/>
      <c r="BZ48" s="298"/>
      <c r="CA48" s="298"/>
      <c r="CB48" s="298"/>
      <c r="CC48" s="298"/>
      <c r="CD48" s="298"/>
    </row>
    <row r="49" spans="1:82" ht="34.25" hidden="1" customHeight="1" x14ac:dyDescent="0.2">
      <c r="A49" s="35"/>
      <c r="B49" s="90" t="s">
        <v>418</v>
      </c>
      <c r="C49" s="504"/>
      <c r="D49" s="505"/>
      <c r="E49" s="90" t="s">
        <v>453</v>
      </c>
      <c r="F49" s="10"/>
      <c r="G49" s="120"/>
      <c r="H49" s="58"/>
      <c r="I49" s="506">
        <v>1140</v>
      </c>
      <c r="J49" s="10"/>
      <c r="K49" s="507">
        <f t="shared" si="0"/>
        <v>0</v>
      </c>
      <c r="L49" s="508"/>
      <c r="M49" s="298"/>
      <c r="N49" s="298"/>
      <c r="O49" s="298"/>
      <c r="P49" s="298"/>
      <c r="Q49" s="298"/>
      <c r="R49" s="298"/>
      <c r="S49" s="298"/>
      <c r="T49" s="298"/>
      <c r="U49" s="298"/>
      <c r="V49" s="298"/>
      <c r="W49" s="298"/>
      <c r="X49" s="298"/>
      <c r="Y49" s="298"/>
      <c r="Z49" s="298"/>
      <c r="AA49" s="298"/>
      <c r="AB49" s="298"/>
      <c r="AC49" s="298"/>
      <c r="AD49" s="298"/>
      <c r="AE49" s="298"/>
      <c r="AF49" s="298"/>
      <c r="AG49" s="298"/>
      <c r="AH49" s="298"/>
      <c r="AI49" s="298"/>
      <c r="AJ49" s="298"/>
      <c r="AK49" s="298"/>
      <c r="AL49" s="298"/>
      <c r="AM49" s="298"/>
      <c r="AN49" s="298"/>
      <c r="AO49" s="298"/>
      <c r="AP49" s="298"/>
      <c r="AQ49" s="298"/>
      <c r="AR49" s="298"/>
      <c r="AS49" s="298"/>
      <c r="AT49" s="298"/>
      <c r="AU49" s="298"/>
      <c r="AV49" s="298"/>
      <c r="AW49" s="298"/>
      <c r="AX49" s="298"/>
      <c r="AY49" s="298"/>
      <c r="AZ49" s="298"/>
      <c r="BA49" s="298"/>
      <c r="BB49" s="298"/>
      <c r="BC49" s="298"/>
      <c r="BD49" s="298"/>
      <c r="BE49" s="298"/>
      <c r="BF49" s="298"/>
      <c r="BG49" s="298"/>
      <c r="BH49" s="298"/>
      <c r="BI49" s="298"/>
      <c r="BJ49" s="298"/>
      <c r="BK49" s="298"/>
      <c r="BL49" s="298"/>
      <c r="BM49" s="298"/>
      <c r="BN49" s="298"/>
      <c r="BO49" s="298"/>
      <c r="BP49" s="298"/>
      <c r="BQ49" s="298"/>
      <c r="BR49" s="298"/>
      <c r="BS49" s="298"/>
      <c r="BT49" s="298"/>
      <c r="BU49" s="298"/>
      <c r="BV49" s="298"/>
      <c r="BW49" s="298"/>
      <c r="BX49" s="298"/>
      <c r="BY49" s="298"/>
      <c r="BZ49" s="298"/>
      <c r="CA49" s="298"/>
      <c r="CB49" s="298"/>
      <c r="CC49" s="298"/>
      <c r="CD49" s="298"/>
    </row>
    <row r="50" spans="1:82" ht="34.25" hidden="1" customHeight="1" x14ac:dyDescent="0.2">
      <c r="A50" s="35"/>
      <c r="B50" s="90" t="s">
        <v>419</v>
      </c>
      <c r="C50" s="504"/>
      <c r="D50" s="505"/>
      <c r="E50" s="90" t="s">
        <v>454</v>
      </c>
      <c r="F50" s="10"/>
      <c r="G50" s="120"/>
      <c r="H50" s="58"/>
      <c r="I50" s="506">
        <v>472</v>
      </c>
      <c r="J50" s="10"/>
      <c r="K50" s="507">
        <f t="shared" si="0"/>
        <v>0</v>
      </c>
      <c r="L50" s="508"/>
      <c r="M50" s="298"/>
      <c r="N50" s="298"/>
      <c r="O50" s="298"/>
      <c r="P50" s="298"/>
      <c r="Q50" s="298"/>
      <c r="R50" s="298"/>
      <c r="S50" s="298"/>
      <c r="T50" s="298"/>
      <c r="U50" s="298"/>
      <c r="V50" s="298"/>
      <c r="W50" s="298"/>
      <c r="X50" s="298"/>
      <c r="Y50" s="298"/>
      <c r="Z50" s="298"/>
      <c r="AA50" s="298"/>
      <c r="AB50" s="298"/>
      <c r="AC50" s="298"/>
      <c r="AD50" s="298"/>
      <c r="AE50" s="298"/>
      <c r="AF50" s="298"/>
      <c r="AG50" s="298"/>
      <c r="AH50" s="298"/>
      <c r="AI50" s="298"/>
      <c r="AJ50" s="298"/>
      <c r="AK50" s="298"/>
      <c r="AL50" s="298"/>
      <c r="AM50" s="298"/>
      <c r="AN50" s="298"/>
      <c r="AO50" s="298"/>
      <c r="AP50" s="298"/>
      <c r="AQ50" s="298"/>
      <c r="AR50" s="298"/>
      <c r="AS50" s="298"/>
      <c r="AT50" s="298"/>
      <c r="AU50" s="298"/>
      <c r="AV50" s="298"/>
      <c r="AW50" s="298"/>
      <c r="AX50" s="298"/>
      <c r="AY50" s="298"/>
      <c r="AZ50" s="298"/>
      <c r="BA50" s="298"/>
      <c r="BB50" s="298"/>
      <c r="BC50" s="298"/>
      <c r="BD50" s="298"/>
      <c r="BE50" s="298"/>
      <c r="BF50" s="298"/>
      <c r="BG50" s="298"/>
      <c r="BH50" s="298"/>
      <c r="BI50" s="298"/>
      <c r="BJ50" s="298"/>
      <c r="BK50" s="298"/>
      <c r="BL50" s="298"/>
      <c r="BM50" s="298"/>
      <c r="BN50" s="298"/>
      <c r="BO50" s="298"/>
      <c r="BP50" s="298"/>
      <c r="BQ50" s="298"/>
      <c r="BR50" s="298"/>
      <c r="BS50" s="298"/>
      <c r="BT50" s="298"/>
      <c r="BU50" s="298"/>
      <c r="BV50" s="298"/>
      <c r="BW50" s="298"/>
      <c r="BX50" s="298"/>
      <c r="BY50" s="298"/>
      <c r="BZ50" s="298"/>
      <c r="CA50" s="298"/>
      <c r="CB50" s="298"/>
      <c r="CC50" s="298"/>
      <c r="CD50" s="298"/>
    </row>
    <row r="51" spans="1:82" ht="34.25" hidden="1" customHeight="1" thickBot="1" x14ac:dyDescent="0.25">
      <c r="A51" s="509"/>
      <c r="B51" s="510"/>
      <c r="C51" s="511"/>
      <c r="D51" s="512"/>
      <c r="E51" s="510"/>
      <c r="F51" s="512"/>
      <c r="G51" s="513"/>
      <c r="H51" s="514"/>
      <c r="I51" s="515"/>
      <c r="J51" s="512"/>
      <c r="K51" s="516"/>
      <c r="L51" s="517"/>
      <c r="M51" s="298"/>
      <c r="N51" s="298"/>
      <c r="O51" s="298"/>
      <c r="P51" s="298"/>
      <c r="Q51" s="298"/>
      <c r="R51" s="298"/>
      <c r="S51" s="298"/>
      <c r="T51" s="298"/>
      <c r="U51" s="298"/>
      <c r="V51" s="298"/>
      <c r="W51" s="298"/>
      <c r="X51" s="298"/>
      <c r="Y51" s="298"/>
      <c r="Z51" s="298"/>
      <c r="AA51" s="298"/>
      <c r="AB51" s="298"/>
      <c r="AC51" s="298"/>
      <c r="AD51" s="298"/>
      <c r="AE51" s="298"/>
      <c r="AF51" s="298"/>
      <c r="AG51" s="298"/>
      <c r="AH51" s="298"/>
      <c r="AI51" s="298"/>
      <c r="AJ51" s="298"/>
      <c r="AK51" s="298"/>
      <c r="AL51" s="298"/>
      <c r="AM51" s="298"/>
      <c r="AN51" s="298"/>
      <c r="AO51" s="298"/>
      <c r="AP51" s="298"/>
      <c r="AQ51" s="298"/>
      <c r="AR51" s="298"/>
      <c r="AS51" s="298"/>
      <c r="AT51" s="298"/>
      <c r="AU51" s="298"/>
      <c r="AV51" s="298"/>
      <c r="AW51" s="298"/>
      <c r="AX51" s="298"/>
      <c r="AY51" s="298"/>
      <c r="AZ51" s="298"/>
      <c r="BA51" s="298"/>
      <c r="BB51" s="298"/>
      <c r="BC51" s="298"/>
      <c r="BD51" s="298"/>
      <c r="BE51" s="298"/>
      <c r="BF51" s="298"/>
      <c r="BG51" s="298"/>
      <c r="BH51" s="298"/>
      <c r="BI51" s="298"/>
      <c r="BJ51" s="298"/>
      <c r="BK51" s="298"/>
      <c r="BL51" s="298"/>
      <c r="BM51" s="298"/>
      <c r="BN51" s="298"/>
      <c r="BO51" s="298"/>
      <c r="BP51" s="298"/>
      <c r="BQ51" s="298"/>
      <c r="BR51" s="298"/>
      <c r="BS51" s="298"/>
      <c r="BT51" s="298"/>
      <c r="BU51" s="298"/>
      <c r="BV51" s="298"/>
      <c r="BW51" s="298"/>
      <c r="BX51" s="298"/>
      <c r="BY51" s="298"/>
      <c r="BZ51" s="298"/>
      <c r="CA51" s="298"/>
      <c r="CB51" s="298"/>
      <c r="CC51" s="298"/>
      <c r="CD51" s="298"/>
    </row>
    <row r="52" spans="1:82" ht="34.25" hidden="1" customHeight="1" x14ac:dyDescent="0.2">
      <c r="B52" s="518"/>
      <c r="C52" s="518"/>
      <c r="D52" s="6"/>
      <c r="E52" s="518"/>
      <c r="F52" s="6"/>
      <c r="G52" s="519"/>
      <c r="H52" s="58"/>
      <c r="I52" s="520"/>
      <c r="J52" s="6"/>
      <c r="K52" s="521"/>
      <c r="L52" s="521"/>
      <c r="M52" s="298"/>
      <c r="N52" s="298"/>
      <c r="O52" s="298"/>
      <c r="P52" s="298"/>
      <c r="Q52" s="298"/>
      <c r="R52" s="298"/>
      <c r="S52" s="298"/>
      <c r="T52" s="298"/>
      <c r="U52" s="298"/>
      <c r="V52" s="298"/>
      <c r="W52" s="298"/>
      <c r="X52" s="298"/>
      <c r="Y52" s="298"/>
      <c r="Z52" s="298"/>
      <c r="AA52" s="298"/>
      <c r="AB52" s="298"/>
      <c r="AC52" s="298"/>
      <c r="AD52" s="298"/>
      <c r="AE52" s="298"/>
      <c r="AF52" s="298"/>
      <c r="AG52" s="298"/>
      <c r="AH52" s="298"/>
      <c r="AI52" s="298"/>
      <c r="AJ52" s="298"/>
      <c r="AK52" s="298"/>
      <c r="AL52" s="298"/>
      <c r="AM52" s="298"/>
      <c r="AN52" s="298"/>
      <c r="AO52" s="298"/>
      <c r="AP52" s="298"/>
      <c r="AQ52" s="298"/>
      <c r="AR52" s="298"/>
      <c r="AS52" s="298"/>
      <c r="AT52" s="298"/>
      <c r="AU52" s="298"/>
      <c r="AV52" s="298"/>
      <c r="AW52" s="298"/>
      <c r="AX52" s="298"/>
      <c r="AY52" s="298"/>
      <c r="AZ52" s="298"/>
      <c r="BA52" s="298"/>
      <c r="BB52" s="298"/>
      <c r="BC52" s="298"/>
      <c r="BD52" s="298"/>
      <c r="BE52" s="298"/>
      <c r="BF52" s="298"/>
      <c r="BG52" s="298"/>
      <c r="BH52" s="298"/>
      <c r="BI52" s="298"/>
      <c r="BJ52" s="298"/>
      <c r="BK52" s="298"/>
      <c r="BL52" s="298"/>
      <c r="BM52" s="298"/>
      <c r="BN52" s="298"/>
      <c r="BO52" s="298"/>
      <c r="BP52" s="298"/>
      <c r="BQ52" s="298"/>
      <c r="BR52" s="298"/>
      <c r="BS52" s="298"/>
      <c r="BT52" s="298"/>
      <c r="BU52" s="298"/>
      <c r="BV52" s="298"/>
      <c r="BW52" s="298"/>
      <c r="BX52" s="298"/>
      <c r="BY52" s="298"/>
      <c r="BZ52" s="298"/>
      <c r="CA52" s="298"/>
      <c r="CB52" s="298"/>
      <c r="CC52" s="298"/>
      <c r="CD52" s="298"/>
    </row>
    <row r="53" spans="1:82" ht="12" hidden="1" customHeight="1" x14ac:dyDescent="0.2">
      <c r="B53" s="518"/>
      <c r="C53" s="518"/>
      <c r="D53" s="6"/>
      <c r="E53" s="518"/>
      <c r="F53" s="6"/>
      <c r="G53" s="519"/>
      <c r="H53" s="58"/>
      <c r="I53" s="520"/>
      <c r="J53" s="6"/>
      <c r="K53" s="521"/>
      <c r="L53" s="521"/>
      <c r="M53" s="298"/>
      <c r="N53" s="298"/>
      <c r="O53" s="298"/>
      <c r="P53" s="298"/>
      <c r="Q53" s="298"/>
      <c r="R53" s="298"/>
      <c r="S53" s="298"/>
      <c r="T53" s="298"/>
      <c r="U53" s="298"/>
      <c r="V53" s="298"/>
      <c r="W53" s="298"/>
      <c r="X53" s="298"/>
      <c r="Y53" s="298"/>
      <c r="Z53" s="298"/>
      <c r="AA53" s="298"/>
      <c r="AB53" s="298"/>
      <c r="AC53" s="298"/>
      <c r="AD53" s="298"/>
      <c r="AE53" s="298"/>
      <c r="AF53" s="298"/>
      <c r="AG53" s="298"/>
      <c r="AH53" s="298"/>
      <c r="AI53" s="298"/>
      <c r="AJ53" s="298"/>
      <c r="AK53" s="298"/>
      <c r="AL53" s="298"/>
      <c r="AM53" s="298"/>
      <c r="AN53" s="298"/>
      <c r="AO53" s="298"/>
      <c r="AP53" s="298"/>
      <c r="AQ53" s="298"/>
      <c r="AR53" s="298"/>
      <c r="AS53" s="298"/>
      <c r="AT53" s="298"/>
      <c r="AU53" s="298"/>
      <c r="AV53" s="298"/>
      <c r="AW53" s="298"/>
      <c r="AX53" s="298"/>
      <c r="AY53" s="298"/>
      <c r="AZ53" s="298"/>
      <c r="BA53" s="298"/>
      <c r="BB53" s="298"/>
      <c r="BC53" s="298"/>
      <c r="BD53" s="298"/>
      <c r="BE53" s="298"/>
      <c r="BF53" s="298"/>
      <c r="BG53" s="298"/>
      <c r="BH53" s="298"/>
      <c r="BI53" s="298"/>
      <c r="BJ53" s="298"/>
      <c r="BK53" s="298"/>
      <c r="BL53" s="298"/>
      <c r="BM53" s="298"/>
      <c r="BN53" s="298"/>
      <c r="BO53" s="298"/>
      <c r="BP53" s="298"/>
      <c r="BQ53" s="298"/>
      <c r="BR53" s="298"/>
      <c r="BS53" s="298"/>
      <c r="BT53" s="298"/>
      <c r="BU53" s="298"/>
      <c r="BV53" s="298"/>
      <c r="BW53" s="298"/>
      <c r="BX53" s="298"/>
      <c r="BY53" s="298"/>
      <c r="BZ53" s="298"/>
      <c r="CA53" s="298"/>
      <c r="CB53" s="298"/>
      <c r="CC53" s="298"/>
      <c r="CD53" s="298"/>
    </row>
    <row r="54" spans="1:82" ht="12" hidden="1" customHeight="1" thickBot="1" x14ac:dyDescent="0.25">
      <c r="A54" s="522"/>
      <c r="B54" s="511"/>
      <c r="C54" s="511"/>
      <c r="D54" s="512"/>
      <c r="E54" s="511"/>
      <c r="F54" s="512"/>
      <c r="G54" s="523"/>
      <c r="H54" s="514"/>
      <c r="I54" s="524"/>
      <c r="J54" s="512"/>
      <c r="K54" s="525"/>
      <c r="L54" s="525"/>
      <c r="M54" s="298"/>
      <c r="N54" s="298"/>
      <c r="O54" s="298"/>
      <c r="P54" s="298"/>
      <c r="Q54" s="298"/>
      <c r="R54" s="298"/>
      <c r="S54" s="298"/>
      <c r="T54" s="298"/>
      <c r="U54" s="298"/>
      <c r="V54" s="298"/>
      <c r="W54" s="298"/>
      <c r="X54" s="298"/>
      <c r="Y54" s="298"/>
      <c r="Z54" s="298"/>
      <c r="AA54" s="298"/>
      <c r="AB54" s="298"/>
      <c r="AC54" s="298"/>
      <c r="AD54" s="298"/>
      <c r="AE54" s="298"/>
      <c r="AF54" s="298"/>
      <c r="AG54" s="298"/>
      <c r="AH54" s="298"/>
      <c r="AI54" s="298"/>
      <c r="AJ54" s="298"/>
      <c r="AK54" s="298"/>
      <c r="AL54" s="298"/>
      <c r="AM54" s="298"/>
      <c r="AN54" s="298"/>
      <c r="AO54" s="298"/>
      <c r="AP54" s="298"/>
      <c r="AQ54" s="298"/>
      <c r="AR54" s="298"/>
      <c r="AS54" s="298"/>
      <c r="AT54" s="298"/>
      <c r="AU54" s="298"/>
      <c r="AV54" s="298"/>
      <c r="AW54" s="298"/>
      <c r="AX54" s="298"/>
      <c r="AY54" s="298"/>
      <c r="AZ54" s="298"/>
      <c r="BA54" s="298"/>
      <c r="BB54" s="298"/>
      <c r="BC54" s="298"/>
      <c r="BD54" s="298"/>
      <c r="BE54" s="298"/>
      <c r="BF54" s="298"/>
      <c r="BG54" s="298"/>
      <c r="BH54" s="298"/>
      <c r="BI54" s="298"/>
      <c r="BJ54" s="298"/>
      <c r="BK54" s="298"/>
      <c r="BL54" s="298"/>
      <c r="BM54" s="298"/>
      <c r="BN54" s="298"/>
      <c r="BO54" s="298"/>
      <c r="BP54" s="298"/>
      <c r="BQ54" s="298"/>
      <c r="BR54" s="298"/>
      <c r="BS54" s="298"/>
      <c r="BT54" s="298"/>
      <c r="BU54" s="298"/>
      <c r="BV54" s="298"/>
      <c r="BW54" s="298"/>
      <c r="BX54" s="298"/>
      <c r="BY54" s="298"/>
      <c r="BZ54" s="298"/>
      <c r="CA54" s="298"/>
      <c r="CB54" s="298"/>
      <c r="CC54" s="298"/>
      <c r="CD54" s="298"/>
    </row>
    <row r="55" spans="1:82" ht="50.5" hidden="1" customHeight="1" x14ac:dyDescent="0.2">
      <c r="A55" s="526"/>
      <c r="B55" s="527"/>
      <c r="C55" s="527"/>
      <c r="D55" s="528"/>
      <c r="E55" s="527"/>
      <c r="F55" s="528"/>
      <c r="G55" s="529"/>
      <c r="H55" s="530"/>
      <c r="I55" s="531"/>
      <c r="J55" s="528"/>
      <c r="K55" s="532"/>
      <c r="L55" s="533"/>
      <c r="M55" s="298"/>
      <c r="N55" s="298"/>
      <c r="O55" s="298"/>
      <c r="P55" s="298"/>
      <c r="Q55" s="298"/>
      <c r="R55" s="298"/>
      <c r="S55" s="298"/>
      <c r="T55" s="298"/>
      <c r="U55" s="298"/>
      <c r="V55" s="298"/>
      <c r="W55" s="298"/>
      <c r="X55" s="298"/>
      <c r="Y55" s="298"/>
      <c r="Z55" s="298"/>
      <c r="AA55" s="298"/>
      <c r="AB55" s="298"/>
      <c r="AC55" s="298"/>
      <c r="AD55" s="298"/>
      <c r="AE55" s="298"/>
      <c r="AF55" s="298"/>
      <c r="AG55" s="298"/>
      <c r="AH55" s="298"/>
      <c r="AI55" s="298"/>
      <c r="AJ55" s="298"/>
      <c r="AK55" s="298"/>
      <c r="AL55" s="298"/>
      <c r="AM55" s="298"/>
      <c r="AN55" s="298"/>
      <c r="AO55" s="298"/>
      <c r="AP55" s="298"/>
      <c r="AQ55" s="298"/>
      <c r="AR55" s="298"/>
      <c r="AS55" s="298"/>
      <c r="AT55" s="298"/>
      <c r="AU55" s="298"/>
      <c r="AV55" s="298"/>
      <c r="AW55" s="298"/>
      <c r="AX55" s="298"/>
      <c r="AY55" s="298"/>
      <c r="AZ55" s="298"/>
      <c r="BA55" s="298"/>
      <c r="BB55" s="298"/>
      <c r="BC55" s="298"/>
      <c r="BD55" s="298"/>
      <c r="BE55" s="298"/>
      <c r="BF55" s="298"/>
      <c r="BG55" s="298"/>
      <c r="BH55" s="298"/>
      <c r="BI55" s="298"/>
      <c r="BJ55" s="298"/>
      <c r="BK55" s="298"/>
      <c r="BL55" s="298"/>
      <c r="BM55" s="298"/>
      <c r="BN55" s="298"/>
      <c r="BO55" s="298"/>
      <c r="BP55" s="298"/>
      <c r="BQ55" s="298"/>
      <c r="BR55" s="298"/>
      <c r="BS55" s="298"/>
      <c r="BT55" s="298"/>
      <c r="BU55" s="298"/>
      <c r="BV55" s="298"/>
      <c r="BW55" s="298"/>
      <c r="BX55" s="298"/>
      <c r="BY55" s="298"/>
      <c r="BZ55" s="298"/>
      <c r="CA55" s="298"/>
      <c r="CB55" s="298"/>
      <c r="CC55" s="298"/>
      <c r="CD55" s="298"/>
    </row>
    <row r="56" spans="1:82" ht="34.25" hidden="1" customHeight="1" x14ac:dyDescent="0.2">
      <c r="A56" s="35"/>
      <c r="B56" s="90" t="s">
        <v>420</v>
      </c>
      <c r="C56" s="504"/>
      <c r="D56" s="505"/>
      <c r="E56" s="90" t="s">
        <v>455</v>
      </c>
      <c r="F56" s="10"/>
      <c r="G56" s="120"/>
      <c r="H56" s="58"/>
      <c r="I56" s="506">
        <v>977</v>
      </c>
      <c r="J56" s="10"/>
      <c r="K56" s="507">
        <f t="shared" si="0"/>
        <v>0</v>
      </c>
      <c r="L56" s="508"/>
      <c r="M56" s="298"/>
      <c r="N56" s="298"/>
      <c r="O56" s="298"/>
      <c r="P56" s="298"/>
      <c r="Q56" s="298"/>
      <c r="R56" s="298"/>
      <c r="S56" s="298"/>
      <c r="T56" s="298"/>
      <c r="U56" s="298"/>
      <c r="V56" s="298"/>
      <c r="W56" s="298"/>
      <c r="X56" s="298"/>
      <c r="Y56" s="298"/>
      <c r="Z56" s="298"/>
      <c r="AA56" s="298"/>
      <c r="AB56" s="298"/>
      <c r="AC56" s="298"/>
      <c r="AD56" s="298"/>
      <c r="AE56" s="298"/>
      <c r="AF56" s="298"/>
      <c r="AG56" s="298"/>
      <c r="AH56" s="298"/>
      <c r="AI56" s="298"/>
      <c r="AJ56" s="298"/>
      <c r="AK56" s="298"/>
      <c r="AL56" s="298"/>
      <c r="AM56" s="298"/>
      <c r="AN56" s="298"/>
      <c r="AO56" s="298"/>
      <c r="AP56" s="298"/>
      <c r="AQ56" s="298"/>
      <c r="AR56" s="298"/>
      <c r="AS56" s="298"/>
      <c r="AT56" s="298"/>
      <c r="AU56" s="298"/>
      <c r="AV56" s="298"/>
      <c r="AW56" s="298"/>
      <c r="AX56" s="298"/>
      <c r="AY56" s="298"/>
      <c r="AZ56" s="298"/>
      <c r="BA56" s="298"/>
      <c r="BB56" s="298"/>
      <c r="BC56" s="298"/>
      <c r="BD56" s="298"/>
      <c r="BE56" s="298"/>
      <c r="BF56" s="298"/>
      <c r="BG56" s="298"/>
      <c r="BH56" s="298"/>
      <c r="BI56" s="298"/>
      <c r="BJ56" s="298"/>
      <c r="BK56" s="298"/>
      <c r="BL56" s="298"/>
      <c r="BM56" s="298"/>
      <c r="BN56" s="298"/>
      <c r="BO56" s="298"/>
      <c r="BP56" s="298"/>
      <c r="BQ56" s="298"/>
      <c r="BR56" s="298"/>
      <c r="BS56" s="298"/>
      <c r="BT56" s="298"/>
      <c r="BU56" s="298"/>
      <c r="BV56" s="298"/>
      <c r="BW56" s="298"/>
      <c r="BX56" s="298"/>
      <c r="BY56" s="298"/>
      <c r="BZ56" s="298"/>
      <c r="CA56" s="298"/>
      <c r="CB56" s="298"/>
      <c r="CC56" s="298"/>
      <c r="CD56" s="298"/>
    </row>
    <row r="57" spans="1:82" ht="34.25" hidden="1" customHeight="1" x14ac:dyDescent="0.2">
      <c r="A57" s="35"/>
      <c r="B57" s="90" t="s">
        <v>422</v>
      </c>
      <c r="C57" s="504"/>
      <c r="D57" s="505"/>
      <c r="E57" s="90" t="s">
        <v>633</v>
      </c>
      <c r="F57" s="10"/>
      <c r="G57" s="120"/>
      <c r="H57" s="58"/>
      <c r="I57" s="506">
        <v>511</v>
      </c>
      <c r="J57" s="10"/>
      <c r="K57" s="507">
        <f t="shared" si="0"/>
        <v>0</v>
      </c>
      <c r="L57" s="508"/>
      <c r="M57" s="298"/>
      <c r="N57" s="298"/>
      <c r="O57" s="298"/>
      <c r="P57" s="298"/>
      <c r="Q57" s="298"/>
      <c r="R57" s="298"/>
      <c r="S57" s="298"/>
      <c r="T57" s="298"/>
      <c r="U57" s="298"/>
      <c r="V57" s="298"/>
      <c r="W57" s="298"/>
      <c r="X57" s="298"/>
      <c r="Y57" s="298"/>
      <c r="Z57" s="298"/>
      <c r="AA57" s="298"/>
      <c r="AB57" s="298"/>
      <c r="AC57" s="298"/>
      <c r="AD57" s="298"/>
      <c r="AE57" s="298"/>
      <c r="AF57" s="298"/>
      <c r="AG57" s="298"/>
      <c r="AH57" s="298"/>
      <c r="AI57" s="298"/>
      <c r="AJ57" s="298"/>
      <c r="AK57" s="298"/>
      <c r="AL57" s="298"/>
      <c r="AM57" s="298"/>
      <c r="AN57" s="298"/>
      <c r="AO57" s="298"/>
      <c r="AP57" s="298"/>
      <c r="AQ57" s="298"/>
      <c r="AR57" s="298"/>
      <c r="AS57" s="298"/>
      <c r="AT57" s="298"/>
      <c r="AU57" s="298"/>
      <c r="AV57" s="298"/>
      <c r="AW57" s="298"/>
      <c r="AX57" s="298"/>
      <c r="AY57" s="298"/>
      <c r="AZ57" s="298"/>
      <c r="BA57" s="298"/>
      <c r="BB57" s="298"/>
      <c r="BC57" s="298"/>
      <c r="BD57" s="298"/>
      <c r="BE57" s="298"/>
      <c r="BF57" s="298"/>
      <c r="BG57" s="298"/>
      <c r="BH57" s="298"/>
      <c r="BI57" s="298"/>
      <c r="BJ57" s="298"/>
      <c r="BK57" s="298"/>
      <c r="BL57" s="298"/>
      <c r="BM57" s="298"/>
      <c r="BN57" s="298"/>
      <c r="BO57" s="298"/>
      <c r="BP57" s="298"/>
      <c r="BQ57" s="298"/>
      <c r="BR57" s="298"/>
      <c r="BS57" s="298"/>
      <c r="BT57" s="298"/>
      <c r="BU57" s="298"/>
      <c r="BV57" s="298"/>
      <c r="BW57" s="298"/>
      <c r="BX57" s="298"/>
      <c r="BY57" s="298"/>
      <c r="BZ57" s="298"/>
      <c r="CA57" s="298"/>
      <c r="CB57" s="298"/>
      <c r="CC57" s="298"/>
      <c r="CD57" s="298"/>
    </row>
    <row r="58" spans="1:82" ht="34.25" hidden="1" customHeight="1" x14ac:dyDescent="0.2">
      <c r="A58" s="35"/>
      <c r="B58" s="90" t="s">
        <v>423</v>
      </c>
      <c r="C58" s="504"/>
      <c r="D58" s="505"/>
      <c r="E58" s="90" t="s">
        <v>634</v>
      </c>
      <c r="F58" s="10"/>
      <c r="G58" s="120"/>
      <c r="H58" s="58"/>
      <c r="I58" s="506">
        <v>657</v>
      </c>
      <c r="J58" s="10"/>
      <c r="K58" s="507">
        <f t="shared" si="0"/>
        <v>0</v>
      </c>
      <c r="L58" s="508"/>
      <c r="M58" s="298"/>
      <c r="N58" s="298"/>
      <c r="O58" s="298"/>
      <c r="P58" s="298"/>
      <c r="Q58" s="298"/>
      <c r="R58" s="298"/>
      <c r="S58" s="298"/>
      <c r="T58" s="298"/>
      <c r="U58" s="298"/>
      <c r="V58" s="298"/>
      <c r="W58" s="298"/>
      <c r="X58" s="298"/>
      <c r="Y58" s="298"/>
      <c r="Z58" s="298"/>
      <c r="AA58" s="298"/>
      <c r="AB58" s="298"/>
      <c r="AC58" s="298"/>
      <c r="AD58" s="298"/>
      <c r="AE58" s="298"/>
      <c r="AF58" s="298"/>
      <c r="AG58" s="298"/>
      <c r="AH58" s="298"/>
      <c r="AI58" s="298"/>
      <c r="AJ58" s="298"/>
      <c r="AK58" s="298"/>
      <c r="AL58" s="298"/>
      <c r="AM58" s="298"/>
      <c r="AN58" s="298"/>
      <c r="AO58" s="298"/>
      <c r="AP58" s="298"/>
      <c r="AQ58" s="298"/>
      <c r="AR58" s="298"/>
      <c r="AS58" s="298"/>
      <c r="AT58" s="298"/>
      <c r="AU58" s="298"/>
      <c r="AV58" s="298"/>
      <c r="AW58" s="298"/>
      <c r="AX58" s="298"/>
      <c r="AY58" s="298"/>
      <c r="AZ58" s="298"/>
      <c r="BA58" s="298"/>
      <c r="BB58" s="298"/>
      <c r="BC58" s="298"/>
      <c r="BD58" s="298"/>
      <c r="BE58" s="298"/>
      <c r="BF58" s="298"/>
      <c r="BG58" s="298"/>
      <c r="BH58" s="298"/>
      <c r="BI58" s="298"/>
      <c r="BJ58" s="298"/>
      <c r="BK58" s="298"/>
      <c r="BL58" s="298"/>
      <c r="BM58" s="298"/>
      <c r="BN58" s="298"/>
      <c r="BO58" s="298"/>
      <c r="BP58" s="298"/>
      <c r="BQ58" s="298"/>
      <c r="BR58" s="298"/>
      <c r="BS58" s="298"/>
      <c r="BT58" s="298"/>
      <c r="BU58" s="298"/>
      <c r="BV58" s="298"/>
      <c r="BW58" s="298"/>
      <c r="BX58" s="298"/>
      <c r="BY58" s="298"/>
      <c r="BZ58" s="298"/>
      <c r="CA58" s="298"/>
      <c r="CB58" s="298"/>
      <c r="CC58" s="298"/>
      <c r="CD58" s="298"/>
    </row>
    <row r="59" spans="1:82" ht="34.25" hidden="1" customHeight="1" x14ac:dyDescent="0.2">
      <c r="A59" s="35"/>
      <c r="B59" s="90" t="s">
        <v>424</v>
      </c>
      <c r="C59" s="504"/>
      <c r="D59" s="505"/>
      <c r="E59" s="90" t="s">
        <v>635</v>
      </c>
      <c r="F59" s="10"/>
      <c r="G59" s="120"/>
      <c r="H59" s="58"/>
      <c r="I59" s="506">
        <v>657</v>
      </c>
      <c r="J59" s="10"/>
      <c r="K59" s="507">
        <f t="shared" si="0"/>
        <v>0</v>
      </c>
      <c r="L59" s="508"/>
      <c r="M59" s="298"/>
      <c r="N59" s="298"/>
      <c r="O59" s="298"/>
      <c r="P59" s="298"/>
      <c r="Q59" s="298"/>
      <c r="R59" s="298"/>
      <c r="S59" s="298"/>
      <c r="T59" s="298"/>
      <c r="U59" s="298"/>
      <c r="V59" s="298"/>
      <c r="W59" s="298"/>
      <c r="X59" s="298"/>
      <c r="Y59" s="298"/>
      <c r="Z59" s="298"/>
      <c r="AA59" s="298"/>
      <c r="AB59" s="298"/>
      <c r="AC59" s="298"/>
      <c r="AD59" s="298"/>
      <c r="AE59" s="298"/>
      <c r="AF59" s="298"/>
      <c r="AG59" s="298"/>
      <c r="AH59" s="298"/>
      <c r="AI59" s="298"/>
      <c r="AJ59" s="298"/>
      <c r="AK59" s="298"/>
      <c r="AL59" s="298"/>
      <c r="AM59" s="298"/>
      <c r="AN59" s="298"/>
      <c r="AO59" s="298"/>
      <c r="AP59" s="298"/>
      <c r="AQ59" s="298"/>
      <c r="AR59" s="298"/>
      <c r="AS59" s="298"/>
      <c r="AT59" s="298"/>
      <c r="AU59" s="298"/>
      <c r="AV59" s="298"/>
      <c r="AW59" s="298"/>
      <c r="AX59" s="298"/>
      <c r="AY59" s="298"/>
      <c r="AZ59" s="298"/>
      <c r="BA59" s="298"/>
      <c r="BB59" s="298"/>
      <c r="BC59" s="298"/>
      <c r="BD59" s="298"/>
      <c r="BE59" s="298"/>
      <c r="BF59" s="298"/>
      <c r="BG59" s="298"/>
      <c r="BH59" s="298"/>
      <c r="BI59" s="298"/>
      <c r="BJ59" s="298"/>
      <c r="BK59" s="298"/>
      <c r="BL59" s="298"/>
      <c r="BM59" s="298"/>
      <c r="BN59" s="298"/>
      <c r="BO59" s="298"/>
      <c r="BP59" s="298"/>
      <c r="BQ59" s="298"/>
      <c r="BR59" s="298"/>
      <c r="BS59" s="298"/>
      <c r="BT59" s="298"/>
      <c r="BU59" s="298"/>
      <c r="BV59" s="298"/>
      <c r="BW59" s="298"/>
      <c r="BX59" s="298"/>
      <c r="BY59" s="298"/>
      <c r="BZ59" s="298"/>
      <c r="CA59" s="298"/>
      <c r="CB59" s="298"/>
      <c r="CC59" s="298"/>
      <c r="CD59" s="298"/>
    </row>
    <row r="60" spans="1:82" ht="34.25" hidden="1" customHeight="1" x14ac:dyDescent="0.2">
      <c r="A60" s="35"/>
      <c r="B60" s="90" t="s">
        <v>636</v>
      </c>
      <c r="C60" s="504"/>
      <c r="D60" s="505"/>
      <c r="E60" s="90" t="s">
        <v>637</v>
      </c>
      <c r="F60" s="10"/>
      <c r="G60" s="120"/>
      <c r="H60" s="58"/>
      <c r="I60" s="506">
        <v>1678</v>
      </c>
      <c r="J60" s="10"/>
      <c r="K60" s="507">
        <f t="shared" si="0"/>
        <v>0</v>
      </c>
      <c r="L60" s="508"/>
      <c r="M60" s="298"/>
      <c r="N60" s="298"/>
      <c r="O60" s="298"/>
      <c r="P60" s="298"/>
      <c r="Q60" s="298"/>
      <c r="R60" s="298"/>
      <c r="S60" s="298"/>
      <c r="T60" s="298"/>
      <c r="U60" s="298"/>
      <c r="V60" s="298"/>
      <c r="W60" s="298"/>
      <c r="X60" s="298"/>
      <c r="Y60" s="298"/>
      <c r="Z60" s="298"/>
      <c r="AA60" s="298"/>
      <c r="AB60" s="298"/>
      <c r="AC60" s="298"/>
      <c r="AD60" s="298"/>
      <c r="AE60" s="298"/>
      <c r="AF60" s="298"/>
      <c r="AG60" s="298"/>
      <c r="AH60" s="298"/>
      <c r="AI60" s="298"/>
      <c r="AJ60" s="298"/>
      <c r="AK60" s="298"/>
      <c r="AL60" s="298"/>
      <c r="AM60" s="298"/>
      <c r="AN60" s="298"/>
      <c r="AO60" s="298"/>
      <c r="AP60" s="298"/>
      <c r="AQ60" s="298"/>
      <c r="AR60" s="298"/>
      <c r="AS60" s="298"/>
      <c r="AT60" s="298"/>
      <c r="AU60" s="298"/>
      <c r="AV60" s="298"/>
      <c r="AW60" s="298"/>
      <c r="AX60" s="298"/>
      <c r="AY60" s="298"/>
      <c r="AZ60" s="298"/>
      <c r="BA60" s="298"/>
      <c r="BB60" s="298"/>
      <c r="BC60" s="298"/>
      <c r="BD60" s="298"/>
      <c r="BE60" s="298"/>
      <c r="BF60" s="298"/>
      <c r="BG60" s="298"/>
      <c r="BH60" s="298"/>
      <c r="BI60" s="298"/>
      <c r="BJ60" s="298"/>
      <c r="BK60" s="298"/>
      <c r="BL60" s="298"/>
      <c r="BM60" s="298"/>
      <c r="BN60" s="298"/>
      <c r="BO60" s="298"/>
      <c r="BP60" s="298"/>
      <c r="BQ60" s="298"/>
      <c r="BR60" s="298"/>
      <c r="BS60" s="298"/>
      <c r="BT60" s="298"/>
      <c r="BU60" s="298"/>
      <c r="BV60" s="298"/>
      <c r="BW60" s="298"/>
      <c r="BX60" s="298"/>
      <c r="BY60" s="298"/>
      <c r="BZ60" s="298"/>
      <c r="CA60" s="298"/>
      <c r="CB60" s="298"/>
      <c r="CC60" s="298"/>
      <c r="CD60" s="298"/>
    </row>
    <row r="61" spans="1:82" ht="34.25" hidden="1" customHeight="1" x14ac:dyDescent="0.2">
      <c r="A61" s="35"/>
      <c r="B61" s="90" t="s">
        <v>638</v>
      </c>
      <c r="C61" s="504"/>
      <c r="D61" s="505"/>
      <c r="E61" s="90" t="s">
        <v>639</v>
      </c>
      <c r="F61" s="10"/>
      <c r="G61" s="120"/>
      <c r="H61" s="58"/>
      <c r="I61" s="506">
        <v>788</v>
      </c>
      <c r="J61" s="10"/>
      <c r="K61" s="507">
        <f t="shared" si="0"/>
        <v>0</v>
      </c>
      <c r="L61" s="508"/>
      <c r="M61" s="298"/>
      <c r="N61" s="298"/>
      <c r="O61" s="298"/>
      <c r="P61" s="298"/>
      <c r="Q61" s="298"/>
      <c r="R61" s="298"/>
      <c r="S61" s="298"/>
      <c r="T61" s="298"/>
      <c r="U61" s="298"/>
      <c r="V61" s="298"/>
      <c r="W61" s="298"/>
      <c r="X61" s="298"/>
      <c r="Y61" s="298"/>
      <c r="Z61" s="298"/>
      <c r="AA61" s="298"/>
      <c r="AB61" s="298"/>
      <c r="AC61" s="298"/>
      <c r="AD61" s="298"/>
      <c r="AE61" s="298"/>
      <c r="AF61" s="298"/>
      <c r="AG61" s="298"/>
      <c r="AH61" s="298"/>
      <c r="AI61" s="298"/>
      <c r="AJ61" s="298"/>
      <c r="AK61" s="298"/>
      <c r="AL61" s="298"/>
      <c r="AM61" s="298"/>
      <c r="AN61" s="298"/>
      <c r="AO61" s="298"/>
      <c r="AP61" s="298"/>
      <c r="AQ61" s="298"/>
      <c r="AR61" s="298"/>
      <c r="AS61" s="298"/>
      <c r="AT61" s="298"/>
      <c r="AU61" s="298"/>
      <c r="AV61" s="298"/>
      <c r="AW61" s="298"/>
      <c r="AX61" s="298"/>
      <c r="AY61" s="298"/>
      <c r="AZ61" s="298"/>
      <c r="BA61" s="298"/>
      <c r="BB61" s="298"/>
      <c r="BC61" s="298"/>
      <c r="BD61" s="298"/>
      <c r="BE61" s="298"/>
      <c r="BF61" s="298"/>
      <c r="BG61" s="298"/>
      <c r="BH61" s="298"/>
      <c r="BI61" s="298"/>
      <c r="BJ61" s="298"/>
      <c r="BK61" s="298"/>
      <c r="BL61" s="298"/>
      <c r="BM61" s="298"/>
      <c r="BN61" s="298"/>
      <c r="BO61" s="298"/>
      <c r="BP61" s="298"/>
      <c r="BQ61" s="298"/>
      <c r="BR61" s="298"/>
      <c r="BS61" s="298"/>
      <c r="BT61" s="298"/>
      <c r="BU61" s="298"/>
      <c r="BV61" s="298"/>
      <c r="BW61" s="298"/>
      <c r="BX61" s="298"/>
      <c r="BY61" s="298"/>
      <c r="BZ61" s="298"/>
      <c r="CA61" s="298"/>
      <c r="CB61" s="298"/>
      <c r="CC61" s="298"/>
      <c r="CD61" s="298"/>
    </row>
    <row r="62" spans="1:82" ht="34.25" hidden="1" customHeight="1" x14ac:dyDescent="0.2">
      <c r="A62" s="35"/>
      <c r="B62" s="90" t="s">
        <v>640</v>
      </c>
      <c r="C62" s="504"/>
      <c r="D62" s="505"/>
      <c r="E62" s="90" t="s">
        <v>641</v>
      </c>
      <c r="F62" s="10"/>
      <c r="G62" s="120"/>
      <c r="H62" s="58"/>
      <c r="I62" s="506">
        <v>642</v>
      </c>
      <c r="J62" s="10"/>
      <c r="K62" s="507">
        <f t="shared" si="0"/>
        <v>0</v>
      </c>
      <c r="L62" s="508"/>
      <c r="M62" s="298"/>
      <c r="N62" s="298"/>
      <c r="O62" s="298"/>
      <c r="P62" s="298"/>
      <c r="Q62" s="298"/>
      <c r="R62" s="298"/>
      <c r="S62" s="298"/>
      <c r="T62" s="298"/>
      <c r="U62" s="298"/>
      <c r="V62" s="298"/>
      <c r="W62" s="298"/>
      <c r="X62" s="298"/>
      <c r="Y62" s="298"/>
      <c r="Z62" s="298"/>
      <c r="AA62" s="298"/>
      <c r="AB62" s="298"/>
      <c r="AC62" s="298"/>
      <c r="AD62" s="298"/>
      <c r="AE62" s="298"/>
      <c r="AF62" s="298"/>
      <c r="AG62" s="298"/>
      <c r="AH62" s="298"/>
      <c r="AI62" s="298"/>
      <c r="AJ62" s="298"/>
      <c r="AK62" s="298"/>
      <c r="AL62" s="298"/>
      <c r="AM62" s="298"/>
      <c r="AN62" s="298"/>
      <c r="AO62" s="298"/>
      <c r="AP62" s="298"/>
      <c r="AQ62" s="298"/>
      <c r="AR62" s="298"/>
      <c r="AS62" s="298"/>
      <c r="AT62" s="298"/>
      <c r="AU62" s="298"/>
      <c r="AV62" s="298"/>
      <c r="AW62" s="298"/>
      <c r="AX62" s="298"/>
      <c r="AY62" s="298"/>
      <c r="AZ62" s="298"/>
      <c r="BA62" s="298"/>
      <c r="BB62" s="298"/>
      <c r="BC62" s="298"/>
      <c r="BD62" s="298"/>
      <c r="BE62" s="298"/>
      <c r="BF62" s="298"/>
      <c r="BG62" s="298"/>
      <c r="BH62" s="298"/>
      <c r="BI62" s="298"/>
      <c r="BJ62" s="298"/>
      <c r="BK62" s="298"/>
      <c r="BL62" s="298"/>
      <c r="BM62" s="298"/>
      <c r="BN62" s="298"/>
      <c r="BO62" s="298"/>
      <c r="BP62" s="298"/>
      <c r="BQ62" s="298"/>
      <c r="BR62" s="298"/>
      <c r="BS62" s="298"/>
      <c r="BT62" s="298"/>
      <c r="BU62" s="298"/>
      <c r="BV62" s="298"/>
      <c r="BW62" s="298"/>
      <c r="BX62" s="298"/>
      <c r="BY62" s="298"/>
      <c r="BZ62" s="298"/>
      <c r="CA62" s="298"/>
      <c r="CB62" s="298"/>
      <c r="CC62" s="298"/>
      <c r="CD62" s="298"/>
    </row>
    <row r="63" spans="1:82" ht="34.25" hidden="1" customHeight="1" x14ac:dyDescent="0.2">
      <c r="A63" s="35"/>
      <c r="B63" s="90" t="s">
        <v>642</v>
      </c>
      <c r="C63" s="504"/>
      <c r="D63" s="505"/>
      <c r="E63" s="90" t="s">
        <v>643</v>
      </c>
      <c r="F63" s="10"/>
      <c r="G63" s="120"/>
      <c r="H63" s="58"/>
      <c r="I63" s="506">
        <v>803</v>
      </c>
      <c r="J63" s="10"/>
      <c r="K63" s="507">
        <f t="shared" si="0"/>
        <v>0</v>
      </c>
      <c r="L63" s="508"/>
      <c r="M63" s="298"/>
      <c r="N63" s="298"/>
      <c r="O63" s="298"/>
      <c r="P63" s="298"/>
      <c r="Q63" s="298"/>
      <c r="R63" s="298"/>
      <c r="S63" s="298"/>
      <c r="T63" s="298"/>
      <c r="U63" s="298"/>
      <c r="V63" s="298"/>
      <c r="W63" s="298"/>
      <c r="X63" s="298"/>
      <c r="Y63" s="298"/>
      <c r="Z63" s="298"/>
      <c r="AA63" s="298"/>
      <c r="AB63" s="298"/>
      <c r="AC63" s="298"/>
      <c r="AD63" s="298"/>
      <c r="AE63" s="298"/>
      <c r="AF63" s="298"/>
      <c r="AG63" s="298"/>
      <c r="AH63" s="298"/>
      <c r="AI63" s="298"/>
      <c r="AJ63" s="298"/>
      <c r="AK63" s="298"/>
      <c r="AL63" s="298"/>
      <c r="AM63" s="298"/>
      <c r="AN63" s="298"/>
      <c r="AO63" s="298"/>
      <c r="AP63" s="298"/>
      <c r="AQ63" s="298"/>
      <c r="AR63" s="298"/>
      <c r="AS63" s="298"/>
      <c r="AT63" s="298"/>
      <c r="AU63" s="298"/>
      <c r="AV63" s="298"/>
      <c r="AW63" s="298"/>
      <c r="AX63" s="298"/>
      <c r="AY63" s="298"/>
      <c r="AZ63" s="298"/>
      <c r="BA63" s="298"/>
      <c r="BB63" s="298"/>
      <c r="BC63" s="298"/>
      <c r="BD63" s="298"/>
      <c r="BE63" s="298"/>
      <c r="BF63" s="298"/>
      <c r="BG63" s="298"/>
      <c r="BH63" s="298"/>
      <c r="BI63" s="298"/>
      <c r="BJ63" s="298"/>
      <c r="BK63" s="298"/>
      <c r="BL63" s="298"/>
      <c r="BM63" s="298"/>
      <c r="BN63" s="298"/>
      <c r="BO63" s="298"/>
      <c r="BP63" s="298"/>
      <c r="BQ63" s="298"/>
      <c r="BR63" s="298"/>
      <c r="BS63" s="298"/>
      <c r="BT63" s="298"/>
      <c r="BU63" s="298"/>
      <c r="BV63" s="298"/>
      <c r="BW63" s="298"/>
      <c r="BX63" s="298"/>
      <c r="BY63" s="298"/>
      <c r="BZ63" s="298"/>
      <c r="CA63" s="298"/>
      <c r="CB63" s="298"/>
      <c r="CC63" s="298"/>
      <c r="CD63" s="298"/>
    </row>
    <row r="64" spans="1:82" ht="34.25" hidden="1" customHeight="1" x14ac:dyDescent="0.2">
      <c r="A64" s="35"/>
      <c r="B64" s="90" t="s">
        <v>644</v>
      </c>
      <c r="C64" s="504"/>
      <c r="D64" s="505"/>
      <c r="E64" s="90" t="s">
        <v>645</v>
      </c>
      <c r="F64" s="10"/>
      <c r="G64" s="120"/>
      <c r="H64" s="58"/>
      <c r="I64" s="506">
        <v>667</v>
      </c>
      <c r="J64" s="10"/>
      <c r="K64" s="507">
        <f t="shared" si="0"/>
        <v>0</v>
      </c>
      <c r="L64" s="508"/>
      <c r="M64" s="298"/>
      <c r="N64" s="298"/>
      <c r="O64" s="298"/>
      <c r="P64" s="298"/>
      <c r="Q64" s="298"/>
      <c r="R64" s="298"/>
      <c r="S64" s="298"/>
      <c r="T64" s="298"/>
      <c r="U64" s="298"/>
      <c r="V64" s="298"/>
      <c r="W64" s="298"/>
      <c r="X64" s="298"/>
      <c r="Y64" s="298"/>
      <c r="Z64" s="298"/>
      <c r="AA64" s="298"/>
      <c r="AB64" s="298"/>
      <c r="AC64" s="298"/>
      <c r="AD64" s="298"/>
      <c r="AE64" s="298"/>
      <c r="AF64" s="298"/>
      <c r="AG64" s="298"/>
      <c r="AH64" s="298"/>
      <c r="AI64" s="298"/>
      <c r="AJ64" s="298"/>
      <c r="AK64" s="298"/>
      <c r="AL64" s="298"/>
      <c r="AM64" s="298"/>
      <c r="AN64" s="298"/>
      <c r="AO64" s="298"/>
      <c r="AP64" s="298"/>
      <c r="AQ64" s="298"/>
      <c r="AR64" s="298"/>
      <c r="AS64" s="298"/>
      <c r="AT64" s="298"/>
      <c r="AU64" s="298"/>
      <c r="AV64" s="298"/>
      <c r="AW64" s="298"/>
      <c r="AX64" s="298"/>
      <c r="AY64" s="298"/>
      <c r="AZ64" s="298"/>
      <c r="BA64" s="298"/>
      <c r="BB64" s="298"/>
      <c r="BC64" s="298"/>
      <c r="BD64" s="298"/>
      <c r="BE64" s="298"/>
      <c r="BF64" s="298"/>
      <c r="BG64" s="298"/>
      <c r="BH64" s="298"/>
      <c r="BI64" s="298"/>
      <c r="BJ64" s="298"/>
      <c r="BK64" s="298"/>
      <c r="BL64" s="298"/>
      <c r="BM64" s="298"/>
      <c r="BN64" s="298"/>
      <c r="BO64" s="298"/>
      <c r="BP64" s="298"/>
      <c r="BQ64" s="298"/>
      <c r="BR64" s="298"/>
      <c r="BS64" s="298"/>
      <c r="BT64" s="298"/>
      <c r="BU64" s="298"/>
      <c r="BV64" s="298"/>
      <c r="BW64" s="298"/>
      <c r="BX64" s="298"/>
      <c r="BY64" s="298"/>
      <c r="BZ64" s="298"/>
      <c r="CA64" s="298"/>
      <c r="CB64" s="298"/>
      <c r="CC64" s="298"/>
      <c r="CD64" s="298"/>
    </row>
    <row r="65" spans="1:82" ht="34.25" hidden="1" customHeight="1" x14ac:dyDescent="0.2">
      <c r="A65" s="35"/>
      <c r="B65" s="90" t="s">
        <v>646</v>
      </c>
      <c r="C65" s="504"/>
      <c r="D65" s="505"/>
      <c r="E65" s="90" t="s">
        <v>647</v>
      </c>
      <c r="F65" s="10"/>
      <c r="G65" s="120"/>
      <c r="H65" s="58"/>
      <c r="I65" s="506">
        <v>759</v>
      </c>
      <c r="J65" s="10"/>
      <c r="K65" s="507">
        <f t="shared" si="0"/>
        <v>0</v>
      </c>
      <c r="L65" s="508"/>
      <c r="M65" s="298"/>
      <c r="N65" s="298"/>
      <c r="O65" s="298"/>
      <c r="P65" s="298"/>
      <c r="Q65" s="298"/>
      <c r="R65" s="298"/>
      <c r="S65" s="298"/>
      <c r="T65" s="298"/>
      <c r="U65" s="298"/>
      <c r="V65" s="298"/>
      <c r="W65" s="298"/>
      <c r="X65" s="298"/>
      <c r="Y65" s="298"/>
      <c r="Z65" s="298"/>
      <c r="AA65" s="298"/>
      <c r="AB65" s="298"/>
      <c r="AC65" s="298"/>
      <c r="AD65" s="298"/>
      <c r="AE65" s="298"/>
      <c r="AF65" s="298"/>
      <c r="AG65" s="298"/>
      <c r="AH65" s="298"/>
      <c r="AI65" s="298"/>
      <c r="AJ65" s="298"/>
      <c r="AK65" s="298"/>
      <c r="AL65" s="298"/>
      <c r="AM65" s="298"/>
      <c r="AN65" s="298"/>
      <c r="AO65" s="298"/>
      <c r="AP65" s="298"/>
      <c r="AQ65" s="298"/>
      <c r="AR65" s="298"/>
      <c r="AS65" s="298"/>
      <c r="AT65" s="298"/>
      <c r="AU65" s="298"/>
      <c r="AV65" s="298"/>
      <c r="AW65" s="298"/>
      <c r="AX65" s="298"/>
      <c r="AY65" s="298"/>
      <c r="AZ65" s="298"/>
      <c r="BA65" s="298"/>
      <c r="BB65" s="298"/>
      <c r="BC65" s="298"/>
      <c r="BD65" s="298"/>
      <c r="BE65" s="298"/>
      <c r="BF65" s="298"/>
      <c r="BG65" s="298"/>
      <c r="BH65" s="298"/>
      <c r="BI65" s="298"/>
      <c r="BJ65" s="298"/>
      <c r="BK65" s="298"/>
      <c r="BL65" s="298"/>
      <c r="BM65" s="298"/>
      <c r="BN65" s="298"/>
      <c r="BO65" s="298"/>
      <c r="BP65" s="298"/>
      <c r="BQ65" s="298"/>
      <c r="BR65" s="298"/>
      <c r="BS65" s="298"/>
      <c r="BT65" s="298"/>
      <c r="BU65" s="298"/>
      <c r="BV65" s="298"/>
      <c r="BW65" s="298"/>
      <c r="BX65" s="298"/>
      <c r="BY65" s="298"/>
      <c r="BZ65" s="298"/>
      <c r="CA65" s="298"/>
      <c r="CB65" s="298"/>
      <c r="CC65" s="298"/>
      <c r="CD65" s="298"/>
    </row>
    <row r="66" spans="1:82" ht="34.25" customHeight="1" x14ac:dyDescent="0.2">
      <c r="A66" s="35"/>
      <c r="B66" s="90" t="s">
        <v>426</v>
      </c>
      <c r="C66" s="504"/>
      <c r="D66" s="505"/>
      <c r="E66" s="90" t="s">
        <v>648</v>
      </c>
      <c r="F66" s="10"/>
      <c r="G66" s="120"/>
      <c r="H66" s="58"/>
      <c r="I66" s="506">
        <f>1695*1.25</f>
        <v>2118.75</v>
      </c>
      <c r="J66" s="10"/>
      <c r="K66" s="507">
        <f t="shared" si="0"/>
        <v>0</v>
      </c>
      <c r="L66" s="508"/>
      <c r="M66" s="298"/>
      <c r="N66" s="298"/>
      <c r="O66" s="298"/>
      <c r="P66" s="298"/>
      <c r="Q66" s="298"/>
      <c r="R66" s="298"/>
      <c r="S66" s="298"/>
      <c r="T66" s="298"/>
      <c r="U66" s="298"/>
      <c r="V66" s="298"/>
      <c r="W66" s="298"/>
      <c r="X66" s="298"/>
      <c r="Y66" s="298"/>
      <c r="Z66" s="298"/>
      <c r="AA66" s="298"/>
      <c r="AB66" s="298"/>
      <c r="AC66" s="298"/>
      <c r="AD66" s="298"/>
      <c r="AE66" s="298"/>
      <c r="AF66" s="298"/>
      <c r="AG66" s="298"/>
      <c r="AH66" s="298"/>
      <c r="AI66" s="298"/>
      <c r="AJ66" s="298"/>
      <c r="AK66" s="298"/>
      <c r="AL66" s="298"/>
      <c r="AM66" s="298"/>
      <c r="AN66" s="298"/>
      <c r="AO66" s="298"/>
      <c r="AP66" s="298"/>
      <c r="AQ66" s="298"/>
      <c r="AR66" s="298"/>
      <c r="AS66" s="298"/>
      <c r="AT66" s="298"/>
      <c r="AU66" s="298"/>
      <c r="AV66" s="298"/>
      <c r="AW66" s="298"/>
      <c r="AX66" s="298"/>
      <c r="AY66" s="298"/>
      <c r="AZ66" s="298"/>
      <c r="BA66" s="298"/>
      <c r="BB66" s="298"/>
      <c r="BC66" s="298"/>
      <c r="BD66" s="298"/>
      <c r="BE66" s="298"/>
      <c r="BF66" s="298"/>
      <c r="BG66" s="298"/>
      <c r="BH66" s="298"/>
      <c r="BI66" s="298"/>
      <c r="BJ66" s="298"/>
      <c r="BK66" s="298"/>
      <c r="BL66" s="298"/>
      <c r="BM66" s="298"/>
      <c r="BN66" s="298"/>
      <c r="BO66" s="298"/>
      <c r="BP66" s="298"/>
      <c r="BQ66" s="298"/>
      <c r="BR66" s="298"/>
      <c r="BS66" s="298"/>
      <c r="BT66" s="298"/>
      <c r="BU66" s="298"/>
      <c r="BV66" s="298"/>
      <c r="BW66" s="298"/>
      <c r="BX66" s="298"/>
      <c r="BY66" s="298"/>
      <c r="BZ66" s="298"/>
      <c r="CA66" s="298"/>
      <c r="CB66" s="298"/>
      <c r="CC66" s="298"/>
      <c r="CD66" s="298"/>
    </row>
    <row r="67" spans="1:82" ht="34.25" customHeight="1" x14ac:dyDescent="0.2">
      <c r="A67" s="35"/>
      <c r="B67" s="90" t="s">
        <v>427</v>
      </c>
      <c r="C67" s="504"/>
      <c r="D67" s="505"/>
      <c r="E67" s="90" t="s">
        <v>649</v>
      </c>
      <c r="F67" s="10"/>
      <c r="G67" s="120"/>
      <c r="H67" s="58"/>
      <c r="I67" s="506">
        <f>2295*1.25</f>
        <v>2868.75</v>
      </c>
      <c r="J67" s="10"/>
      <c r="K67" s="507">
        <f t="shared" si="0"/>
        <v>0</v>
      </c>
      <c r="L67" s="508"/>
      <c r="M67" s="298"/>
      <c r="N67" s="298"/>
      <c r="O67" s="298"/>
      <c r="P67" s="298"/>
      <c r="Q67" s="298"/>
      <c r="R67" s="298"/>
      <c r="S67" s="298"/>
      <c r="T67" s="298"/>
      <c r="U67" s="298"/>
      <c r="V67" s="298"/>
      <c r="W67" s="298"/>
      <c r="X67" s="298"/>
      <c r="Y67" s="298"/>
      <c r="Z67" s="298"/>
      <c r="AA67" s="298"/>
      <c r="AB67" s="298"/>
      <c r="AC67" s="298"/>
      <c r="AD67" s="298"/>
      <c r="AE67" s="298"/>
      <c r="AF67" s="298"/>
      <c r="AG67" s="298"/>
      <c r="AH67" s="298"/>
      <c r="AI67" s="298"/>
      <c r="AJ67" s="298"/>
      <c r="AK67" s="298"/>
      <c r="AL67" s="298"/>
      <c r="AM67" s="298"/>
      <c r="AN67" s="298"/>
      <c r="AO67" s="298"/>
      <c r="AP67" s="298"/>
      <c r="AQ67" s="298"/>
      <c r="AR67" s="298"/>
      <c r="AS67" s="298"/>
      <c r="AT67" s="298"/>
      <c r="AU67" s="298"/>
      <c r="AV67" s="298"/>
      <c r="AW67" s="298"/>
      <c r="AX67" s="298"/>
      <c r="AY67" s="298"/>
      <c r="AZ67" s="298"/>
      <c r="BA67" s="298"/>
      <c r="BB67" s="298"/>
      <c r="BC67" s="298"/>
      <c r="BD67" s="298"/>
      <c r="BE67" s="298"/>
      <c r="BF67" s="298"/>
      <c r="BG67" s="298"/>
      <c r="BH67" s="298"/>
      <c r="BI67" s="298"/>
      <c r="BJ67" s="298"/>
      <c r="BK67" s="298"/>
      <c r="BL67" s="298"/>
      <c r="BM67" s="298"/>
      <c r="BN67" s="298"/>
      <c r="BO67" s="298"/>
      <c r="BP67" s="298"/>
      <c r="BQ67" s="298"/>
      <c r="BR67" s="298"/>
      <c r="BS67" s="298"/>
      <c r="BT67" s="298"/>
      <c r="BU67" s="298"/>
      <c r="BV67" s="298"/>
      <c r="BW67" s="298"/>
      <c r="BX67" s="298"/>
      <c r="BY67" s="298"/>
      <c r="BZ67" s="298"/>
      <c r="CA67" s="298"/>
      <c r="CB67" s="298"/>
      <c r="CC67" s="298"/>
      <c r="CD67" s="298"/>
    </row>
    <row r="68" spans="1:82" ht="34.25" hidden="1" customHeight="1" x14ac:dyDescent="0.2">
      <c r="A68" s="35"/>
      <c r="B68" s="90" t="s">
        <v>428</v>
      </c>
      <c r="C68" s="504"/>
      <c r="D68" s="505"/>
      <c r="E68" s="90" t="s">
        <v>457</v>
      </c>
      <c r="F68" s="10"/>
      <c r="G68" s="120"/>
      <c r="H68" s="58"/>
      <c r="I68" s="506">
        <v>5494</v>
      </c>
      <c r="J68" s="10"/>
      <c r="K68" s="507">
        <f t="shared" si="0"/>
        <v>0</v>
      </c>
      <c r="L68" s="508"/>
      <c r="M68" s="298"/>
      <c r="N68" s="298"/>
      <c r="O68" s="298"/>
      <c r="P68" s="298"/>
      <c r="Q68" s="298"/>
      <c r="R68" s="298"/>
      <c r="S68" s="298"/>
      <c r="T68" s="298"/>
      <c r="U68" s="298"/>
      <c r="V68" s="298"/>
      <c r="W68" s="298"/>
      <c r="X68" s="298"/>
      <c r="Y68" s="298"/>
      <c r="Z68" s="298"/>
      <c r="AA68" s="298"/>
      <c r="AB68" s="298"/>
      <c r="AC68" s="298"/>
      <c r="AD68" s="298"/>
      <c r="AE68" s="298"/>
      <c r="AF68" s="298"/>
      <c r="AG68" s="298"/>
      <c r="AH68" s="298"/>
      <c r="AI68" s="298"/>
      <c r="AJ68" s="298"/>
      <c r="AK68" s="298"/>
      <c r="AL68" s="298"/>
      <c r="AM68" s="298"/>
      <c r="AN68" s="298"/>
      <c r="AO68" s="298"/>
      <c r="AP68" s="298"/>
      <c r="AQ68" s="298"/>
      <c r="AR68" s="298"/>
      <c r="AS68" s="298"/>
      <c r="AT68" s="298"/>
      <c r="AU68" s="298"/>
      <c r="AV68" s="298"/>
      <c r="AW68" s="298"/>
      <c r="AX68" s="298"/>
      <c r="AY68" s="298"/>
      <c r="AZ68" s="298"/>
      <c r="BA68" s="298"/>
      <c r="BB68" s="298"/>
      <c r="BC68" s="298"/>
      <c r="BD68" s="298"/>
      <c r="BE68" s="298"/>
      <c r="BF68" s="298"/>
      <c r="BG68" s="298"/>
      <c r="BH68" s="298"/>
      <c r="BI68" s="298"/>
      <c r="BJ68" s="298"/>
      <c r="BK68" s="298"/>
      <c r="BL68" s="298"/>
      <c r="BM68" s="298"/>
      <c r="BN68" s="298"/>
      <c r="BO68" s="298"/>
      <c r="BP68" s="298"/>
      <c r="BQ68" s="298"/>
      <c r="BR68" s="298"/>
      <c r="BS68" s="298"/>
      <c r="BT68" s="298"/>
      <c r="BU68" s="298"/>
      <c r="BV68" s="298"/>
      <c r="BW68" s="298"/>
      <c r="BX68" s="298"/>
      <c r="BY68" s="298"/>
      <c r="BZ68" s="298"/>
      <c r="CA68" s="298"/>
      <c r="CB68" s="298"/>
      <c r="CC68" s="298"/>
      <c r="CD68" s="298"/>
    </row>
    <row r="69" spans="1:82" ht="34.25" hidden="1" customHeight="1" x14ac:dyDescent="0.2">
      <c r="A69" s="35"/>
      <c r="B69" s="90" t="s">
        <v>429</v>
      </c>
      <c r="C69" s="504"/>
      <c r="D69" s="505"/>
      <c r="E69" s="90" t="s">
        <v>458</v>
      </c>
      <c r="F69" s="10"/>
      <c r="G69" s="120"/>
      <c r="H69" s="58"/>
      <c r="I69" s="506">
        <v>11293</v>
      </c>
      <c r="J69" s="10"/>
      <c r="K69" s="507">
        <f t="shared" si="0"/>
        <v>0</v>
      </c>
      <c r="L69" s="508"/>
      <c r="M69" s="298"/>
      <c r="N69" s="298"/>
      <c r="O69" s="298"/>
      <c r="P69" s="298"/>
      <c r="Q69" s="298"/>
      <c r="R69" s="298"/>
      <c r="S69" s="298"/>
      <c r="T69" s="298"/>
      <c r="U69" s="298"/>
      <c r="V69" s="298"/>
      <c r="W69" s="298"/>
      <c r="X69" s="298"/>
      <c r="Y69" s="298"/>
      <c r="Z69" s="298"/>
      <c r="AA69" s="298"/>
      <c r="AB69" s="298"/>
      <c r="AC69" s="298"/>
      <c r="AD69" s="298"/>
      <c r="AE69" s="298"/>
      <c r="AF69" s="298"/>
      <c r="AG69" s="298"/>
      <c r="AH69" s="298"/>
      <c r="AI69" s="298"/>
      <c r="AJ69" s="298"/>
      <c r="AK69" s="298"/>
      <c r="AL69" s="298"/>
      <c r="AM69" s="298"/>
      <c r="AN69" s="298"/>
      <c r="AO69" s="298"/>
      <c r="AP69" s="298"/>
      <c r="AQ69" s="298"/>
      <c r="AR69" s="298"/>
      <c r="AS69" s="298"/>
      <c r="AT69" s="298"/>
      <c r="AU69" s="298"/>
      <c r="AV69" s="298"/>
      <c r="AW69" s="298"/>
      <c r="AX69" s="298"/>
      <c r="AY69" s="298"/>
      <c r="AZ69" s="298"/>
      <c r="BA69" s="298"/>
      <c r="BB69" s="298"/>
      <c r="BC69" s="298"/>
      <c r="BD69" s="298"/>
      <c r="BE69" s="298"/>
      <c r="BF69" s="298"/>
      <c r="BG69" s="298"/>
      <c r="BH69" s="298"/>
      <c r="BI69" s="298"/>
      <c r="BJ69" s="298"/>
      <c r="BK69" s="298"/>
      <c r="BL69" s="298"/>
      <c r="BM69" s="298"/>
      <c r="BN69" s="298"/>
      <c r="BO69" s="298"/>
      <c r="BP69" s="298"/>
      <c r="BQ69" s="298"/>
      <c r="BR69" s="298"/>
      <c r="BS69" s="298"/>
      <c r="BT69" s="298"/>
      <c r="BU69" s="298"/>
      <c r="BV69" s="298"/>
      <c r="BW69" s="298"/>
      <c r="BX69" s="298"/>
      <c r="BY69" s="298"/>
      <c r="BZ69" s="298"/>
      <c r="CA69" s="298"/>
      <c r="CB69" s="298"/>
      <c r="CC69" s="298"/>
      <c r="CD69" s="298"/>
    </row>
    <row r="70" spans="1:82" ht="34.25" hidden="1" customHeight="1" x14ac:dyDescent="0.2">
      <c r="A70" s="35"/>
      <c r="B70" s="90" t="s">
        <v>650</v>
      </c>
      <c r="C70" s="504"/>
      <c r="D70" s="505"/>
      <c r="E70" s="90" t="s">
        <v>651</v>
      </c>
      <c r="F70" s="10"/>
      <c r="G70" s="120"/>
      <c r="H70" s="58"/>
      <c r="I70" s="506">
        <v>19349</v>
      </c>
      <c r="J70" s="10"/>
      <c r="K70" s="507">
        <f t="shared" si="0"/>
        <v>0</v>
      </c>
      <c r="L70" s="508"/>
      <c r="M70" s="298"/>
      <c r="N70" s="298"/>
      <c r="O70" s="298"/>
      <c r="P70" s="298"/>
      <c r="Q70" s="298"/>
      <c r="R70" s="298"/>
      <c r="S70" s="298"/>
      <c r="T70" s="298"/>
      <c r="U70" s="298"/>
      <c r="V70" s="298"/>
      <c r="W70" s="298"/>
      <c r="X70" s="298"/>
      <c r="Y70" s="298"/>
      <c r="Z70" s="298"/>
      <c r="AA70" s="298"/>
      <c r="AB70" s="298"/>
      <c r="AC70" s="298"/>
      <c r="AD70" s="298"/>
      <c r="AE70" s="298"/>
      <c r="AF70" s="298"/>
      <c r="AG70" s="298"/>
      <c r="AH70" s="298"/>
      <c r="AI70" s="298"/>
      <c r="AJ70" s="298"/>
      <c r="AK70" s="298"/>
      <c r="AL70" s="298"/>
      <c r="AM70" s="298"/>
      <c r="AN70" s="298"/>
      <c r="AO70" s="298"/>
      <c r="AP70" s="298"/>
      <c r="AQ70" s="298"/>
      <c r="AR70" s="298"/>
      <c r="AS70" s="298"/>
      <c r="AT70" s="298"/>
      <c r="AU70" s="298"/>
      <c r="AV70" s="298"/>
      <c r="AW70" s="298"/>
      <c r="AX70" s="298"/>
      <c r="AY70" s="298"/>
      <c r="AZ70" s="298"/>
      <c r="BA70" s="298"/>
      <c r="BB70" s="298"/>
      <c r="BC70" s="298"/>
      <c r="BD70" s="298"/>
      <c r="BE70" s="298"/>
      <c r="BF70" s="298"/>
      <c r="BG70" s="298"/>
      <c r="BH70" s="298"/>
      <c r="BI70" s="298"/>
      <c r="BJ70" s="298"/>
      <c r="BK70" s="298"/>
      <c r="BL70" s="298"/>
      <c r="BM70" s="298"/>
      <c r="BN70" s="298"/>
      <c r="BO70" s="298"/>
      <c r="BP70" s="298"/>
      <c r="BQ70" s="298"/>
      <c r="BR70" s="298"/>
      <c r="BS70" s="298"/>
      <c r="BT70" s="298"/>
      <c r="BU70" s="298"/>
      <c r="BV70" s="298"/>
      <c r="BW70" s="298"/>
      <c r="BX70" s="298"/>
      <c r="BY70" s="298"/>
      <c r="BZ70" s="298"/>
      <c r="CA70" s="298"/>
      <c r="CB70" s="298"/>
      <c r="CC70" s="298"/>
      <c r="CD70" s="298"/>
    </row>
    <row r="71" spans="1:82" ht="34.25" hidden="1" customHeight="1" x14ac:dyDescent="0.2">
      <c r="A71" s="35"/>
      <c r="B71" s="90" t="s">
        <v>652</v>
      </c>
      <c r="C71" s="504"/>
      <c r="D71" s="505"/>
      <c r="E71" s="90" t="s">
        <v>653</v>
      </c>
      <c r="F71" s="10"/>
      <c r="G71" s="120"/>
      <c r="H71" s="58"/>
      <c r="I71" s="506">
        <v>956</v>
      </c>
      <c r="J71" s="10"/>
      <c r="K71" s="507">
        <f t="shared" si="0"/>
        <v>0</v>
      </c>
      <c r="L71" s="508"/>
      <c r="M71" s="298"/>
      <c r="N71" s="298"/>
      <c r="O71" s="298"/>
      <c r="P71" s="298"/>
      <c r="Q71" s="298"/>
      <c r="R71" s="298"/>
      <c r="S71" s="298"/>
      <c r="T71" s="298"/>
      <c r="U71" s="298"/>
      <c r="V71" s="298"/>
      <c r="W71" s="298"/>
      <c r="X71" s="298"/>
      <c r="Y71" s="298"/>
      <c r="Z71" s="298"/>
      <c r="AA71" s="298"/>
      <c r="AB71" s="298"/>
      <c r="AC71" s="298"/>
      <c r="AD71" s="298"/>
      <c r="AE71" s="298"/>
      <c r="AF71" s="298"/>
      <c r="AG71" s="298"/>
      <c r="AH71" s="298"/>
      <c r="AI71" s="298"/>
      <c r="AJ71" s="298"/>
      <c r="AK71" s="298"/>
      <c r="AL71" s="298"/>
      <c r="AM71" s="298"/>
      <c r="AN71" s="298"/>
      <c r="AO71" s="298"/>
      <c r="AP71" s="298"/>
      <c r="AQ71" s="298"/>
      <c r="AR71" s="298"/>
      <c r="AS71" s="298"/>
      <c r="AT71" s="298"/>
      <c r="AU71" s="298"/>
      <c r="AV71" s="298"/>
      <c r="AW71" s="298"/>
      <c r="AX71" s="298"/>
      <c r="AY71" s="298"/>
      <c r="AZ71" s="298"/>
      <c r="BA71" s="298"/>
      <c r="BB71" s="298"/>
      <c r="BC71" s="298"/>
      <c r="BD71" s="298"/>
      <c r="BE71" s="298"/>
      <c r="BF71" s="298"/>
      <c r="BG71" s="298"/>
      <c r="BH71" s="298"/>
      <c r="BI71" s="298"/>
      <c r="BJ71" s="298"/>
      <c r="BK71" s="298"/>
      <c r="BL71" s="298"/>
      <c r="BM71" s="298"/>
      <c r="BN71" s="298"/>
      <c r="BO71" s="298"/>
      <c r="BP71" s="298"/>
      <c r="BQ71" s="298"/>
      <c r="BR71" s="298"/>
      <c r="BS71" s="298"/>
      <c r="BT71" s="298"/>
      <c r="BU71" s="298"/>
      <c r="BV71" s="298"/>
      <c r="BW71" s="298"/>
      <c r="BX71" s="298"/>
      <c r="BY71" s="298"/>
      <c r="BZ71" s="298"/>
      <c r="CA71" s="298"/>
      <c r="CB71" s="298"/>
      <c r="CC71" s="298"/>
      <c r="CD71" s="298"/>
    </row>
    <row r="72" spans="1:82" ht="34.25" hidden="1" customHeight="1" x14ac:dyDescent="0.2">
      <c r="A72" s="35"/>
      <c r="B72" s="90" t="s">
        <v>425</v>
      </c>
      <c r="C72" s="504"/>
      <c r="D72" s="505"/>
      <c r="E72" s="90" t="s">
        <v>634</v>
      </c>
      <c r="F72" s="10"/>
      <c r="G72" s="120"/>
      <c r="H72" s="58"/>
      <c r="I72" s="506">
        <v>511</v>
      </c>
      <c r="J72" s="10"/>
      <c r="K72" s="507">
        <f t="shared" si="0"/>
        <v>0</v>
      </c>
      <c r="L72" s="508"/>
      <c r="M72" s="298"/>
      <c r="N72" s="298"/>
      <c r="O72" s="298"/>
      <c r="P72" s="298"/>
      <c r="Q72" s="298"/>
      <c r="R72" s="298"/>
      <c r="S72" s="298"/>
      <c r="T72" s="298"/>
      <c r="U72" s="298"/>
      <c r="V72" s="298"/>
      <c r="W72" s="298"/>
      <c r="X72" s="298"/>
      <c r="Y72" s="298"/>
      <c r="Z72" s="298"/>
      <c r="AA72" s="298"/>
      <c r="AB72" s="298"/>
      <c r="AC72" s="298"/>
      <c r="AD72" s="298"/>
      <c r="AE72" s="298"/>
      <c r="AF72" s="298"/>
      <c r="AG72" s="298"/>
      <c r="AH72" s="298"/>
      <c r="AI72" s="298"/>
      <c r="AJ72" s="298"/>
      <c r="AK72" s="298"/>
      <c r="AL72" s="298"/>
      <c r="AM72" s="298"/>
      <c r="AN72" s="298"/>
      <c r="AO72" s="298"/>
      <c r="AP72" s="298"/>
      <c r="AQ72" s="298"/>
      <c r="AR72" s="298"/>
      <c r="AS72" s="298"/>
      <c r="AT72" s="298"/>
      <c r="AU72" s="298"/>
      <c r="AV72" s="298"/>
      <c r="AW72" s="298"/>
      <c r="AX72" s="298"/>
      <c r="AY72" s="298"/>
      <c r="AZ72" s="298"/>
      <c r="BA72" s="298"/>
      <c r="BB72" s="298"/>
      <c r="BC72" s="298"/>
      <c r="BD72" s="298"/>
      <c r="BE72" s="298"/>
      <c r="BF72" s="298"/>
      <c r="BG72" s="298"/>
      <c r="BH72" s="298"/>
      <c r="BI72" s="298"/>
      <c r="BJ72" s="298"/>
      <c r="BK72" s="298"/>
      <c r="BL72" s="298"/>
      <c r="BM72" s="298"/>
      <c r="BN72" s="298"/>
      <c r="BO72" s="298"/>
      <c r="BP72" s="298"/>
      <c r="BQ72" s="298"/>
      <c r="BR72" s="298"/>
      <c r="BS72" s="298"/>
      <c r="BT72" s="298"/>
      <c r="BU72" s="298"/>
      <c r="BV72" s="298"/>
      <c r="BW72" s="298"/>
      <c r="BX72" s="298"/>
      <c r="BY72" s="298"/>
      <c r="BZ72" s="298"/>
      <c r="CA72" s="298"/>
      <c r="CB72" s="298"/>
      <c r="CC72" s="298"/>
      <c r="CD72" s="298"/>
    </row>
    <row r="73" spans="1:82" ht="34.25" hidden="1" customHeight="1" x14ac:dyDescent="0.2">
      <c r="A73" s="35"/>
      <c r="B73" s="90" t="s">
        <v>654</v>
      </c>
      <c r="C73" s="504"/>
      <c r="D73" s="505"/>
      <c r="E73" s="90" t="s">
        <v>655</v>
      </c>
      <c r="F73" s="10"/>
      <c r="G73" s="120"/>
      <c r="H73" s="58"/>
      <c r="I73" s="506">
        <v>555</v>
      </c>
      <c r="J73" s="10"/>
      <c r="K73" s="507">
        <f t="shared" si="0"/>
        <v>0</v>
      </c>
      <c r="L73" s="508"/>
      <c r="M73" s="298"/>
      <c r="N73" s="298"/>
      <c r="O73" s="298"/>
      <c r="P73" s="298"/>
      <c r="Q73" s="298"/>
      <c r="R73" s="298"/>
      <c r="S73" s="298"/>
      <c r="T73" s="298"/>
      <c r="U73" s="298"/>
      <c r="V73" s="298"/>
      <c r="W73" s="298"/>
      <c r="X73" s="298"/>
      <c r="Y73" s="298"/>
      <c r="Z73" s="298"/>
      <c r="AA73" s="298"/>
      <c r="AB73" s="298"/>
      <c r="AC73" s="298"/>
      <c r="AD73" s="298"/>
      <c r="AE73" s="298"/>
      <c r="AF73" s="298"/>
      <c r="AG73" s="298"/>
      <c r="AH73" s="298"/>
      <c r="AI73" s="298"/>
      <c r="AJ73" s="298"/>
      <c r="AK73" s="298"/>
      <c r="AL73" s="298"/>
      <c r="AM73" s="298"/>
      <c r="AN73" s="298"/>
      <c r="AO73" s="298"/>
      <c r="AP73" s="298"/>
      <c r="AQ73" s="298"/>
      <c r="AR73" s="298"/>
      <c r="AS73" s="298"/>
      <c r="AT73" s="298"/>
      <c r="AU73" s="298"/>
      <c r="AV73" s="298"/>
      <c r="AW73" s="298"/>
      <c r="AX73" s="298"/>
      <c r="AY73" s="298"/>
      <c r="AZ73" s="298"/>
      <c r="BA73" s="298"/>
      <c r="BB73" s="298"/>
      <c r="BC73" s="298"/>
      <c r="BD73" s="298"/>
      <c r="BE73" s="298"/>
      <c r="BF73" s="298"/>
      <c r="BG73" s="298"/>
      <c r="BH73" s="298"/>
      <c r="BI73" s="298"/>
      <c r="BJ73" s="298"/>
      <c r="BK73" s="298"/>
      <c r="BL73" s="298"/>
      <c r="BM73" s="298"/>
      <c r="BN73" s="298"/>
      <c r="BO73" s="298"/>
      <c r="BP73" s="298"/>
      <c r="BQ73" s="298"/>
      <c r="BR73" s="298"/>
      <c r="BS73" s="298"/>
      <c r="BT73" s="298"/>
      <c r="BU73" s="298"/>
      <c r="BV73" s="298"/>
      <c r="BW73" s="298"/>
      <c r="BX73" s="298"/>
      <c r="BY73" s="298"/>
      <c r="BZ73" s="298"/>
      <c r="CA73" s="298"/>
      <c r="CB73" s="298"/>
      <c r="CC73" s="298"/>
      <c r="CD73" s="298"/>
    </row>
    <row r="74" spans="1:82" ht="34.25" hidden="1" customHeight="1" x14ac:dyDescent="0.2">
      <c r="A74" s="35"/>
      <c r="B74" s="90" t="s">
        <v>407</v>
      </c>
      <c r="C74" s="504"/>
      <c r="D74" s="505"/>
      <c r="E74" s="90" t="s">
        <v>656</v>
      </c>
      <c r="F74" s="10"/>
      <c r="G74" s="120"/>
      <c r="H74" s="58"/>
      <c r="I74" s="506">
        <v>555</v>
      </c>
      <c r="J74" s="10"/>
      <c r="K74" s="507">
        <f t="shared" si="0"/>
        <v>0</v>
      </c>
      <c r="L74" s="508"/>
      <c r="M74" s="298"/>
      <c r="N74" s="298"/>
      <c r="O74" s="298"/>
      <c r="P74" s="298"/>
      <c r="Q74" s="298"/>
      <c r="R74" s="298"/>
      <c r="S74" s="298"/>
      <c r="T74" s="298"/>
      <c r="U74" s="298"/>
      <c r="V74" s="298"/>
      <c r="W74" s="298"/>
      <c r="X74" s="298"/>
      <c r="Y74" s="298"/>
      <c r="Z74" s="298"/>
      <c r="AA74" s="298"/>
      <c r="AB74" s="298"/>
      <c r="AC74" s="298"/>
      <c r="AD74" s="298"/>
      <c r="AE74" s="298"/>
      <c r="AF74" s="298"/>
      <c r="AG74" s="298"/>
      <c r="AH74" s="298"/>
      <c r="AI74" s="298"/>
      <c r="AJ74" s="298"/>
      <c r="AK74" s="298"/>
      <c r="AL74" s="298"/>
      <c r="AM74" s="298"/>
      <c r="AN74" s="298"/>
      <c r="AO74" s="298"/>
      <c r="AP74" s="298"/>
      <c r="AQ74" s="298"/>
      <c r="AR74" s="298"/>
      <c r="AS74" s="298"/>
      <c r="AT74" s="298"/>
      <c r="AU74" s="298"/>
      <c r="AV74" s="298"/>
      <c r="AW74" s="298"/>
      <c r="AX74" s="298"/>
      <c r="AY74" s="298"/>
      <c r="AZ74" s="298"/>
      <c r="BA74" s="298"/>
      <c r="BB74" s="298"/>
      <c r="BC74" s="298"/>
      <c r="BD74" s="298"/>
      <c r="BE74" s="298"/>
      <c r="BF74" s="298"/>
      <c r="BG74" s="298"/>
      <c r="BH74" s="298"/>
      <c r="BI74" s="298"/>
      <c r="BJ74" s="298"/>
      <c r="BK74" s="298"/>
      <c r="BL74" s="298"/>
      <c r="BM74" s="298"/>
      <c r="BN74" s="298"/>
      <c r="BO74" s="298"/>
      <c r="BP74" s="298"/>
      <c r="BQ74" s="298"/>
      <c r="BR74" s="298"/>
      <c r="BS74" s="298"/>
      <c r="BT74" s="298"/>
      <c r="BU74" s="298"/>
      <c r="BV74" s="298"/>
      <c r="BW74" s="298"/>
      <c r="BX74" s="298"/>
      <c r="BY74" s="298"/>
      <c r="BZ74" s="298"/>
      <c r="CA74" s="298"/>
      <c r="CB74" s="298"/>
      <c r="CC74" s="298"/>
      <c r="CD74" s="298"/>
    </row>
    <row r="75" spans="1:82" ht="34.25" hidden="1" customHeight="1" x14ac:dyDescent="0.2">
      <c r="A75" s="35"/>
      <c r="B75" s="90" t="s">
        <v>657</v>
      </c>
      <c r="C75" s="504"/>
      <c r="D75" s="505"/>
      <c r="E75" s="90" t="s">
        <v>658</v>
      </c>
      <c r="F75" s="10"/>
      <c r="G75" s="120"/>
      <c r="H75" s="58"/>
      <c r="I75" s="506">
        <v>505</v>
      </c>
      <c r="J75" s="10"/>
      <c r="K75" s="507">
        <f t="shared" si="0"/>
        <v>0</v>
      </c>
      <c r="L75" s="508"/>
      <c r="M75" s="298"/>
      <c r="N75" s="298"/>
      <c r="O75" s="298"/>
      <c r="P75" s="298"/>
      <c r="Q75" s="298"/>
      <c r="R75" s="298"/>
      <c r="S75" s="298"/>
      <c r="T75" s="298"/>
      <c r="U75" s="298"/>
      <c r="V75" s="298"/>
      <c r="W75" s="298"/>
      <c r="X75" s="298"/>
      <c r="Y75" s="298"/>
      <c r="Z75" s="298"/>
      <c r="AA75" s="298"/>
      <c r="AB75" s="298"/>
      <c r="AC75" s="298"/>
      <c r="AD75" s="298"/>
      <c r="AE75" s="298"/>
      <c r="AF75" s="298"/>
      <c r="AG75" s="298"/>
      <c r="AH75" s="298"/>
      <c r="AI75" s="298"/>
      <c r="AJ75" s="298"/>
      <c r="AK75" s="298"/>
      <c r="AL75" s="298"/>
      <c r="AM75" s="298"/>
      <c r="AN75" s="298"/>
      <c r="AO75" s="298"/>
      <c r="AP75" s="298"/>
      <c r="AQ75" s="298"/>
      <c r="AR75" s="298"/>
      <c r="AS75" s="298"/>
      <c r="AT75" s="298"/>
      <c r="AU75" s="298"/>
      <c r="AV75" s="298"/>
      <c r="AW75" s="298"/>
      <c r="AX75" s="298"/>
      <c r="AY75" s="298"/>
      <c r="AZ75" s="298"/>
      <c r="BA75" s="298"/>
      <c r="BB75" s="298"/>
      <c r="BC75" s="298"/>
      <c r="BD75" s="298"/>
      <c r="BE75" s="298"/>
      <c r="BF75" s="298"/>
      <c r="BG75" s="298"/>
      <c r="BH75" s="298"/>
      <c r="BI75" s="298"/>
      <c r="BJ75" s="298"/>
      <c r="BK75" s="298"/>
      <c r="BL75" s="298"/>
      <c r="BM75" s="298"/>
      <c r="BN75" s="298"/>
      <c r="BO75" s="298"/>
      <c r="BP75" s="298"/>
      <c r="BQ75" s="298"/>
      <c r="BR75" s="298"/>
      <c r="BS75" s="298"/>
      <c r="BT75" s="298"/>
      <c r="BU75" s="298"/>
      <c r="BV75" s="298"/>
      <c r="BW75" s="298"/>
      <c r="BX75" s="298"/>
      <c r="BY75" s="298"/>
      <c r="BZ75" s="298"/>
      <c r="CA75" s="298"/>
      <c r="CB75" s="298"/>
      <c r="CC75" s="298"/>
      <c r="CD75" s="298"/>
    </row>
    <row r="76" spans="1:82" ht="34.25" hidden="1" customHeight="1" x14ac:dyDescent="0.2">
      <c r="A76" s="35"/>
      <c r="B76" s="90" t="s">
        <v>659</v>
      </c>
      <c r="C76" s="504"/>
      <c r="D76" s="505"/>
      <c r="E76" s="90" t="s">
        <v>660</v>
      </c>
      <c r="F76" s="10"/>
      <c r="G76" s="120"/>
      <c r="H76" s="58"/>
      <c r="I76" s="506">
        <v>479</v>
      </c>
      <c r="J76" s="10"/>
      <c r="K76" s="507">
        <f t="shared" si="0"/>
        <v>0</v>
      </c>
      <c r="L76" s="508"/>
      <c r="M76" s="298"/>
      <c r="N76" s="298"/>
      <c r="O76" s="298"/>
      <c r="P76" s="298"/>
      <c r="Q76" s="298"/>
      <c r="R76" s="298"/>
      <c r="S76" s="298"/>
      <c r="T76" s="298"/>
      <c r="U76" s="298"/>
      <c r="V76" s="298"/>
      <c r="W76" s="298"/>
      <c r="X76" s="298"/>
      <c r="Y76" s="298"/>
      <c r="Z76" s="298"/>
      <c r="AA76" s="298"/>
      <c r="AB76" s="298"/>
      <c r="AC76" s="298"/>
      <c r="AD76" s="298"/>
      <c r="AE76" s="298"/>
      <c r="AF76" s="298"/>
      <c r="AG76" s="298"/>
      <c r="AH76" s="298"/>
      <c r="AI76" s="298"/>
      <c r="AJ76" s="298"/>
      <c r="AK76" s="298"/>
      <c r="AL76" s="298"/>
      <c r="AM76" s="298"/>
      <c r="AN76" s="298"/>
      <c r="AO76" s="298"/>
      <c r="AP76" s="298"/>
      <c r="AQ76" s="298"/>
      <c r="AR76" s="298"/>
      <c r="AS76" s="298"/>
      <c r="AT76" s="298"/>
      <c r="AU76" s="298"/>
      <c r="AV76" s="298"/>
      <c r="AW76" s="298"/>
      <c r="AX76" s="298"/>
      <c r="AY76" s="298"/>
      <c r="AZ76" s="298"/>
      <c r="BA76" s="298"/>
      <c r="BB76" s="298"/>
      <c r="BC76" s="298"/>
      <c r="BD76" s="298"/>
      <c r="BE76" s="298"/>
      <c r="BF76" s="298"/>
      <c r="BG76" s="298"/>
      <c r="BH76" s="298"/>
      <c r="BI76" s="298"/>
      <c r="BJ76" s="298"/>
      <c r="BK76" s="298"/>
      <c r="BL76" s="298"/>
      <c r="BM76" s="298"/>
      <c r="BN76" s="298"/>
      <c r="BO76" s="298"/>
      <c r="BP76" s="298"/>
      <c r="BQ76" s="298"/>
      <c r="BR76" s="298"/>
      <c r="BS76" s="298"/>
      <c r="BT76" s="298"/>
      <c r="BU76" s="298"/>
      <c r="BV76" s="298"/>
      <c r="BW76" s="298"/>
      <c r="BX76" s="298"/>
      <c r="BY76" s="298"/>
      <c r="BZ76" s="298"/>
      <c r="CA76" s="298"/>
      <c r="CB76" s="298"/>
      <c r="CC76" s="298"/>
      <c r="CD76" s="298"/>
    </row>
    <row r="77" spans="1:82" ht="34.25" hidden="1" customHeight="1" x14ac:dyDescent="0.2">
      <c r="A77" s="35"/>
      <c r="B77" s="90" t="s">
        <v>661</v>
      </c>
      <c r="C77" s="504"/>
      <c r="D77" s="505"/>
      <c r="E77" s="90" t="s">
        <v>662</v>
      </c>
      <c r="F77" s="10"/>
      <c r="G77" s="120"/>
      <c r="H77" s="58"/>
      <c r="I77" s="506">
        <v>657</v>
      </c>
      <c r="J77" s="10"/>
      <c r="K77" s="507">
        <f t="shared" si="0"/>
        <v>0</v>
      </c>
      <c r="L77" s="508"/>
      <c r="M77" s="298"/>
      <c r="N77" s="298"/>
      <c r="O77" s="298"/>
      <c r="P77" s="298"/>
      <c r="Q77" s="298"/>
      <c r="R77" s="298"/>
      <c r="S77" s="298"/>
      <c r="T77" s="298"/>
      <c r="U77" s="298"/>
      <c r="V77" s="298"/>
      <c r="W77" s="298"/>
      <c r="X77" s="298"/>
      <c r="Y77" s="298"/>
      <c r="Z77" s="298"/>
      <c r="AA77" s="298"/>
      <c r="AB77" s="298"/>
      <c r="AC77" s="298"/>
      <c r="AD77" s="298"/>
      <c r="AE77" s="298"/>
      <c r="AF77" s="298"/>
      <c r="AG77" s="298"/>
      <c r="AH77" s="298"/>
      <c r="AI77" s="298"/>
      <c r="AJ77" s="298"/>
      <c r="AK77" s="298"/>
      <c r="AL77" s="298"/>
      <c r="AM77" s="298"/>
      <c r="AN77" s="298"/>
      <c r="AO77" s="298"/>
      <c r="AP77" s="298"/>
      <c r="AQ77" s="298"/>
      <c r="AR77" s="298"/>
      <c r="AS77" s="298"/>
      <c r="AT77" s="298"/>
      <c r="AU77" s="298"/>
      <c r="AV77" s="298"/>
      <c r="AW77" s="298"/>
      <c r="AX77" s="298"/>
      <c r="AY77" s="298"/>
      <c r="AZ77" s="298"/>
      <c r="BA77" s="298"/>
      <c r="BB77" s="298"/>
      <c r="BC77" s="298"/>
      <c r="BD77" s="298"/>
      <c r="BE77" s="298"/>
      <c r="BF77" s="298"/>
      <c r="BG77" s="298"/>
      <c r="BH77" s="298"/>
      <c r="BI77" s="298"/>
      <c r="BJ77" s="298"/>
      <c r="BK77" s="298"/>
      <c r="BL77" s="298"/>
      <c r="BM77" s="298"/>
      <c r="BN77" s="298"/>
      <c r="BO77" s="298"/>
      <c r="BP77" s="298"/>
      <c r="BQ77" s="298"/>
      <c r="BR77" s="298"/>
      <c r="BS77" s="298"/>
      <c r="BT77" s="298"/>
      <c r="BU77" s="298"/>
      <c r="BV77" s="298"/>
      <c r="BW77" s="298"/>
      <c r="BX77" s="298"/>
      <c r="BY77" s="298"/>
      <c r="BZ77" s="298"/>
      <c r="CA77" s="298"/>
      <c r="CB77" s="298"/>
      <c r="CC77" s="298"/>
      <c r="CD77" s="298"/>
    </row>
    <row r="78" spans="1:82" ht="34.25" hidden="1" customHeight="1" x14ac:dyDescent="0.2">
      <c r="A78" s="35"/>
      <c r="B78" s="90" t="s">
        <v>663</v>
      </c>
      <c r="C78" s="504"/>
      <c r="D78" s="505"/>
      <c r="E78" s="90" t="s">
        <v>664</v>
      </c>
      <c r="F78" s="10"/>
      <c r="G78" s="120"/>
      <c r="H78" s="58"/>
      <c r="I78" s="506">
        <v>2712</v>
      </c>
      <c r="J78" s="10"/>
      <c r="K78" s="507">
        <f t="shared" si="0"/>
        <v>0</v>
      </c>
      <c r="L78" s="508"/>
      <c r="M78" s="298"/>
      <c r="N78" s="298"/>
      <c r="O78" s="298"/>
      <c r="P78" s="298"/>
      <c r="Q78" s="298"/>
      <c r="R78" s="298"/>
      <c r="S78" s="298"/>
      <c r="T78" s="298"/>
      <c r="U78" s="298"/>
      <c r="V78" s="298"/>
      <c r="W78" s="298"/>
      <c r="X78" s="298"/>
      <c r="Y78" s="298"/>
      <c r="Z78" s="298"/>
      <c r="AA78" s="298"/>
      <c r="AB78" s="298"/>
      <c r="AC78" s="298"/>
      <c r="AD78" s="298"/>
      <c r="AE78" s="298"/>
      <c r="AF78" s="298"/>
      <c r="AG78" s="298"/>
      <c r="AH78" s="298"/>
      <c r="AI78" s="298"/>
      <c r="AJ78" s="298"/>
      <c r="AK78" s="298"/>
      <c r="AL78" s="298"/>
      <c r="AM78" s="298"/>
      <c r="AN78" s="298"/>
      <c r="AO78" s="298"/>
      <c r="AP78" s="298"/>
      <c r="AQ78" s="298"/>
      <c r="AR78" s="298"/>
      <c r="AS78" s="298"/>
      <c r="AT78" s="298"/>
      <c r="AU78" s="298"/>
      <c r="AV78" s="298"/>
      <c r="AW78" s="298"/>
      <c r="AX78" s="298"/>
      <c r="AY78" s="298"/>
      <c r="AZ78" s="298"/>
      <c r="BA78" s="298"/>
      <c r="BB78" s="298"/>
      <c r="BC78" s="298"/>
      <c r="BD78" s="298"/>
      <c r="BE78" s="298"/>
      <c r="BF78" s="298"/>
      <c r="BG78" s="298"/>
      <c r="BH78" s="298"/>
      <c r="BI78" s="298"/>
      <c r="BJ78" s="298"/>
      <c r="BK78" s="298"/>
      <c r="BL78" s="298"/>
      <c r="BM78" s="298"/>
      <c r="BN78" s="298"/>
      <c r="BO78" s="298"/>
      <c r="BP78" s="298"/>
      <c r="BQ78" s="298"/>
      <c r="BR78" s="298"/>
      <c r="BS78" s="298"/>
      <c r="BT78" s="298"/>
      <c r="BU78" s="298"/>
      <c r="BV78" s="298"/>
      <c r="BW78" s="298"/>
      <c r="BX78" s="298"/>
      <c r="BY78" s="298"/>
      <c r="BZ78" s="298"/>
      <c r="CA78" s="298"/>
      <c r="CB78" s="298"/>
      <c r="CC78" s="298"/>
      <c r="CD78" s="298"/>
    </row>
    <row r="79" spans="1:82" ht="34.25" hidden="1" customHeight="1" x14ac:dyDescent="0.2">
      <c r="A79" s="35"/>
      <c r="B79" s="90"/>
      <c r="C79" s="504"/>
      <c r="D79" s="505"/>
      <c r="E79" s="90" t="s">
        <v>665</v>
      </c>
      <c r="F79" s="10"/>
      <c r="G79" s="120"/>
      <c r="H79" s="58"/>
      <c r="I79" s="506">
        <v>12225</v>
      </c>
      <c r="J79" s="10"/>
      <c r="K79" s="507">
        <f t="shared" si="0"/>
        <v>0</v>
      </c>
      <c r="L79" s="508"/>
      <c r="M79" s="298"/>
      <c r="N79" s="298"/>
      <c r="O79" s="298"/>
      <c r="P79" s="298"/>
      <c r="Q79" s="298"/>
      <c r="R79" s="298"/>
      <c r="S79" s="298"/>
      <c r="T79" s="298"/>
      <c r="U79" s="298"/>
      <c r="V79" s="298"/>
      <c r="W79" s="298"/>
      <c r="X79" s="298"/>
      <c r="Y79" s="298"/>
      <c r="Z79" s="298"/>
      <c r="AA79" s="298"/>
      <c r="AB79" s="298"/>
      <c r="AC79" s="298"/>
      <c r="AD79" s="298"/>
      <c r="AE79" s="298"/>
      <c r="AF79" s="298"/>
      <c r="AG79" s="298"/>
      <c r="AH79" s="298"/>
      <c r="AI79" s="298"/>
      <c r="AJ79" s="298"/>
      <c r="AK79" s="298"/>
      <c r="AL79" s="298"/>
      <c r="AM79" s="298"/>
      <c r="AN79" s="298"/>
      <c r="AO79" s="298"/>
      <c r="AP79" s="298"/>
      <c r="AQ79" s="298"/>
      <c r="AR79" s="298"/>
      <c r="AS79" s="298"/>
      <c r="AT79" s="298"/>
      <c r="AU79" s="298"/>
      <c r="AV79" s="298"/>
      <c r="AW79" s="298"/>
      <c r="AX79" s="298"/>
      <c r="AY79" s="298"/>
      <c r="AZ79" s="298"/>
      <c r="BA79" s="298"/>
      <c r="BB79" s="298"/>
      <c r="BC79" s="298"/>
      <c r="BD79" s="298"/>
      <c r="BE79" s="298"/>
      <c r="BF79" s="298"/>
      <c r="BG79" s="298"/>
      <c r="BH79" s="298"/>
      <c r="BI79" s="298"/>
      <c r="BJ79" s="298"/>
      <c r="BK79" s="298"/>
      <c r="BL79" s="298"/>
      <c r="BM79" s="298"/>
      <c r="BN79" s="298"/>
      <c r="BO79" s="298"/>
      <c r="BP79" s="298"/>
      <c r="BQ79" s="298"/>
      <c r="BR79" s="298"/>
      <c r="BS79" s="298"/>
      <c r="BT79" s="298"/>
      <c r="BU79" s="298"/>
      <c r="BV79" s="298"/>
      <c r="BW79" s="298"/>
      <c r="BX79" s="298"/>
      <c r="BY79" s="298"/>
      <c r="BZ79" s="298"/>
      <c r="CA79" s="298"/>
      <c r="CB79" s="298"/>
      <c r="CC79" s="298"/>
      <c r="CD79" s="298"/>
    </row>
    <row r="80" spans="1:82" ht="34.25" hidden="1" customHeight="1" x14ac:dyDescent="0.2">
      <c r="A80" s="35"/>
      <c r="B80" s="90"/>
      <c r="C80" s="504"/>
      <c r="D80" s="505"/>
      <c r="E80" s="90" t="s">
        <v>666</v>
      </c>
      <c r="F80" s="10"/>
      <c r="G80" s="120"/>
      <c r="H80" s="58"/>
      <c r="I80" s="506">
        <v>13490</v>
      </c>
      <c r="J80" s="10"/>
      <c r="K80" s="507">
        <f t="shared" si="0"/>
        <v>0</v>
      </c>
      <c r="L80" s="508"/>
      <c r="M80" s="298"/>
      <c r="N80" s="298"/>
      <c r="O80" s="298"/>
      <c r="P80" s="298"/>
      <c r="Q80" s="298"/>
      <c r="R80" s="298"/>
      <c r="S80" s="298"/>
      <c r="T80" s="298"/>
      <c r="U80" s="298"/>
      <c r="V80" s="298"/>
      <c r="W80" s="298"/>
      <c r="X80" s="298"/>
      <c r="Y80" s="298"/>
      <c r="Z80" s="298"/>
      <c r="AA80" s="298"/>
      <c r="AB80" s="298"/>
      <c r="AC80" s="298"/>
      <c r="AD80" s="298"/>
      <c r="AE80" s="298"/>
      <c r="AF80" s="298"/>
      <c r="AG80" s="298"/>
      <c r="AH80" s="298"/>
      <c r="AI80" s="298"/>
      <c r="AJ80" s="298"/>
      <c r="AK80" s="298"/>
      <c r="AL80" s="298"/>
      <c r="AM80" s="298"/>
      <c r="AN80" s="298"/>
      <c r="AO80" s="298"/>
      <c r="AP80" s="298"/>
      <c r="AQ80" s="298"/>
      <c r="AR80" s="298"/>
      <c r="AS80" s="298"/>
      <c r="AT80" s="298"/>
      <c r="AU80" s="298"/>
      <c r="AV80" s="298"/>
      <c r="AW80" s="298"/>
      <c r="AX80" s="298"/>
      <c r="AY80" s="298"/>
      <c r="AZ80" s="298"/>
      <c r="BA80" s="298"/>
      <c r="BB80" s="298"/>
      <c r="BC80" s="298"/>
      <c r="BD80" s="298"/>
      <c r="BE80" s="298"/>
      <c r="BF80" s="298"/>
      <c r="BG80" s="298"/>
      <c r="BH80" s="298"/>
      <c r="BI80" s="298"/>
      <c r="BJ80" s="298"/>
      <c r="BK80" s="298"/>
      <c r="BL80" s="298"/>
      <c r="BM80" s="298"/>
      <c r="BN80" s="298"/>
      <c r="BO80" s="298"/>
      <c r="BP80" s="298"/>
      <c r="BQ80" s="298"/>
      <c r="BR80" s="298"/>
      <c r="BS80" s="298"/>
      <c r="BT80" s="298"/>
      <c r="BU80" s="298"/>
      <c r="BV80" s="298"/>
      <c r="BW80" s="298"/>
      <c r="BX80" s="298"/>
      <c r="BY80" s="298"/>
      <c r="BZ80" s="298"/>
      <c r="CA80" s="298"/>
      <c r="CB80" s="298"/>
      <c r="CC80" s="298"/>
      <c r="CD80" s="298"/>
    </row>
    <row r="81" spans="1:82" ht="34.25" customHeight="1" x14ac:dyDescent="0.2">
      <c r="A81" s="35"/>
      <c r="B81" s="90"/>
      <c r="C81" s="504"/>
      <c r="D81" s="505"/>
      <c r="E81" s="90" t="s">
        <v>667</v>
      </c>
      <c r="F81" s="10"/>
      <c r="G81" s="120"/>
      <c r="H81" s="58"/>
      <c r="I81" s="506">
        <f>285*1.25</f>
        <v>356.25</v>
      </c>
      <c r="J81" s="10"/>
      <c r="K81" s="507">
        <f t="shared" si="0"/>
        <v>0</v>
      </c>
      <c r="L81" s="508"/>
      <c r="M81" s="298"/>
      <c r="N81" s="298"/>
      <c r="O81" s="298"/>
      <c r="P81" s="298"/>
      <c r="Q81" s="298"/>
      <c r="R81" s="298"/>
      <c r="S81" s="298"/>
      <c r="T81" s="298"/>
      <c r="U81" s="298"/>
      <c r="V81" s="298"/>
      <c r="W81" s="298"/>
      <c r="X81" s="298"/>
      <c r="Y81" s="298"/>
      <c r="Z81" s="298"/>
      <c r="AA81" s="298"/>
      <c r="AB81" s="298"/>
      <c r="AC81" s="298"/>
      <c r="AD81" s="298"/>
      <c r="AE81" s="298"/>
      <c r="AF81" s="298"/>
      <c r="AG81" s="298"/>
      <c r="AH81" s="298"/>
      <c r="AI81" s="298"/>
      <c r="AJ81" s="298"/>
      <c r="AK81" s="298"/>
      <c r="AL81" s="298"/>
      <c r="AM81" s="298"/>
      <c r="AN81" s="298"/>
      <c r="AO81" s="298"/>
      <c r="AP81" s="298"/>
      <c r="AQ81" s="298"/>
      <c r="AR81" s="298"/>
      <c r="AS81" s="298"/>
      <c r="AT81" s="298"/>
      <c r="AU81" s="298"/>
      <c r="AV81" s="298"/>
      <c r="AW81" s="298"/>
      <c r="AX81" s="298"/>
      <c r="AY81" s="298"/>
      <c r="AZ81" s="298"/>
      <c r="BA81" s="298"/>
      <c r="BB81" s="298"/>
      <c r="BC81" s="298"/>
      <c r="BD81" s="298"/>
      <c r="BE81" s="298"/>
      <c r="BF81" s="298"/>
      <c r="BG81" s="298"/>
      <c r="BH81" s="298"/>
      <c r="BI81" s="298"/>
      <c r="BJ81" s="298"/>
      <c r="BK81" s="298"/>
      <c r="BL81" s="298"/>
      <c r="BM81" s="298"/>
      <c r="BN81" s="298"/>
      <c r="BO81" s="298"/>
      <c r="BP81" s="298"/>
      <c r="BQ81" s="298"/>
      <c r="BR81" s="298"/>
      <c r="BS81" s="298"/>
      <c r="BT81" s="298"/>
      <c r="BU81" s="298"/>
      <c r="BV81" s="298"/>
      <c r="BW81" s="298"/>
      <c r="BX81" s="298"/>
      <c r="BY81" s="298"/>
      <c r="BZ81" s="298"/>
      <c r="CA81" s="298"/>
      <c r="CB81" s="298"/>
      <c r="CC81" s="298"/>
      <c r="CD81" s="298"/>
    </row>
    <row r="82" spans="1:82" ht="34.25" customHeight="1" x14ac:dyDescent="0.2">
      <c r="A82" s="35"/>
      <c r="B82" s="90"/>
      <c r="C82" s="504"/>
      <c r="D82" s="505"/>
      <c r="E82" s="90" t="s">
        <v>668</v>
      </c>
      <c r="F82" s="10"/>
      <c r="G82" s="120"/>
      <c r="H82" s="58"/>
      <c r="I82" s="506">
        <f>320*1.25</f>
        <v>400</v>
      </c>
      <c r="J82" s="10"/>
      <c r="K82" s="507">
        <f t="shared" si="0"/>
        <v>0</v>
      </c>
      <c r="L82" s="508"/>
      <c r="M82" s="298"/>
      <c r="N82" s="298"/>
      <c r="O82" s="298"/>
      <c r="P82" s="298"/>
      <c r="Q82" s="298"/>
      <c r="R82" s="298"/>
      <c r="S82" s="298"/>
      <c r="T82" s="298"/>
      <c r="U82" s="298"/>
      <c r="V82" s="298"/>
      <c r="W82" s="298"/>
      <c r="X82" s="298"/>
      <c r="Y82" s="298"/>
      <c r="Z82" s="298"/>
      <c r="AA82" s="298"/>
      <c r="AB82" s="298"/>
      <c r="AC82" s="298"/>
      <c r="AD82" s="298"/>
      <c r="AE82" s="298"/>
      <c r="AF82" s="298"/>
      <c r="AG82" s="298"/>
      <c r="AH82" s="298"/>
      <c r="AI82" s="298"/>
      <c r="AJ82" s="298"/>
      <c r="AK82" s="298"/>
      <c r="AL82" s="298"/>
      <c r="AM82" s="298"/>
      <c r="AN82" s="298"/>
      <c r="AO82" s="298"/>
      <c r="AP82" s="298"/>
      <c r="AQ82" s="298"/>
      <c r="AR82" s="298"/>
      <c r="AS82" s="298"/>
      <c r="AT82" s="298"/>
      <c r="AU82" s="298"/>
      <c r="AV82" s="298"/>
      <c r="AW82" s="298"/>
      <c r="AX82" s="298"/>
      <c r="AY82" s="298"/>
      <c r="AZ82" s="298"/>
      <c r="BA82" s="298"/>
      <c r="BB82" s="298"/>
      <c r="BC82" s="298"/>
      <c r="BD82" s="298"/>
      <c r="BE82" s="298"/>
      <c r="BF82" s="298"/>
      <c r="BG82" s="298"/>
      <c r="BH82" s="298"/>
      <c r="BI82" s="298"/>
      <c r="BJ82" s="298"/>
      <c r="BK82" s="298"/>
      <c r="BL82" s="298"/>
      <c r="BM82" s="298"/>
      <c r="BN82" s="298"/>
      <c r="BO82" s="298"/>
      <c r="BP82" s="298"/>
      <c r="BQ82" s="298"/>
      <c r="BR82" s="298"/>
      <c r="BS82" s="298"/>
      <c r="BT82" s="298"/>
      <c r="BU82" s="298"/>
      <c r="BV82" s="298"/>
      <c r="BW82" s="298"/>
      <c r="BX82" s="298"/>
      <c r="BY82" s="298"/>
      <c r="BZ82" s="298"/>
      <c r="CA82" s="298"/>
      <c r="CB82" s="298"/>
      <c r="CC82" s="298"/>
      <c r="CD82" s="298"/>
    </row>
    <row r="83" spans="1:82" ht="34.25" hidden="1" customHeight="1" x14ac:dyDescent="0.2">
      <c r="A83" s="35"/>
      <c r="B83" s="90"/>
      <c r="C83" s="504"/>
      <c r="D83" s="505"/>
      <c r="E83" s="90" t="s">
        <v>669</v>
      </c>
      <c r="F83" s="10"/>
      <c r="G83" s="120"/>
      <c r="H83" s="58"/>
      <c r="I83" s="506">
        <v>416</v>
      </c>
      <c r="J83" s="10"/>
      <c r="K83" s="507">
        <f t="shared" si="0"/>
        <v>0</v>
      </c>
      <c r="L83" s="508"/>
      <c r="M83" s="298"/>
      <c r="N83" s="298"/>
      <c r="O83" s="298"/>
      <c r="P83" s="298"/>
      <c r="Q83" s="298"/>
      <c r="R83" s="298"/>
      <c r="S83" s="298"/>
      <c r="T83" s="298"/>
      <c r="U83" s="298"/>
      <c r="V83" s="298"/>
      <c r="W83" s="298"/>
      <c r="X83" s="298"/>
      <c r="Y83" s="298"/>
      <c r="Z83" s="298"/>
      <c r="AA83" s="298"/>
      <c r="AB83" s="298"/>
      <c r="AC83" s="298"/>
      <c r="AD83" s="298"/>
      <c r="AE83" s="298"/>
      <c r="AF83" s="298"/>
      <c r="AG83" s="298"/>
      <c r="AH83" s="298"/>
      <c r="AI83" s="298"/>
      <c r="AJ83" s="298"/>
      <c r="AK83" s="298"/>
      <c r="AL83" s="298"/>
      <c r="AM83" s="298"/>
      <c r="AN83" s="298"/>
      <c r="AO83" s="298"/>
      <c r="AP83" s="298"/>
      <c r="AQ83" s="298"/>
      <c r="AR83" s="298"/>
      <c r="AS83" s="298"/>
      <c r="AT83" s="298"/>
      <c r="AU83" s="298"/>
      <c r="AV83" s="298"/>
      <c r="AW83" s="298"/>
      <c r="AX83" s="298"/>
      <c r="AY83" s="298"/>
      <c r="AZ83" s="298"/>
      <c r="BA83" s="298"/>
      <c r="BB83" s="298"/>
      <c r="BC83" s="298"/>
      <c r="BD83" s="298"/>
      <c r="BE83" s="298"/>
      <c r="BF83" s="298"/>
      <c r="BG83" s="298"/>
      <c r="BH83" s="298"/>
      <c r="BI83" s="298"/>
      <c r="BJ83" s="298"/>
      <c r="BK83" s="298"/>
      <c r="BL83" s="298"/>
      <c r="BM83" s="298"/>
      <c r="BN83" s="298"/>
      <c r="BO83" s="298"/>
      <c r="BP83" s="298"/>
      <c r="BQ83" s="298"/>
      <c r="BR83" s="298"/>
      <c r="BS83" s="298"/>
      <c r="BT83" s="298"/>
      <c r="BU83" s="298"/>
      <c r="BV83" s="298"/>
      <c r="BW83" s="298"/>
      <c r="BX83" s="298"/>
      <c r="BY83" s="298"/>
      <c r="BZ83" s="298"/>
      <c r="CA83" s="298"/>
      <c r="CB83" s="298"/>
      <c r="CC83" s="298"/>
      <c r="CD83" s="298"/>
    </row>
    <row r="84" spans="1:82" ht="34.25" hidden="1" customHeight="1" x14ac:dyDescent="0.2">
      <c r="A84" s="35"/>
      <c r="B84" s="90"/>
      <c r="C84" s="504"/>
      <c r="D84" s="505"/>
      <c r="E84" s="90" t="s">
        <v>670</v>
      </c>
      <c r="F84" s="10"/>
      <c r="G84" s="120"/>
      <c r="H84" s="58"/>
      <c r="I84" s="506">
        <v>319</v>
      </c>
      <c r="J84" s="10"/>
      <c r="K84" s="507">
        <f t="shared" si="0"/>
        <v>0</v>
      </c>
      <c r="L84" s="508"/>
      <c r="M84" s="298"/>
      <c r="N84" s="298"/>
      <c r="O84" s="298"/>
      <c r="P84" s="298"/>
      <c r="Q84" s="298"/>
      <c r="R84" s="298"/>
      <c r="S84" s="298"/>
      <c r="T84" s="298"/>
      <c r="U84" s="298"/>
      <c r="V84" s="298"/>
      <c r="W84" s="298"/>
      <c r="X84" s="298"/>
      <c r="Y84" s="298"/>
      <c r="Z84" s="298"/>
      <c r="AA84" s="298"/>
      <c r="AB84" s="298"/>
      <c r="AC84" s="298"/>
      <c r="AD84" s="298"/>
      <c r="AE84" s="298"/>
      <c r="AF84" s="298"/>
      <c r="AG84" s="298"/>
      <c r="AH84" s="298"/>
      <c r="AI84" s="298"/>
      <c r="AJ84" s="298"/>
      <c r="AK84" s="298"/>
      <c r="AL84" s="298"/>
      <c r="AM84" s="298"/>
      <c r="AN84" s="298"/>
      <c r="AO84" s="298"/>
      <c r="AP84" s="298"/>
      <c r="AQ84" s="298"/>
      <c r="AR84" s="298"/>
      <c r="AS84" s="298"/>
      <c r="AT84" s="298"/>
      <c r="AU84" s="298"/>
      <c r="AV84" s="298"/>
      <c r="AW84" s="298"/>
      <c r="AX84" s="298"/>
      <c r="AY84" s="298"/>
      <c r="AZ84" s="298"/>
      <c r="BA84" s="298"/>
      <c r="BB84" s="298"/>
      <c r="BC84" s="298"/>
      <c r="BD84" s="298"/>
      <c r="BE84" s="298"/>
      <c r="BF84" s="298"/>
      <c r="BG84" s="298"/>
      <c r="BH84" s="298"/>
      <c r="BI84" s="298"/>
      <c r="BJ84" s="298"/>
      <c r="BK84" s="298"/>
      <c r="BL84" s="298"/>
      <c r="BM84" s="298"/>
      <c r="BN84" s="298"/>
      <c r="BO84" s="298"/>
      <c r="BP84" s="298"/>
      <c r="BQ84" s="298"/>
      <c r="BR84" s="298"/>
      <c r="BS84" s="298"/>
      <c r="BT84" s="298"/>
      <c r="BU84" s="298"/>
      <c r="BV84" s="298"/>
      <c r="BW84" s="298"/>
      <c r="BX84" s="298"/>
      <c r="BY84" s="298"/>
      <c r="BZ84" s="298"/>
      <c r="CA84" s="298"/>
      <c r="CB84" s="298"/>
      <c r="CC84" s="298"/>
      <c r="CD84" s="298"/>
    </row>
    <row r="85" spans="1:82" ht="34.25" hidden="1" customHeight="1" x14ac:dyDescent="0.2">
      <c r="A85" s="35"/>
      <c r="B85" s="90"/>
      <c r="C85" s="504"/>
      <c r="D85" s="505"/>
      <c r="E85" s="90" t="s">
        <v>671</v>
      </c>
      <c r="F85" s="10"/>
      <c r="G85" s="120"/>
      <c r="H85" s="58"/>
      <c r="I85" s="506">
        <v>270</v>
      </c>
      <c r="J85" s="10"/>
      <c r="K85" s="507">
        <f t="shared" si="0"/>
        <v>0</v>
      </c>
      <c r="L85" s="508"/>
      <c r="M85" s="298"/>
      <c r="N85" s="298"/>
      <c r="O85" s="298"/>
      <c r="P85" s="298"/>
      <c r="Q85" s="298"/>
      <c r="R85" s="298"/>
      <c r="S85" s="298"/>
      <c r="T85" s="298"/>
      <c r="U85" s="298"/>
      <c r="V85" s="298"/>
      <c r="W85" s="298"/>
      <c r="X85" s="298"/>
      <c r="Y85" s="298"/>
      <c r="Z85" s="298"/>
      <c r="AA85" s="298"/>
      <c r="AB85" s="298"/>
      <c r="AC85" s="298"/>
      <c r="AD85" s="298"/>
      <c r="AE85" s="298"/>
      <c r="AF85" s="298"/>
      <c r="AG85" s="298"/>
      <c r="AH85" s="298"/>
      <c r="AI85" s="298"/>
      <c r="AJ85" s="298"/>
      <c r="AK85" s="298"/>
      <c r="AL85" s="298"/>
      <c r="AM85" s="298"/>
      <c r="AN85" s="298"/>
      <c r="AO85" s="298"/>
      <c r="AP85" s="298"/>
      <c r="AQ85" s="298"/>
      <c r="AR85" s="298"/>
      <c r="AS85" s="298"/>
      <c r="AT85" s="298"/>
      <c r="AU85" s="298"/>
      <c r="AV85" s="298"/>
      <c r="AW85" s="298"/>
      <c r="AX85" s="298"/>
      <c r="AY85" s="298"/>
      <c r="AZ85" s="298"/>
      <c r="BA85" s="298"/>
      <c r="BB85" s="298"/>
      <c r="BC85" s="298"/>
      <c r="BD85" s="298"/>
      <c r="BE85" s="298"/>
      <c r="BF85" s="298"/>
      <c r="BG85" s="298"/>
      <c r="BH85" s="298"/>
      <c r="BI85" s="298"/>
      <c r="BJ85" s="298"/>
      <c r="BK85" s="298"/>
      <c r="BL85" s="298"/>
      <c r="BM85" s="298"/>
      <c r="BN85" s="298"/>
      <c r="BO85" s="298"/>
      <c r="BP85" s="298"/>
      <c r="BQ85" s="298"/>
      <c r="BR85" s="298"/>
      <c r="BS85" s="298"/>
      <c r="BT85" s="298"/>
      <c r="BU85" s="298"/>
      <c r="BV85" s="298"/>
      <c r="BW85" s="298"/>
      <c r="BX85" s="298"/>
      <c r="BY85" s="298"/>
      <c r="BZ85" s="298"/>
      <c r="CA85" s="298"/>
      <c r="CB85" s="298"/>
      <c r="CC85" s="298"/>
      <c r="CD85" s="298"/>
    </row>
    <row r="86" spans="1:82" ht="34.25" hidden="1" customHeight="1" x14ac:dyDescent="0.2">
      <c r="A86" s="35"/>
      <c r="B86" s="90"/>
      <c r="C86" s="504"/>
      <c r="D86" s="505"/>
      <c r="E86" s="90" t="s">
        <v>672</v>
      </c>
      <c r="F86" s="10"/>
      <c r="G86" s="120"/>
      <c r="H86" s="58"/>
      <c r="I86" s="506">
        <v>321</v>
      </c>
      <c r="J86" s="10"/>
      <c r="K86" s="507">
        <f t="shared" si="0"/>
        <v>0</v>
      </c>
      <c r="L86" s="508"/>
      <c r="M86" s="298"/>
      <c r="N86" s="298"/>
      <c r="O86" s="298"/>
      <c r="P86" s="298"/>
      <c r="Q86" s="298"/>
      <c r="R86" s="298"/>
      <c r="S86" s="298"/>
      <c r="T86" s="298"/>
      <c r="U86" s="298"/>
      <c r="V86" s="298"/>
      <c r="W86" s="298"/>
      <c r="X86" s="298"/>
      <c r="Y86" s="298"/>
      <c r="Z86" s="298"/>
      <c r="AA86" s="298"/>
      <c r="AB86" s="298"/>
      <c r="AC86" s="298"/>
      <c r="AD86" s="298"/>
      <c r="AE86" s="298"/>
      <c r="AF86" s="298"/>
      <c r="AG86" s="298"/>
      <c r="AH86" s="298"/>
      <c r="AI86" s="298"/>
      <c r="AJ86" s="298"/>
      <c r="AK86" s="298"/>
      <c r="AL86" s="298"/>
      <c r="AM86" s="298"/>
      <c r="AN86" s="298"/>
      <c r="AO86" s="298"/>
      <c r="AP86" s="298"/>
      <c r="AQ86" s="298"/>
      <c r="AR86" s="298"/>
      <c r="AS86" s="298"/>
      <c r="AT86" s="298"/>
      <c r="AU86" s="298"/>
      <c r="AV86" s="298"/>
      <c r="AW86" s="298"/>
      <c r="AX86" s="298"/>
      <c r="AY86" s="298"/>
      <c r="AZ86" s="298"/>
      <c r="BA86" s="298"/>
      <c r="BB86" s="298"/>
      <c r="BC86" s="298"/>
      <c r="BD86" s="298"/>
      <c r="BE86" s="298"/>
      <c r="BF86" s="298"/>
      <c r="BG86" s="298"/>
      <c r="BH86" s="298"/>
      <c r="BI86" s="298"/>
      <c r="BJ86" s="298"/>
      <c r="BK86" s="298"/>
      <c r="BL86" s="298"/>
      <c r="BM86" s="298"/>
      <c r="BN86" s="298"/>
      <c r="BO86" s="298"/>
      <c r="BP86" s="298"/>
      <c r="BQ86" s="298"/>
      <c r="BR86" s="298"/>
      <c r="BS86" s="298"/>
      <c r="BT86" s="298"/>
      <c r="BU86" s="298"/>
      <c r="BV86" s="298"/>
      <c r="BW86" s="298"/>
      <c r="BX86" s="298"/>
      <c r="BY86" s="298"/>
      <c r="BZ86" s="298"/>
      <c r="CA86" s="298"/>
      <c r="CB86" s="298"/>
      <c r="CC86" s="298"/>
      <c r="CD86" s="298"/>
    </row>
    <row r="87" spans="1:82" ht="32" hidden="1" customHeight="1" x14ac:dyDescent="0.2">
      <c r="A87" s="35"/>
      <c r="B87" s="90"/>
      <c r="C87" s="504"/>
      <c r="D87" s="505"/>
      <c r="E87" s="90" t="s">
        <v>673</v>
      </c>
      <c r="F87" s="10"/>
      <c r="G87" s="120"/>
      <c r="H87" s="58"/>
      <c r="I87" s="506">
        <v>555</v>
      </c>
      <c r="J87" s="10"/>
      <c r="K87" s="507">
        <f t="shared" si="0"/>
        <v>0</v>
      </c>
      <c r="L87" s="508"/>
      <c r="M87" s="298"/>
      <c r="N87" s="298"/>
      <c r="O87" s="298"/>
      <c r="P87" s="298"/>
      <c r="Q87" s="298"/>
      <c r="R87" s="298"/>
      <c r="S87" s="298"/>
      <c r="T87" s="298"/>
      <c r="U87" s="298"/>
      <c r="V87" s="298"/>
      <c r="W87" s="298"/>
      <c r="X87" s="298"/>
      <c r="Y87" s="298"/>
      <c r="Z87" s="298"/>
      <c r="AA87" s="298"/>
      <c r="AB87" s="298"/>
      <c r="AC87" s="298"/>
      <c r="AD87" s="298"/>
      <c r="AE87" s="298"/>
      <c r="AF87" s="298"/>
      <c r="AG87" s="298"/>
      <c r="AH87" s="298"/>
      <c r="AI87" s="298"/>
      <c r="AJ87" s="298"/>
      <c r="AK87" s="298"/>
      <c r="AL87" s="298"/>
      <c r="AM87" s="298"/>
      <c r="AN87" s="298"/>
      <c r="AO87" s="298"/>
      <c r="AP87" s="298"/>
      <c r="AQ87" s="298"/>
      <c r="AR87" s="298"/>
      <c r="AS87" s="298"/>
      <c r="AT87" s="298"/>
      <c r="AU87" s="298"/>
      <c r="AV87" s="298"/>
      <c r="AW87" s="298"/>
      <c r="AX87" s="298"/>
      <c r="AY87" s="298"/>
      <c r="AZ87" s="298"/>
      <c r="BA87" s="298"/>
      <c r="BB87" s="298"/>
      <c r="BC87" s="298"/>
      <c r="BD87" s="298"/>
      <c r="BE87" s="298"/>
      <c r="BF87" s="298"/>
      <c r="BG87" s="298"/>
      <c r="BH87" s="298"/>
      <c r="BI87" s="298"/>
      <c r="BJ87" s="298"/>
      <c r="BK87" s="298"/>
      <c r="BL87" s="298"/>
      <c r="BM87" s="298"/>
      <c r="BN87" s="298"/>
      <c r="BO87" s="298"/>
      <c r="BP87" s="298"/>
      <c r="BQ87" s="298"/>
      <c r="BR87" s="298"/>
      <c r="BS87" s="298"/>
      <c r="BT87" s="298"/>
      <c r="BU87" s="298"/>
      <c r="BV87" s="298"/>
      <c r="BW87" s="298"/>
      <c r="BX87" s="298"/>
      <c r="BY87" s="298"/>
      <c r="BZ87" s="298"/>
      <c r="CA87" s="298"/>
      <c r="CB87" s="298"/>
      <c r="CC87" s="298"/>
      <c r="CD87" s="298"/>
    </row>
    <row r="88" spans="1:82" ht="32" hidden="1" customHeight="1" x14ac:dyDescent="0.2">
      <c r="A88" s="35"/>
      <c r="B88" s="90"/>
      <c r="C88" s="504"/>
      <c r="D88" s="505"/>
      <c r="E88" s="90" t="s">
        <v>674</v>
      </c>
      <c r="F88" s="10"/>
      <c r="G88" s="120"/>
      <c r="H88" s="58"/>
      <c r="I88" s="506">
        <v>759</v>
      </c>
      <c r="J88" s="10"/>
      <c r="K88" s="507">
        <f t="shared" si="0"/>
        <v>0</v>
      </c>
      <c r="L88" s="508"/>
      <c r="M88" s="298"/>
      <c r="N88" s="298"/>
      <c r="O88" s="298"/>
      <c r="P88" s="298"/>
      <c r="Q88" s="298"/>
      <c r="R88" s="298"/>
      <c r="S88" s="298"/>
      <c r="T88" s="298"/>
      <c r="U88" s="298"/>
      <c r="V88" s="298"/>
      <c r="W88" s="298"/>
      <c r="X88" s="298"/>
      <c r="Y88" s="298"/>
      <c r="Z88" s="298"/>
      <c r="AA88" s="298"/>
      <c r="AB88" s="298"/>
      <c r="AC88" s="298"/>
      <c r="AD88" s="298"/>
      <c r="AE88" s="298"/>
      <c r="AF88" s="298"/>
      <c r="AG88" s="298"/>
      <c r="AH88" s="298"/>
      <c r="AI88" s="298"/>
      <c r="AJ88" s="298"/>
      <c r="AK88" s="298"/>
      <c r="AL88" s="298"/>
      <c r="AM88" s="298"/>
      <c r="AN88" s="298"/>
      <c r="AO88" s="298"/>
      <c r="AP88" s="298"/>
      <c r="AQ88" s="298"/>
      <c r="AR88" s="298"/>
      <c r="AS88" s="298"/>
      <c r="AT88" s="298"/>
      <c r="AU88" s="298"/>
      <c r="AV88" s="298"/>
      <c r="AW88" s="298"/>
      <c r="AX88" s="298"/>
      <c r="AY88" s="298"/>
      <c r="AZ88" s="298"/>
      <c r="BA88" s="298"/>
      <c r="BB88" s="298"/>
      <c r="BC88" s="298"/>
      <c r="BD88" s="298"/>
      <c r="BE88" s="298"/>
      <c r="BF88" s="298"/>
      <c r="BG88" s="298"/>
      <c r="BH88" s="298"/>
      <c r="BI88" s="298"/>
      <c r="BJ88" s="298"/>
      <c r="BK88" s="298"/>
      <c r="BL88" s="298"/>
      <c r="BM88" s="298"/>
      <c r="BN88" s="298"/>
      <c r="BO88" s="298"/>
      <c r="BP88" s="298"/>
      <c r="BQ88" s="298"/>
      <c r="BR88" s="298"/>
      <c r="BS88" s="298"/>
      <c r="BT88" s="298"/>
      <c r="BU88" s="298"/>
      <c r="BV88" s="298"/>
      <c r="BW88" s="298"/>
      <c r="BX88" s="298"/>
      <c r="BY88" s="298"/>
      <c r="BZ88" s="298"/>
      <c r="CA88" s="298"/>
      <c r="CB88" s="298"/>
      <c r="CC88" s="298"/>
      <c r="CD88" s="298"/>
    </row>
    <row r="89" spans="1:82" ht="32" hidden="1" customHeight="1" x14ac:dyDescent="0.2">
      <c r="A89" s="35"/>
      <c r="B89" s="90"/>
      <c r="C89" s="504"/>
      <c r="D89" s="505"/>
      <c r="E89" s="90" t="s">
        <v>675</v>
      </c>
      <c r="F89" s="10"/>
      <c r="G89" s="120"/>
      <c r="H89" s="58"/>
      <c r="I89" s="506">
        <v>1294</v>
      </c>
      <c r="J89" s="10"/>
      <c r="K89" s="507">
        <f t="shared" si="0"/>
        <v>0</v>
      </c>
      <c r="L89" s="508"/>
      <c r="M89" s="298"/>
      <c r="N89" s="298"/>
      <c r="O89" s="298"/>
      <c r="P89" s="298"/>
      <c r="Q89" s="298"/>
      <c r="R89" s="298"/>
      <c r="S89" s="298"/>
      <c r="T89" s="298"/>
      <c r="U89" s="298"/>
      <c r="V89" s="298"/>
      <c r="W89" s="298"/>
      <c r="X89" s="298"/>
      <c r="Y89" s="298"/>
      <c r="Z89" s="298"/>
      <c r="AA89" s="298"/>
      <c r="AB89" s="298"/>
      <c r="AC89" s="298"/>
      <c r="AD89" s="298"/>
      <c r="AE89" s="298"/>
      <c r="AF89" s="298"/>
      <c r="AG89" s="298"/>
      <c r="AH89" s="298"/>
      <c r="AI89" s="298"/>
      <c r="AJ89" s="298"/>
      <c r="AK89" s="298"/>
      <c r="AL89" s="298"/>
      <c r="AM89" s="298"/>
      <c r="AN89" s="298"/>
      <c r="AO89" s="298"/>
      <c r="AP89" s="298"/>
      <c r="AQ89" s="298"/>
      <c r="AR89" s="298"/>
      <c r="AS89" s="298"/>
      <c r="AT89" s="298"/>
      <c r="AU89" s="298"/>
      <c r="AV89" s="298"/>
      <c r="AW89" s="298"/>
      <c r="AX89" s="298"/>
      <c r="AY89" s="298"/>
      <c r="AZ89" s="298"/>
      <c r="BA89" s="298"/>
      <c r="BB89" s="298"/>
      <c r="BC89" s="298"/>
      <c r="BD89" s="298"/>
      <c r="BE89" s="298"/>
      <c r="BF89" s="298"/>
      <c r="BG89" s="298"/>
      <c r="BH89" s="298"/>
      <c r="BI89" s="298"/>
      <c r="BJ89" s="298"/>
      <c r="BK89" s="298"/>
      <c r="BL89" s="298"/>
      <c r="BM89" s="298"/>
      <c r="BN89" s="298"/>
      <c r="BO89" s="298"/>
      <c r="BP89" s="298"/>
      <c r="BQ89" s="298"/>
      <c r="BR89" s="298"/>
      <c r="BS89" s="298"/>
      <c r="BT89" s="298"/>
      <c r="BU89" s="298"/>
      <c r="BV89" s="298"/>
      <c r="BW89" s="298"/>
      <c r="BX89" s="298"/>
      <c r="BY89" s="298"/>
      <c r="BZ89" s="298"/>
      <c r="CA89" s="298"/>
      <c r="CB89" s="298"/>
      <c r="CC89" s="298"/>
      <c r="CD89" s="298"/>
    </row>
    <row r="90" spans="1:82" ht="32" customHeight="1" x14ac:dyDescent="0.2">
      <c r="A90" s="35"/>
      <c r="B90" s="90"/>
      <c r="C90" s="504"/>
      <c r="D90" s="505"/>
      <c r="E90" s="90" t="s">
        <v>676</v>
      </c>
      <c r="F90" s="10"/>
      <c r="G90" s="120"/>
      <c r="H90" s="58"/>
      <c r="I90" s="506">
        <f>1480*1.25</f>
        <v>1850</v>
      </c>
      <c r="J90" s="10"/>
      <c r="K90" s="507">
        <f t="shared" si="0"/>
        <v>0</v>
      </c>
      <c r="L90" s="508"/>
      <c r="M90" s="298"/>
      <c r="N90" s="298"/>
      <c r="O90" s="298"/>
      <c r="P90" s="298"/>
      <c r="Q90" s="298"/>
      <c r="R90" s="298"/>
      <c r="S90" s="298"/>
      <c r="T90" s="298"/>
      <c r="U90" s="298"/>
      <c r="V90" s="298"/>
      <c r="W90" s="298"/>
      <c r="X90" s="298"/>
      <c r="Y90" s="298"/>
      <c r="Z90" s="298"/>
      <c r="AA90" s="298"/>
      <c r="AB90" s="298"/>
      <c r="AC90" s="298"/>
      <c r="AD90" s="298"/>
      <c r="AE90" s="298"/>
      <c r="AF90" s="298"/>
      <c r="AG90" s="298"/>
      <c r="AH90" s="298"/>
      <c r="AI90" s="298"/>
      <c r="AJ90" s="298"/>
      <c r="AK90" s="298"/>
      <c r="AL90" s="298"/>
      <c r="AM90" s="298"/>
      <c r="AN90" s="298"/>
      <c r="AO90" s="298"/>
      <c r="AP90" s="298"/>
      <c r="AQ90" s="298"/>
      <c r="AR90" s="298"/>
      <c r="AS90" s="298"/>
      <c r="AT90" s="298"/>
      <c r="AU90" s="298"/>
      <c r="AV90" s="298"/>
      <c r="AW90" s="298"/>
      <c r="AX90" s="298"/>
      <c r="AY90" s="298"/>
      <c r="AZ90" s="298"/>
      <c r="BA90" s="298"/>
      <c r="BB90" s="298"/>
      <c r="BC90" s="298"/>
      <c r="BD90" s="298"/>
      <c r="BE90" s="298"/>
      <c r="BF90" s="298"/>
      <c r="BG90" s="298"/>
      <c r="BH90" s="298"/>
      <c r="BI90" s="298"/>
      <c r="BJ90" s="298"/>
      <c r="BK90" s="298"/>
      <c r="BL90" s="298"/>
      <c r="BM90" s="298"/>
      <c r="BN90" s="298"/>
      <c r="BO90" s="298"/>
      <c r="BP90" s="298"/>
      <c r="BQ90" s="298"/>
      <c r="BR90" s="298"/>
      <c r="BS90" s="298"/>
      <c r="BT90" s="298"/>
      <c r="BU90" s="298"/>
      <c r="BV90" s="298"/>
      <c r="BW90" s="298"/>
      <c r="BX90" s="298"/>
      <c r="BY90" s="298"/>
      <c r="BZ90" s="298"/>
      <c r="CA90" s="298"/>
      <c r="CB90" s="298"/>
      <c r="CC90" s="298"/>
      <c r="CD90" s="298"/>
    </row>
    <row r="91" spans="1:82" x14ac:dyDescent="0.2">
      <c r="A91" s="35"/>
      <c r="B91" s="21"/>
      <c r="C91" s="31"/>
      <c r="D91" s="31"/>
      <c r="E91" s="24"/>
      <c r="F91" s="41"/>
      <c r="G91" s="21"/>
      <c r="H91" s="31"/>
      <c r="I91" s="25"/>
      <c r="J91" s="25"/>
      <c r="K91" s="131"/>
      <c r="L91" s="42"/>
      <c r="M91" s="298"/>
      <c r="N91" s="298"/>
      <c r="O91" s="298"/>
      <c r="P91" s="298"/>
      <c r="Q91" s="298"/>
      <c r="R91" s="298"/>
      <c r="S91" s="298"/>
      <c r="T91" s="298"/>
      <c r="U91" s="298"/>
      <c r="V91" s="298"/>
      <c r="W91" s="298"/>
      <c r="X91" s="298"/>
      <c r="Y91" s="298"/>
      <c r="Z91" s="298"/>
      <c r="AA91" s="298"/>
      <c r="AB91" s="298"/>
      <c r="AC91" s="298"/>
      <c r="AD91" s="298"/>
      <c r="AE91" s="298"/>
      <c r="AF91" s="298"/>
      <c r="AG91" s="298"/>
      <c r="AH91" s="298"/>
      <c r="AI91" s="298"/>
      <c r="AJ91" s="298"/>
      <c r="AK91" s="298"/>
      <c r="AL91" s="298"/>
      <c r="AM91" s="298"/>
      <c r="AN91" s="298"/>
      <c r="AO91" s="298"/>
      <c r="AP91" s="298"/>
      <c r="AQ91" s="298"/>
      <c r="AR91" s="298"/>
      <c r="AS91" s="298"/>
      <c r="AT91" s="298"/>
      <c r="AU91" s="298"/>
      <c r="AV91" s="298"/>
      <c r="AW91" s="298"/>
      <c r="AX91" s="298"/>
      <c r="AY91" s="298"/>
      <c r="AZ91" s="298"/>
      <c r="BA91" s="298"/>
      <c r="BB91" s="298"/>
      <c r="BC91" s="298"/>
      <c r="BD91" s="298"/>
      <c r="BE91" s="298"/>
      <c r="BF91" s="298"/>
      <c r="BG91" s="298"/>
      <c r="BH91" s="298"/>
      <c r="BI91" s="298"/>
      <c r="BJ91" s="298"/>
      <c r="BK91" s="298"/>
      <c r="BL91" s="298"/>
      <c r="BM91" s="298"/>
      <c r="BN91" s="298"/>
      <c r="BO91" s="298"/>
      <c r="BP91" s="298"/>
      <c r="BQ91" s="298"/>
      <c r="BR91" s="298"/>
      <c r="BS91" s="298"/>
      <c r="BT91" s="298"/>
      <c r="BU91" s="298"/>
      <c r="BV91" s="298"/>
      <c r="BW91" s="298"/>
      <c r="BX91" s="298"/>
      <c r="BY91" s="298"/>
      <c r="BZ91" s="298"/>
      <c r="CA91" s="298"/>
      <c r="CB91" s="298"/>
      <c r="CC91" s="298"/>
      <c r="CD91" s="298"/>
    </row>
    <row r="92" spans="1:82" ht="23.5" customHeight="1" x14ac:dyDescent="0.2">
      <c r="A92" s="35"/>
      <c r="H92" s="58"/>
      <c r="I92" s="16" t="s">
        <v>258</v>
      </c>
      <c r="J92" s="11"/>
      <c r="K92" s="134">
        <f>SUM(K27:K90)</f>
        <v>0</v>
      </c>
      <c r="L92" s="61"/>
      <c r="M92" s="298"/>
      <c r="N92" s="298"/>
      <c r="O92" s="298"/>
      <c r="P92" s="298"/>
      <c r="Q92" s="298"/>
      <c r="R92" s="298"/>
      <c r="S92" s="298"/>
      <c r="T92" s="298"/>
      <c r="U92" s="298"/>
      <c r="V92" s="298"/>
      <c r="W92" s="298"/>
      <c r="X92" s="298"/>
      <c r="Y92" s="298"/>
      <c r="Z92" s="298"/>
      <c r="AA92" s="298"/>
      <c r="AB92" s="298"/>
      <c r="AC92" s="298"/>
      <c r="AD92" s="298"/>
      <c r="AE92" s="298"/>
      <c r="AF92" s="298"/>
      <c r="AG92" s="298"/>
      <c r="AH92" s="298"/>
      <c r="AI92" s="298"/>
      <c r="AJ92" s="298"/>
      <c r="AK92" s="298"/>
      <c r="AL92" s="298"/>
      <c r="AM92" s="298"/>
      <c r="AN92" s="298"/>
      <c r="AO92" s="298"/>
      <c r="AP92" s="298"/>
      <c r="AQ92" s="298"/>
      <c r="AR92" s="298"/>
      <c r="AS92" s="298"/>
      <c r="AT92" s="298"/>
      <c r="AU92" s="298"/>
      <c r="AV92" s="298"/>
      <c r="AW92" s="298"/>
      <c r="AX92" s="298"/>
      <c r="AY92" s="298"/>
      <c r="AZ92" s="298"/>
      <c r="BA92" s="298"/>
      <c r="BB92" s="298"/>
      <c r="BC92" s="298"/>
      <c r="BD92" s="298"/>
      <c r="BE92" s="298"/>
      <c r="BF92" s="298"/>
      <c r="BG92" s="298"/>
      <c r="BH92" s="298"/>
      <c r="BI92" s="298"/>
      <c r="BJ92" s="298"/>
      <c r="BK92" s="298"/>
      <c r="BL92" s="298"/>
      <c r="BM92" s="298"/>
      <c r="BN92" s="298"/>
      <c r="BO92" s="298"/>
      <c r="BP92" s="298"/>
      <c r="BQ92" s="298"/>
      <c r="BR92" s="298"/>
      <c r="BS92" s="298"/>
      <c r="BT92" s="298"/>
      <c r="BU92" s="298"/>
      <c r="BV92" s="298"/>
      <c r="BW92" s="298"/>
      <c r="BX92" s="298"/>
      <c r="BY92" s="298"/>
      <c r="BZ92" s="298"/>
      <c r="CA92" s="298"/>
      <c r="CB92" s="298"/>
      <c r="CC92" s="298"/>
      <c r="CD92" s="298"/>
    </row>
    <row r="93" spans="1:82" ht="25.25" customHeight="1" x14ac:dyDescent="0.2">
      <c r="A93" s="35"/>
      <c r="B93" s="717" t="s">
        <v>53</v>
      </c>
      <c r="C93" s="717"/>
      <c r="D93" s="717"/>
      <c r="E93" s="717"/>
      <c r="F93" s="535"/>
      <c r="G93" s="345">
        <f>Summary!I91</f>
        <v>45523</v>
      </c>
      <c r="H93" s="236">
        <f>IF(K58&gt;G93,1,0)</f>
        <v>0</v>
      </c>
      <c r="I93" s="63" t="s">
        <v>29</v>
      </c>
      <c r="K93" s="137">
        <f>K92*H93*Summary!$K$91</f>
        <v>0</v>
      </c>
      <c r="L93" s="64"/>
      <c r="M93" s="298"/>
      <c r="N93" s="298"/>
      <c r="O93" s="298"/>
      <c r="P93" s="298"/>
      <c r="Q93" s="298"/>
      <c r="R93" s="298"/>
      <c r="S93" s="298"/>
      <c r="T93" s="298"/>
      <c r="U93" s="298"/>
      <c r="V93" s="298"/>
      <c r="W93" s="298"/>
      <c r="X93" s="298"/>
      <c r="Y93" s="298"/>
      <c r="Z93" s="298"/>
      <c r="AA93" s="298"/>
      <c r="AB93" s="298"/>
      <c r="AC93" s="298"/>
      <c r="AD93" s="298"/>
      <c r="AE93" s="298"/>
      <c r="AF93" s="298"/>
      <c r="AG93" s="298"/>
      <c r="AH93" s="298"/>
      <c r="AI93" s="298"/>
      <c r="AJ93" s="298"/>
      <c r="AK93" s="298"/>
      <c r="AL93" s="298"/>
      <c r="AM93" s="298"/>
      <c r="AN93" s="298"/>
      <c r="AO93" s="298"/>
      <c r="AP93" s="298"/>
      <c r="AQ93" s="298"/>
      <c r="AR93" s="298"/>
      <c r="AS93" s="298"/>
      <c r="AT93" s="298"/>
      <c r="AU93" s="298"/>
      <c r="AV93" s="298"/>
      <c r="AW93" s="298"/>
      <c r="AX93" s="298"/>
      <c r="AY93" s="298"/>
      <c r="AZ93" s="298"/>
      <c r="BA93" s="298"/>
      <c r="BB93" s="298"/>
      <c r="BC93" s="298"/>
      <c r="BD93" s="298"/>
      <c r="BE93" s="298"/>
      <c r="BF93" s="298"/>
      <c r="BG93" s="298"/>
      <c r="BH93" s="298"/>
      <c r="BI93" s="298"/>
      <c r="BJ93" s="298"/>
      <c r="BK93" s="298"/>
      <c r="BL93" s="298"/>
      <c r="BM93" s="298"/>
      <c r="BN93" s="298"/>
      <c r="BO93" s="298"/>
      <c r="BP93" s="298"/>
      <c r="BQ93" s="298"/>
      <c r="BR93" s="298"/>
      <c r="BS93" s="298"/>
      <c r="BT93" s="298"/>
      <c r="BU93" s="298"/>
      <c r="BV93" s="298"/>
      <c r="BW93" s="298"/>
      <c r="BX93" s="298"/>
      <c r="BY93" s="298"/>
      <c r="BZ93" s="298"/>
      <c r="CA93" s="298"/>
      <c r="CB93" s="298"/>
      <c r="CC93" s="298"/>
      <c r="CD93" s="298"/>
    </row>
    <row r="94" spans="1:82" ht="11" customHeight="1" x14ac:dyDescent="0.2">
      <c r="A94" s="35"/>
      <c r="B94" s="536"/>
      <c r="C94" s="536"/>
      <c r="D94" s="536"/>
      <c r="E94" s="534"/>
      <c r="F94" s="534"/>
      <c r="G94" s="536"/>
      <c r="H94" s="31"/>
      <c r="I94" s="65"/>
      <c r="J94" s="65"/>
      <c r="K94" s="131"/>
      <c r="L94" s="42"/>
      <c r="M94" s="298"/>
      <c r="N94" s="298"/>
      <c r="O94" s="298"/>
      <c r="P94" s="298"/>
      <c r="Q94" s="298"/>
      <c r="R94" s="298"/>
      <c r="S94" s="298"/>
      <c r="T94" s="298"/>
      <c r="U94" s="298"/>
      <c r="V94" s="298"/>
      <c r="W94" s="298"/>
      <c r="X94" s="298"/>
      <c r="Y94" s="298"/>
      <c r="Z94" s="298"/>
      <c r="AA94" s="298"/>
      <c r="AB94" s="298"/>
      <c r="AC94" s="298"/>
      <c r="AD94" s="298"/>
      <c r="AE94" s="298"/>
      <c r="AF94" s="298"/>
      <c r="AG94" s="298"/>
      <c r="AH94" s="298"/>
      <c r="AI94" s="298"/>
      <c r="AJ94" s="298"/>
      <c r="AK94" s="298"/>
      <c r="AL94" s="298"/>
      <c r="AM94" s="298"/>
      <c r="AN94" s="298"/>
      <c r="AO94" s="298"/>
      <c r="AP94" s="298"/>
      <c r="AQ94" s="298"/>
      <c r="AR94" s="298"/>
      <c r="AS94" s="298"/>
      <c r="AT94" s="298"/>
      <c r="AU94" s="298"/>
      <c r="AV94" s="298"/>
      <c r="AW94" s="298"/>
      <c r="AX94" s="298"/>
      <c r="AY94" s="298"/>
      <c r="AZ94" s="298"/>
      <c r="BA94" s="298"/>
      <c r="BB94" s="298"/>
      <c r="BC94" s="298"/>
      <c r="BD94" s="298"/>
      <c r="BE94" s="298"/>
      <c r="BF94" s="298"/>
      <c r="BG94" s="298"/>
      <c r="BH94" s="298"/>
      <c r="BI94" s="298"/>
      <c r="BJ94" s="298"/>
      <c r="BK94" s="298"/>
      <c r="BL94" s="298"/>
      <c r="BM94" s="298"/>
      <c r="BN94" s="298"/>
      <c r="BO94" s="298"/>
      <c r="BP94" s="298"/>
      <c r="BQ94" s="298"/>
      <c r="BR94" s="298"/>
      <c r="BS94" s="298"/>
      <c r="BT94" s="298"/>
      <c r="BU94" s="298"/>
      <c r="BV94" s="298"/>
      <c r="BW94" s="298"/>
      <c r="BX94" s="298"/>
      <c r="BY94" s="298"/>
      <c r="BZ94" s="298"/>
      <c r="CA94" s="298"/>
      <c r="CB94" s="298"/>
      <c r="CC94" s="298"/>
      <c r="CD94" s="298"/>
    </row>
    <row r="95" spans="1:82" ht="24" customHeight="1" x14ac:dyDescent="0.2">
      <c r="A95" s="35"/>
      <c r="B95" s="718" t="s">
        <v>614</v>
      </c>
      <c r="C95" s="718"/>
      <c r="D95" s="718"/>
      <c r="E95" s="718"/>
      <c r="F95" s="537"/>
      <c r="G95" s="537"/>
      <c r="H95" s="58"/>
      <c r="I95" s="66" t="s">
        <v>258</v>
      </c>
      <c r="J95" s="18"/>
      <c r="K95" s="141">
        <f>K92+K93</f>
        <v>0</v>
      </c>
      <c r="L95" s="67"/>
      <c r="M95" s="298"/>
      <c r="N95" s="298"/>
      <c r="O95" s="298"/>
      <c r="P95" s="298"/>
      <c r="Q95" s="298"/>
      <c r="R95" s="298"/>
      <c r="S95" s="298"/>
      <c r="T95" s="298"/>
      <c r="U95" s="298"/>
      <c r="V95" s="298"/>
      <c r="W95" s="298"/>
      <c r="X95" s="298"/>
      <c r="Y95" s="298"/>
      <c r="Z95" s="298"/>
      <c r="AA95" s="298"/>
      <c r="AB95" s="298"/>
      <c r="AC95" s="298"/>
      <c r="AD95" s="298"/>
      <c r="AE95" s="298"/>
      <c r="AF95" s="298"/>
      <c r="AG95" s="298"/>
      <c r="AH95" s="298"/>
      <c r="AI95" s="298"/>
      <c r="AJ95" s="298"/>
      <c r="AK95" s="298"/>
      <c r="AL95" s="298"/>
      <c r="AM95" s="298"/>
      <c r="AN95" s="298"/>
      <c r="AO95" s="298"/>
      <c r="AP95" s="298"/>
      <c r="AQ95" s="298"/>
      <c r="AR95" s="298"/>
      <c r="AS95" s="298"/>
      <c r="AT95" s="298"/>
      <c r="AU95" s="298"/>
      <c r="AV95" s="298"/>
      <c r="AW95" s="298"/>
      <c r="AX95" s="298"/>
      <c r="AY95" s="298"/>
      <c r="AZ95" s="298"/>
      <c r="BA95" s="298"/>
      <c r="BB95" s="298"/>
      <c r="BC95" s="298"/>
      <c r="BD95" s="298"/>
      <c r="BE95" s="298"/>
      <c r="BF95" s="298"/>
      <c r="BG95" s="298"/>
      <c r="BH95" s="298"/>
      <c r="BI95" s="298"/>
      <c r="BJ95" s="298"/>
      <c r="BK95" s="298"/>
      <c r="BL95" s="298"/>
      <c r="BM95" s="298"/>
      <c r="BN95" s="298"/>
      <c r="BO95" s="298"/>
      <c r="BP95" s="298"/>
      <c r="BQ95" s="298"/>
      <c r="BR95" s="298"/>
      <c r="BS95" s="298"/>
      <c r="BT95" s="298"/>
      <c r="BU95" s="298"/>
      <c r="BV95" s="298"/>
      <c r="BW95" s="298"/>
      <c r="BX95" s="298"/>
      <c r="BY95" s="298"/>
      <c r="BZ95" s="298"/>
      <c r="CA95" s="298"/>
      <c r="CB95" s="298"/>
      <c r="CC95" s="298"/>
      <c r="CD95" s="298"/>
    </row>
    <row r="96" spans="1:82" ht="26.5" customHeight="1" thickBot="1" x14ac:dyDescent="0.25">
      <c r="A96" s="35"/>
      <c r="B96" s="538" t="s">
        <v>43</v>
      </c>
      <c r="C96" s="556" t="s">
        <v>689</v>
      </c>
      <c r="H96" s="58"/>
      <c r="I96" s="68" t="s">
        <v>26</v>
      </c>
      <c r="J96" s="9"/>
      <c r="K96" s="144">
        <f>K95*15%</f>
        <v>0</v>
      </c>
      <c r="L96" s="69"/>
      <c r="M96" s="298"/>
      <c r="N96" s="298"/>
      <c r="O96" s="298"/>
      <c r="P96" s="298"/>
      <c r="Q96" s="298"/>
      <c r="R96" s="298"/>
      <c r="S96" s="298"/>
      <c r="T96" s="298"/>
      <c r="U96" s="298"/>
      <c r="V96" s="298"/>
      <c r="W96" s="298"/>
      <c r="X96" s="298"/>
      <c r="Y96" s="298"/>
      <c r="Z96" s="298"/>
      <c r="AA96" s="298"/>
      <c r="AB96" s="298"/>
      <c r="AC96" s="298"/>
      <c r="AD96" s="298"/>
      <c r="AE96" s="298"/>
      <c r="AF96" s="298"/>
      <c r="AG96" s="298"/>
      <c r="AH96" s="298"/>
      <c r="AI96" s="298"/>
      <c r="AJ96" s="298"/>
      <c r="AK96" s="298"/>
      <c r="AL96" s="298"/>
      <c r="AM96" s="298"/>
      <c r="AN96" s="298"/>
      <c r="AO96" s="298"/>
      <c r="AP96" s="298"/>
      <c r="AQ96" s="298"/>
      <c r="AR96" s="298"/>
      <c r="AS96" s="298"/>
      <c r="AT96" s="298"/>
      <c r="AU96" s="298"/>
      <c r="AV96" s="298"/>
      <c r="AW96" s="298"/>
      <c r="AX96" s="298"/>
      <c r="AY96" s="298"/>
      <c r="AZ96" s="298"/>
      <c r="BA96" s="298"/>
      <c r="BB96" s="298"/>
      <c r="BC96" s="298"/>
      <c r="BD96" s="298"/>
      <c r="BE96" s="298"/>
      <c r="BF96" s="298"/>
      <c r="BG96" s="298"/>
      <c r="BH96" s="298"/>
      <c r="BI96" s="298"/>
      <c r="BJ96" s="298"/>
      <c r="BK96" s="298"/>
      <c r="BL96" s="298"/>
      <c r="BM96" s="298"/>
      <c r="BN96" s="298"/>
      <c r="BO96" s="298"/>
      <c r="BP96" s="298"/>
      <c r="BQ96" s="298"/>
      <c r="BR96" s="298"/>
      <c r="BS96" s="298"/>
      <c r="BT96" s="298"/>
      <c r="BU96" s="298"/>
      <c r="BV96" s="298"/>
      <c r="BW96" s="298"/>
      <c r="BX96" s="298"/>
      <c r="BY96" s="298"/>
      <c r="BZ96" s="298"/>
      <c r="CA96" s="298"/>
      <c r="CB96" s="298"/>
      <c r="CC96" s="298"/>
      <c r="CD96" s="298"/>
    </row>
    <row r="97" spans="1:82" ht="30" customHeight="1" thickBot="1" x14ac:dyDescent="0.25">
      <c r="A97" s="35"/>
      <c r="B97" s="538" t="s">
        <v>44</v>
      </c>
      <c r="C97" s="560" t="s">
        <v>609</v>
      </c>
      <c r="G97" s="346" t="s">
        <v>382</v>
      </c>
      <c r="H97" s="58"/>
      <c r="I97" s="16" t="s">
        <v>27</v>
      </c>
      <c r="J97" s="17"/>
      <c r="K97" s="126">
        <f>K96+K95</f>
        <v>0</v>
      </c>
      <c r="L97" s="61"/>
      <c r="M97" s="298"/>
      <c r="N97" s="298"/>
      <c r="O97" s="298"/>
      <c r="P97" s="298"/>
      <c r="Q97" s="298"/>
      <c r="R97" s="298"/>
      <c r="S97" s="298"/>
      <c r="T97" s="298"/>
      <c r="U97" s="298"/>
      <c r="V97" s="298"/>
      <c r="W97" s="298"/>
      <c r="X97" s="298"/>
      <c r="Y97" s="298"/>
      <c r="Z97" s="298"/>
      <c r="AA97" s="298"/>
      <c r="AB97" s="298"/>
      <c r="AC97" s="298"/>
      <c r="AD97" s="298"/>
      <c r="AE97" s="298"/>
      <c r="AF97" s="298"/>
      <c r="AG97" s="298"/>
      <c r="AH97" s="298"/>
      <c r="AI97" s="298"/>
      <c r="AJ97" s="298"/>
      <c r="AK97" s="298"/>
      <c r="AL97" s="298"/>
      <c r="AM97" s="298"/>
      <c r="AN97" s="298"/>
      <c r="AO97" s="298"/>
      <c r="AP97" s="298"/>
      <c r="AQ97" s="298"/>
      <c r="AR97" s="298"/>
      <c r="AS97" s="298"/>
      <c r="AT97" s="298"/>
      <c r="AU97" s="298"/>
      <c r="AV97" s="298"/>
      <c r="AW97" s="298"/>
      <c r="AX97" s="298"/>
      <c r="AY97" s="298"/>
      <c r="AZ97" s="298"/>
      <c r="BA97" s="298"/>
      <c r="BB97" s="298"/>
      <c r="BC97" s="298"/>
      <c r="BD97" s="298"/>
      <c r="BE97" s="298"/>
      <c r="BF97" s="298"/>
      <c r="BG97" s="298"/>
      <c r="BH97" s="298"/>
      <c r="BI97" s="298"/>
      <c r="BJ97" s="298"/>
      <c r="BK97" s="298"/>
      <c r="BL97" s="298"/>
      <c r="BM97" s="298"/>
      <c r="BN97" s="298"/>
      <c r="BO97" s="298"/>
      <c r="BP97" s="298"/>
      <c r="BQ97" s="298"/>
      <c r="BR97" s="298"/>
      <c r="BS97" s="298"/>
      <c r="BT97" s="298"/>
      <c r="BU97" s="298"/>
      <c r="BV97" s="298"/>
      <c r="BW97" s="298"/>
      <c r="BX97" s="298"/>
      <c r="BY97" s="298"/>
      <c r="BZ97" s="298"/>
      <c r="CA97" s="298"/>
      <c r="CB97" s="298"/>
      <c r="CC97" s="298"/>
      <c r="CD97" s="298"/>
    </row>
    <row r="98" spans="1:82" ht="17.5" customHeight="1" thickTop="1" thickBot="1" x14ac:dyDescent="0.25">
      <c r="A98" s="70"/>
      <c r="B98" s="565"/>
      <c r="C98" s="565"/>
      <c r="D98" s="565"/>
      <c r="E98" s="565"/>
      <c r="F98" s="565"/>
      <c r="G98" s="565"/>
      <c r="H98" s="565"/>
      <c r="I98" s="565"/>
      <c r="J98" s="565"/>
      <c r="K98" s="565"/>
      <c r="L98" s="71"/>
      <c r="M98" s="298"/>
      <c r="N98" s="298"/>
      <c r="O98" s="298"/>
      <c r="P98" s="298"/>
      <c r="Q98" s="298"/>
      <c r="R98" s="298"/>
      <c r="S98" s="298"/>
      <c r="T98" s="298"/>
      <c r="U98" s="298"/>
      <c r="V98" s="298"/>
      <c r="W98" s="298"/>
      <c r="X98" s="298"/>
      <c r="Y98" s="298"/>
      <c r="Z98" s="298"/>
      <c r="AA98" s="298"/>
      <c r="AB98" s="298"/>
      <c r="AC98" s="298"/>
      <c r="AD98" s="298"/>
      <c r="AE98" s="298"/>
      <c r="AF98" s="298"/>
      <c r="AG98" s="298"/>
      <c r="AH98" s="298"/>
      <c r="AI98" s="298"/>
      <c r="AJ98" s="298"/>
      <c r="AK98" s="298"/>
      <c r="AL98" s="298"/>
      <c r="AM98" s="298"/>
      <c r="AN98" s="298"/>
      <c r="AO98" s="298"/>
      <c r="AP98" s="298"/>
      <c r="AQ98" s="298"/>
      <c r="AR98" s="298"/>
      <c r="AS98" s="298"/>
      <c r="AT98" s="298"/>
      <c r="AU98" s="298"/>
      <c r="AV98" s="298"/>
      <c r="AW98" s="298"/>
      <c r="AX98" s="298"/>
      <c r="AY98" s="298"/>
      <c r="AZ98" s="298"/>
      <c r="BA98" s="298"/>
      <c r="BB98" s="298"/>
      <c r="BC98" s="298"/>
      <c r="BD98" s="298"/>
      <c r="BE98" s="298"/>
      <c r="BF98" s="298"/>
      <c r="BG98" s="298"/>
      <c r="BH98" s="298"/>
      <c r="BI98" s="298"/>
      <c r="BJ98" s="298"/>
      <c r="BK98" s="298"/>
      <c r="BL98" s="298"/>
      <c r="BM98" s="298"/>
      <c r="BN98" s="298"/>
      <c r="BO98" s="298"/>
      <c r="BP98" s="298"/>
      <c r="BQ98" s="298"/>
      <c r="BR98" s="298"/>
      <c r="BS98" s="298"/>
      <c r="BT98" s="298"/>
      <c r="BU98" s="298"/>
      <c r="BV98" s="298"/>
      <c r="BW98" s="298"/>
      <c r="BX98" s="298"/>
      <c r="BY98" s="298"/>
      <c r="BZ98" s="298"/>
      <c r="CA98" s="298"/>
      <c r="CB98" s="298"/>
      <c r="CC98" s="298"/>
      <c r="CD98" s="298"/>
    </row>
    <row r="99" spans="1:82" x14ac:dyDescent="0.2">
      <c r="A99" s="298"/>
      <c r="B99" s="298"/>
      <c r="C99" s="298"/>
      <c r="D99" s="298"/>
      <c r="E99" s="298"/>
      <c r="F99" s="298"/>
      <c r="G99" s="298"/>
      <c r="H99" s="298"/>
      <c r="I99" s="298"/>
      <c r="J99" s="298"/>
      <c r="K99" s="298"/>
      <c r="L99" s="298"/>
      <c r="M99" s="298"/>
      <c r="N99" s="298"/>
      <c r="O99" s="298"/>
      <c r="P99" s="298"/>
      <c r="Q99" s="298"/>
      <c r="R99" s="298"/>
      <c r="S99" s="298"/>
      <c r="T99" s="298"/>
      <c r="U99" s="298"/>
      <c r="V99" s="298"/>
      <c r="W99" s="298"/>
      <c r="X99" s="298"/>
      <c r="Y99" s="298"/>
      <c r="Z99" s="298"/>
      <c r="AA99" s="298"/>
      <c r="AB99" s="298"/>
      <c r="AC99" s="298"/>
      <c r="AD99" s="298"/>
      <c r="AE99" s="298"/>
      <c r="AF99" s="298"/>
      <c r="AG99" s="298"/>
      <c r="AH99" s="298"/>
      <c r="AI99" s="298"/>
      <c r="AJ99" s="298"/>
      <c r="AK99" s="298"/>
      <c r="AL99" s="298"/>
      <c r="AM99" s="298"/>
      <c r="AN99" s="298"/>
      <c r="AO99" s="298"/>
      <c r="AP99" s="298"/>
      <c r="AQ99" s="298"/>
      <c r="AR99" s="298"/>
      <c r="AS99" s="298"/>
      <c r="AT99" s="298"/>
      <c r="AU99" s="298"/>
      <c r="AV99" s="298"/>
      <c r="AW99" s="298"/>
      <c r="AX99" s="298"/>
      <c r="AY99" s="298"/>
      <c r="AZ99" s="298"/>
      <c r="BA99" s="298"/>
      <c r="BB99" s="298"/>
      <c r="BC99" s="298"/>
      <c r="BD99" s="298"/>
      <c r="BE99" s="298"/>
      <c r="BF99" s="298"/>
      <c r="BG99" s="298"/>
      <c r="BH99" s="298"/>
      <c r="BI99" s="298"/>
      <c r="BJ99" s="298"/>
      <c r="BK99" s="298"/>
      <c r="BL99" s="298"/>
      <c r="BM99" s="298"/>
      <c r="BN99" s="298"/>
      <c r="BO99" s="298"/>
      <c r="BP99" s="298"/>
      <c r="BQ99" s="298"/>
      <c r="BR99" s="298"/>
      <c r="BS99" s="298"/>
      <c r="BT99" s="298"/>
      <c r="BU99" s="298"/>
      <c r="BV99" s="298"/>
      <c r="BW99" s="298"/>
      <c r="BX99" s="298"/>
      <c r="BY99" s="298"/>
      <c r="BZ99" s="298"/>
      <c r="CA99" s="298"/>
      <c r="CB99" s="298"/>
      <c r="CC99" s="298"/>
      <c r="CD99" s="298"/>
    </row>
    <row r="100" spans="1:82" x14ac:dyDescent="0.2">
      <c r="A100" s="298"/>
      <c r="B100" s="298"/>
      <c r="C100" s="298"/>
      <c r="D100" s="298"/>
      <c r="E100" s="298"/>
      <c r="F100" s="298"/>
      <c r="G100" s="298"/>
      <c r="H100" s="298"/>
      <c r="I100" s="298"/>
      <c r="J100" s="298"/>
      <c r="K100" s="298"/>
      <c r="L100" s="298"/>
      <c r="M100" s="298"/>
      <c r="N100" s="298"/>
      <c r="O100" s="298"/>
      <c r="P100" s="298"/>
      <c r="Q100" s="298"/>
      <c r="R100" s="298"/>
      <c r="S100" s="298"/>
      <c r="T100" s="298"/>
      <c r="U100" s="298"/>
      <c r="V100" s="298"/>
      <c r="W100" s="298"/>
      <c r="X100" s="298"/>
      <c r="Y100" s="298"/>
      <c r="Z100" s="298"/>
      <c r="AA100" s="298"/>
      <c r="AB100" s="298"/>
      <c r="AC100" s="298"/>
      <c r="AD100" s="298"/>
      <c r="AE100" s="298"/>
      <c r="AF100" s="298"/>
      <c r="AG100" s="298"/>
      <c r="AH100" s="298"/>
      <c r="AI100" s="298"/>
      <c r="AJ100" s="298"/>
      <c r="AK100" s="298"/>
      <c r="AL100" s="298"/>
      <c r="AM100" s="298"/>
      <c r="AN100" s="298"/>
      <c r="AO100" s="298"/>
      <c r="AP100" s="298"/>
      <c r="AQ100" s="298"/>
      <c r="AR100" s="298"/>
      <c r="AS100" s="298"/>
      <c r="AT100" s="298"/>
      <c r="AU100" s="298"/>
      <c r="AV100" s="298"/>
      <c r="AW100" s="298"/>
      <c r="AX100" s="298"/>
      <c r="AY100" s="298"/>
      <c r="AZ100" s="298"/>
      <c r="BA100" s="298"/>
      <c r="BB100" s="298"/>
      <c r="BC100" s="298"/>
      <c r="BD100" s="298"/>
      <c r="BE100" s="298"/>
      <c r="BF100" s="298"/>
      <c r="BG100" s="298"/>
      <c r="BH100" s="298"/>
      <c r="BI100" s="298"/>
      <c r="BJ100" s="298"/>
      <c r="BK100" s="298"/>
      <c r="BL100" s="298"/>
      <c r="BM100" s="298"/>
      <c r="BN100" s="298"/>
      <c r="BO100" s="298"/>
      <c r="BP100" s="298"/>
      <c r="BQ100" s="298"/>
      <c r="BR100" s="298"/>
      <c r="BS100" s="298"/>
      <c r="BT100" s="298"/>
      <c r="BU100" s="298"/>
      <c r="BV100" s="298"/>
      <c r="BW100" s="298"/>
      <c r="BX100" s="298"/>
      <c r="BY100" s="298"/>
      <c r="BZ100" s="298"/>
      <c r="CA100" s="298"/>
      <c r="CB100" s="298"/>
      <c r="CC100" s="298"/>
      <c r="CD100" s="298"/>
    </row>
    <row r="101" spans="1:82" x14ac:dyDescent="0.2">
      <c r="A101" s="298"/>
      <c r="B101" s="298"/>
      <c r="C101" s="298"/>
      <c r="D101" s="298"/>
      <c r="E101" s="298"/>
      <c r="F101" s="298"/>
      <c r="G101" s="298"/>
      <c r="H101" s="298"/>
      <c r="I101" s="298"/>
      <c r="J101" s="298"/>
      <c r="K101" s="298"/>
      <c r="L101" s="298"/>
      <c r="M101" s="298"/>
      <c r="N101" s="298"/>
      <c r="O101" s="298"/>
      <c r="P101" s="298"/>
      <c r="Q101" s="298"/>
      <c r="R101" s="298"/>
      <c r="S101" s="298"/>
      <c r="T101" s="298"/>
      <c r="U101" s="298"/>
      <c r="V101" s="298"/>
      <c r="W101" s="298"/>
      <c r="X101" s="298"/>
      <c r="Y101" s="298"/>
      <c r="Z101" s="298"/>
      <c r="AA101" s="298"/>
      <c r="AB101" s="298"/>
      <c r="AC101" s="298"/>
      <c r="AD101" s="298"/>
      <c r="AE101" s="298"/>
      <c r="AF101" s="298"/>
      <c r="AG101" s="298"/>
      <c r="AH101" s="298"/>
      <c r="AI101" s="298"/>
      <c r="AJ101" s="298"/>
      <c r="AK101" s="298"/>
      <c r="AL101" s="298"/>
      <c r="AM101" s="298"/>
      <c r="AN101" s="298"/>
      <c r="AO101" s="298"/>
      <c r="AP101" s="298"/>
      <c r="AQ101" s="298"/>
      <c r="AR101" s="298"/>
      <c r="AS101" s="298"/>
      <c r="AT101" s="298"/>
      <c r="AU101" s="298"/>
      <c r="AV101" s="298"/>
      <c r="AW101" s="298"/>
      <c r="AX101" s="298"/>
      <c r="AY101" s="298"/>
      <c r="AZ101" s="298"/>
      <c r="BA101" s="298"/>
      <c r="BB101" s="298"/>
      <c r="BC101" s="298"/>
      <c r="BD101" s="298"/>
      <c r="BE101" s="298"/>
      <c r="BF101" s="298"/>
      <c r="BG101" s="298"/>
      <c r="BH101" s="298"/>
      <c r="BI101" s="298"/>
      <c r="BJ101" s="298"/>
      <c r="BK101" s="298"/>
      <c r="BL101" s="298"/>
      <c r="BM101" s="298"/>
      <c r="BN101" s="298"/>
      <c r="BO101" s="298"/>
      <c r="BP101" s="298"/>
      <c r="BQ101" s="298"/>
      <c r="BR101" s="298"/>
      <c r="BS101" s="298"/>
      <c r="BT101" s="298"/>
      <c r="BU101" s="298"/>
      <c r="BV101" s="298"/>
      <c r="BW101" s="298"/>
      <c r="BX101" s="298"/>
      <c r="BY101" s="298"/>
      <c r="BZ101" s="298"/>
      <c r="CA101" s="298"/>
      <c r="CB101" s="298"/>
      <c r="CC101" s="298"/>
      <c r="CD101" s="298"/>
    </row>
    <row r="102" spans="1:82" x14ac:dyDescent="0.2">
      <c r="A102" s="298"/>
      <c r="B102" s="298"/>
      <c r="C102" s="298"/>
      <c r="D102" s="298"/>
      <c r="E102" s="298"/>
      <c r="F102" s="298"/>
      <c r="G102" s="298"/>
      <c r="H102" s="298"/>
      <c r="I102" s="298"/>
      <c r="J102" s="298"/>
      <c r="K102" s="298"/>
      <c r="L102" s="298"/>
      <c r="M102" s="298"/>
      <c r="N102" s="298"/>
      <c r="O102" s="298"/>
      <c r="P102" s="298"/>
      <c r="Q102" s="298"/>
      <c r="R102" s="298"/>
      <c r="S102" s="298"/>
      <c r="T102" s="298"/>
      <c r="U102" s="298"/>
      <c r="V102" s="298"/>
      <c r="W102" s="298"/>
      <c r="X102" s="298"/>
      <c r="Y102" s="298"/>
      <c r="Z102" s="298"/>
      <c r="AA102" s="298"/>
      <c r="AB102" s="298"/>
      <c r="AC102" s="298"/>
      <c r="AD102" s="298"/>
      <c r="AE102" s="298"/>
      <c r="AF102" s="298"/>
      <c r="AG102" s="298"/>
      <c r="AH102" s="298"/>
      <c r="AI102" s="298"/>
      <c r="AJ102" s="298"/>
      <c r="AK102" s="298"/>
      <c r="AL102" s="298"/>
      <c r="AM102" s="298"/>
      <c r="AN102" s="298"/>
      <c r="AO102" s="298"/>
      <c r="AP102" s="298"/>
      <c r="AQ102" s="298"/>
      <c r="AR102" s="298"/>
      <c r="AS102" s="298"/>
      <c r="AT102" s="298"/>
      <c r="AU102" s="298"/>
      <c r="AV102" s="298"/>
      <c r="AW102" s="298"/>
      <c r="AX102" s="298"/>
      <c r="AY102" s="298"/>
      <c r="AZ102" s="298"/>
      <c r="BA102" s="298"/>
      <c r="BB102" s="298"/>
      <c r="BC102" s="298"/>
      <c r="BD102" s="298"/>
      <c r="BE102" s="298"/>
      <c r="BF102" s="298"/>
      <c r="BG102" s="298"/>
      <c r="BH102" s="298"/>
      <c r="BI102" s="298"/>
      <c r="BJ102" s="298"/>
      <c r="BK102" s="298"/>
      <c r="BL102" s="298"/>
      <c r="BM102" s="298"/>
      <c r="BN102" s="298"/>
      <c r="BO102" s="298"/>
      <c r="BP102" s="298"/>
      <c r="BQ102" s="298"/>
      <c r="BR102" s="298"/>
      <c r="BS102" s="298"/>
      <c r="BT102" s="298"/>
      <c r="BU102" s="298"/>
      <c r="BV102" s="298"/>
      <c r="BW102" s="298"/>
      <c r="BX102" s="298"/>
      <c r="BY102" s="298"/>
      <c r="BZ102" s="298"/>
      <c r="CA102" s="298"/>
      <c r="CB102" s="298"/>
      <c r="CC102" s="298"/>
      <c r="CD102" s="298"/>
    </row>
    <row r="103" spans="1:82" x14ac:dyDescent="0.2">
      <c r="A103" s="298"/>
      <c r="B103" s="298"/>
      <c r="C103" s="298"/>
      <c r="D103" s="298"/>
      <c r="E103" s="298"/>
      <c r="F103" s="298"/>
      <c r="G103" s="298"/>
      <c r="H103" s="298"/>
      <c r="I103" s="298"/>
      <c r="J103" s="298"/>
      <c r="K103" s="298"/>
      <c r="L103" s="298"/>
      <c r="M103" s="298"/>
      <c r="N103" s="298"/>
      <c r="O103" s="298"/>
      <c r="P103" s="298"/>
      <c r="Q103" s="298"/>
      <c r="R103" s="298"/>
      <c r="S103" s="298"/>
      <c r="T103" s="298"/>
      <c r="U103" s="298"/>
      <c r="V103" s="298"/>
      <c r="W103" s="298"/>
      <c r="X103" s="298"/>
      <c r="Y103" s="298"/>
      <c r="Z103" s="298"/>
      <c r="AA103" s="298"/>
      <c r="AB103" s="298"/>
      <c r="AC103" s="298"/>
      <c r="AD103" s="298"/>
      <c r="AE103" s="298"/>
      <c r="AF103" s="298"/>
      <c r="AG103" s="298"/>
      <c r="AH103" s="298"/>
      <c r="AI103" s="298"/>
      <c r="AJ103" s="298"/>
      <c r="AK103" s="298"/>
      <c r="AL103" s="298"/>
      <c r="AM103" s="298"/>
      <c r="AN103" s="298"/>
      <c r="AO103" s="298"/>
      <c r="AP103" s="298"/>
      <c r="AQ103" s="298"/>
      <c r="AR103" s="298"/>
      <c r="AS103" s="298"/>
      <c r="AT103" s="298"/>
      <c r="AU103" s="298"/>
      <c r="AV103" s="298"/>
      <c r="AW103" s="298"/>
      <c r="AX103" s="298"/>
      <c r="AY103" s="298"/>
      <c r="AZ103" s="298"/>
      <c r="BA103" s="298"/>
      <c r="BB103" s="298"/>
      <c r="BC103" s="298"/>
      <c r="BD103" s="298"/>
      <c r="BE103" s="298"/>
      <c r="BF103" s="298"/>
      <c r="BG103" s="298"/>
      <c r="BH103" s="298"/>
      <c r="BI103" s="298"/>
      <c r="BJ103" s="298"/>
      <c r="BK103" s="298"/>
      <c r="BL103" s="298"/>
      <c r="BM103" s="298"/>
      <c r="BN103" s="298"/>
      <c r="BO103" s="298"/>
      <c r="BP103" s="298"/>
      <c r="BQ103" s="298"/>
      <c r="BR103" s="298"/>
      <c r="BS103" s="298"/>
      <c r="BT103" s="298"/>
      <c r="BU103" s="298"/>
      <c r="BV103" s="298"/>
      <c r="BW103" s="298"/>
      <c r="BX103" s="298"/>
      <c r="BY103" s="298"/>
      <c r="BZ103" s="298"/>
      <c r="CA103" s="298"/>
      <c r="CB103" s="298"/>
      <c r="CC103" s="298"/>
      <c r="CD103" s="298"/>
    </row>
    <row r="104" spans="1:82" x14ac:dyDescent="0.2">
      <c r="A104" s="298"/>
      <c r="B104" s="298"/>
      <c r="C104" s="298"/>
      <c r="D104" s="298"/>
      <c r="E104" s="298"/>
      <c r="F104" s="298"/>
      <c r="G104" s="298"/>
      <c r="H104" s="298"/>
      <c r="I104" s="298"/>
      <c r="J104" s="298"/>
      <c r="K104" s="298"/>
      <c r="L104" s="298"/>
      <c r="M104" s="298"/>
      <c r="N104" s="298"/>
      <c r="O104" s="298"/>
      <c r="P104" s="298"/>
      <c r="Q104" s="298"/>
      <c r="R104" s="298"/>
      <c r="S104" s="298"/>
      <c r="T104" s="298"/>
      <c r="U104" s="298"/>
      <c r="V104" s="298"/>
      <c r="W104" s="298"/>
      <c r="X104" s="298"/>
      <c r="Y104" s="298"/>
      <c r="Z104" s="298"/>
      <c r="AA104" s="298"/>
      <c r="AB104" s="298"/>
      <c r="AC104" s="298"/>
      <c r="AD104" s="298"/>
      <c r="AE104" s="298"/>
      <c r="AF104" s="298"/>
      <c r="AG104" s="298"/>
      <c r="AH104" s="298"/>
      <c r="AI104" s="298"/>
      <c r="AJ104" s="298"/>
      <c r="AK104" s="298"/>
      <c r="AL104" s="298"/>
      <c r="AM104" s="298"/>
      <c r="AN104" s="298"/>
      <c r="AO104" s="298"/>
      <c r="AP104" s="298"/>
      <c r="AQ104" s="298"/>
      <c r="AR104" s="298"/>
      <c r="AS104" s="298"/>
      <c r="AT104" s="298"/>
      <c r="AU104" s="298"/>
      <c r="AV104" s="298"/>
      <c r="AW104" s="298"/>
      <c r="AX104" s="298"/>
      <c r="AY104" s="298"/>
      <c r="AZ104" s="298"/>
      <c r="BA104" s="298"/>
      <c r="BB104" s="298"/>
      <c r="BC104" s="298"/>
      <c r="BD104" s="298"/>
      <c r="BE104" s="298"/>
      <c r="BF104" s="298"/>
      <c r="BG104" s="298"/>
      <c r="BH104" s="298"/>
      <c r="BI104" s="298"/>
      <c r="BJ104" s="298"/>
      <c r="BK104" s="298"/>
      <c r="BL104" s="298"/>
      <c r="BM104" s="298"/>
      <c r="BN104" s="298"/>
      <c r="BO104" s="298"/>
      <c r="BP104" s="298"/>
      <c r="BQ104" s="298"/>
      <c r="BR104" s="298"/>
      <c r="BS104" s="298"/>
      <c r="BT104" s="298"/>
      <c r="BU104" s="298"/>
      <c r="BV104" s="298"/>
      <c r="BW104" s="298"/>
      <c r="BX104" s="298"/>
      <c r="BY104" s="298"/>
      <c r="BZ104" s="298"/>
      <c r="CA104" s="298"/>
      <c r="CB104" s="298"/>
      <c r="CC104" s="298"/>
      <c r="CD104" s="298"/>
    </row>
    <row r="105" spans="1:82" x14ac:dyDescent="0.2">
      <c r="A105" s="298"/>
      <c r="B105" s="298"/>
      <c r="C105" s="298"/>
      <c r="D105" s="298"/>
      <c r="E105" s="298"/>
      <c r="F105" s="298"/>
      <c r="G105" s="298"/>
      <c r="H105" s="298"/>
      <c r="I105" s="298"/>
      <c r="J105" s="298"/>
      <c r="K105" s="298"/>
      <c r="L105" s="298"/>
      <c r="M105" s="298"/>
      <c r="N105" s="298"/>
      <c r="O105" s="298"/>
      <c r="P105" s="298"/>
      <c r="Q105" s="298"/>
      <c r="R105" s="298"/>
      <c r="S105" s="298"/>
      <c r="T105" s="298"/>
      <c r="U105" s="298"/>
      <c r="V105" s="298"/>
      <c r="W105" s="298"/>
      <c r="X105" s="298"/>
      <c r="Y105" s="298"/>
      <c r="Z105" s="298"/>
      <c r="AA105" s="298"/>
      <c r="AB105" s="298"/>
      <c r="AC105" s="298"/>
      <c r="AD105" s="298"/>
      <c r="AE105" s="298"/>
      <c r="AF105" s="298"/>
      <c r="AG105" s="298"/>
      <c r="AH105" s="298"/>
      <c r="AI105" s="298"/>
      <c r="AJ105" s="298"/>
      <c r="AK105" s="298"/>
      <c r="AL105" s="298"/>
      <c r="AM105" s="298"/>
      <c r="AN105" s="298"/>
      <c r="AO105" s="298"/>
      <c r="AP105" s="298"/>
      <c r="AQ105" s="298"/>
      <c r="AR105" s="298"/>
      <c r="AS105" s="298"/>
      <c r="AT105" s="298"/>
      <c r="AU105" s="298"/>
      <c r="AV105" s="298"/>
      <c r="AW105" s="298"/>
      <c r="AX105" s="298"/>
      <c r="AY105" s="298"/>
      <c r="AZ105" s="298"/>
      <c r="BA105" s="298"/>
      <c r="BB105" s="298"/>
      <c r="BC105" s="298"/>
      <c r="BD105" s="298"/>
      <c r="BE105" s="298"/>
      <c r="BF105" s="298"/>
      <c r="BG105" s="298"/>
      <c r="BH105" s="298"/>
      <c r="BI105" s="298"/>
      <c r="BJ105" s="298"/>
      <c r="BK105" s="298"/>
      <c r="BL105" s="298"/>
      <c r="BM105" s="298"/>
      <c r="BN105" s="298"/>
      <c r="BO105" s="298"/>
      <c r="BP105" s="298"/>
      <c r="BQ105" s="298"/>
      <c r="BR105" s="298"/>
      <c r="BS105" s="298"/>
      <c r="BT105" s="298"/>
      <c r="BU105" s="298"/>
      <c r="BV105" s="298"/>
      <c r="BW105" s="298"/>
      <c r="BX105" s="298"/>
      <c r="BY105" s="298"/>
      <c r="BZ105" s="298"/>
      <c r="CA105" s="298"/>
      <c r="CB105" s="298"/>
      <c r="CC105" s="298"/>
      <c r="CD105" s="298"/>
    </row>
    <row r="106" spans="1:82" x14ac:dyDescent="0.2">
      <c r="A106" s="298"/>
      <c r="B106" s="298"/>
      <c r="C106" s="298"/>
      <c r="D106" s="298"/>
      <c r="E106" s="298"/>
      <c r="F106" s="298"/>
      <c r="G106" s="298"/>
      <c r="H106" s="298"/>
      <c r="I106" s="298"/>
      <c r="J106" s="298"/>
      <c r="K106" s="298"/>
      <c r="L106" s="298"/>
      <c r="M106" s="298"/>
      <c r="N106" s="298"/>
      <c r="O106" s="298"/>
      <c r="P106" s="298"/>
      <c r="Q106" s="298"/>
      <c r="R106" s="298"/>
      <c r="S106" s="298"/>
      <c r="T106" s="298"/>
      <c r="U106" s="298"/>
      <c r="V106" s="298"/>
      <c r="W106" s="298"/>
      <c r="X106" s="298"/>
      <c r="Y106" s="298"/>
      <c r="Z106" s="298"/>
      <c r="AA106" s="298"/>
      <c r="AB106" s="298"/>
      <c r="AC106" s="298"/>
      <c r="AD106" s="298"/>
      <c r="AE106" s="298"/>
      <c r="AF106" s="298"/>
      <c r="AG106" s="298"/>
      <c r="AH106" s="298"/>
      <c r="AI106" s="298"/>
      <c r="AJ106" s="298"/>
      <c r="AK106" s="298"/>
      <c r="AL106" s="298"/>
      <c r="AM106" s="298"/>
      <c r="AN106" s="298"/>
      <c r="AO106" s="298"/>
      <c r="AP106" s="298"/>
      <c r="AQ106" s="298"/>
      <c r="AR106" s="298"/>
      <c r="AS106" s="298"/>
      <c r="AT106" s="298"/>
      <c r="AU106" s="298"/>
      <c r="AV106" s="298"/>
      <c r="AW106" s="298"/>
      <c r="AX106" s="298"/>
      <c r="AY106" s="298"/>
      <c r="AZ106" s="298"/>
      <c r="BA106" s="298"/>
      <c r="BB106" s="298"/>
      <c r="BC106" s="298"/>
      <c r="BD106" s="298"/>
      <c r="BE106" s="298"/>
      <c r="BF106" s="298"/>
      <c r="BG106" s="298"/>
      <c r="BH106" s="298"/>
      <c r="BI106" s="298"/>
      <c r="BJ106" s="298"/>
      <c r="BK106" s="298"/>
      <c r="BL106" s="298"/>
      <c r="BM106" s="298"/>
      <c r="BN106" s="298"/>
      <c r="BO106" s="298"/>
      <c r="BP106" s="298"/>
      <c r="BQ106" s="298"/>
      <c r="BR106" s="298"/>
      <c r="BS106" s="298"/>
      <c r="BT106" s="298"/>
      <c r="BU106" s="298"/>
      <c r="BV106" s="298"/>
      <c r="BW106" s="298"/>
      <c r="BX106" s="298"/>
      <c r="BY106" s="298"/>
      <c r="BZ106" s="298"/>
      <c r="CA106" s="298"/>
      <c r="CB106" s="298"/>
      <c r="CC106" s="298"/>
      <c r="CD106" s="298"/>
    </row>
    <row r="107" spans="1:82" x14ac:dyDescent="0.2">
      <c r="A107" s="298"/>
      <c r="B107" s="298"/>
      <c r="C107" s="298"/>
      <c r="D107" s="298"/>
      <c r="E107" s="298"/>
      <c r="F107" s="298"/>
      <c r="G107" s="298"/>
      <c r="H107" s="298"/>
      <c r="I107" s="298"/>
      <c r="J107" s="298"/>
      <c r="K107" s="298"/>
      <c r="L107" s="298"/>
      <c r="M107" s="298"/>
      <c r="N107" s="298"/>
      <c r="O107" s="298"/>
      <c r="P107" s="298"/>
      <c r="Q107" s="298"/>
      <c r="R107" s="298"/>
      <c r="S107" s="298"/>
      <c r="T107" s="298"/>
      <c r="U107" s="298"/>
      <c r="V107" s="298"/>
      <c r="W107" s="298"/>
      <c r="X107" s="298"/>
      <c r="Y107" s="298"/>
      <c r="Z107" s="298"/>
      <c r="AA107" s="298"/>
      <c r="AB107" s="298"/>
      <c r="AC107" s="298"/>
      <c r="AD107" s="298"/>
      <c r="AE107" s="298"/>
      <c r="AF107" s="298"/>
      <c r="AG107" s="298"/>
      <c r="AH107" s="298"/>
      <c r="AI107" s="298"/>
      <c r="AJ107" s="298"/>
      <c r="AK107" s="298"/>
      <c r="AL107" s="298"/>
      <c r="AM107" s="298"/>
      <c r="AN107" s="298"/>
      <c r="AO107" s="298"/>
      <c r="AP107" s="298"/>
      <c r="AQ107" s="298"/>
      <c r="AR107" s="298"/>
      <c r="AS107" s="298"/>
      <c r="AT107" s="298"/>
      <c r="AU107" s="298"/>
      <c r="AV107" s="298"/>
      <c r="AW107" s="298"/>
      <c r="AX107" s="298"/>
      <c r="AY107" s="298"/>
      <c r="AZ107" s="298"/>
      <c r="BA107" s="298"/>
      <c r="BB107" s="298"/>
      <c r="BC107" s="298"/>
      <c r="BD107" s="298"/>
      <c r="BE107" s="298"/>
      <c r="BF107" s="298"/>
      <c r="BG107" s="298"/>
      <c r="BH107" s="298"/>
      <c r="BI107" s="298"/>
      <c r="BJ107" s="298"/>
      <c r="BK107" s="298"/>
      <c r="BL107" s="298"/>
      <c r="BM107" s="298"/>
      <c r="BN107" s="298"/>
      <c r="BO107" s="298"/>
      <c r="BP107" s="298"/>
      <c r="BQ107" s="298"/>
      <c r="BR107" s="298"/>
      <c r="BS107" s="298"/>
      <c r="BT107" s="298"/>
      <c r="BU107" s="298"/>
      <c r="BV107" s="298"/>
      <c r="BW107" s="298"/>
      <c r="BX107" s="298"/>
      <c r="BY107" s="298"/>
      <c r="BZ107" s="298"/>
      <c r="CA107" s="298"/>
      <c r="CB107" s="298"/>
      <c r="CC107" s="298"/>
      <c r="CD107" s="298"/>
    </row>
    <row r="108" spans="1:82" x14ac:dyDescent="0.2">
      <c r="A108" s="298"/>
      <c r="B108" s="298"/>
      <c r="C108" s="298"/>
      <c r="D108" s="298"/>
      <c r="E108" s="298"/>
      <c r="F108" s="298"/>
      <c r="G108" s="298"/>
      <c r="H108" s="298"/>
      <c r="I108" s="298"/>
      <c r="J108" s="298"/>
      <c r="K108" s="298"/>
      <c r="L108" s="298"/>
      <c r="M108" s="298"/>
      <c r="N108" s="298"/>
      <c r="O108" s="298"/>
      <c r="P108" s="298"/>
      <c r="Q108" s="298"/>
      <c r="R108" s="298"/>
      <c r="S108" s="298"/>
      <c r="T108" s="298"/>
      <c r="U108" s="298"/>
      <c r="V108" s="298"/>
      <c r="W108" s="298"/>
      <c r="X108" s="298"/>
      <c r="Y108" s="298"/>
      <c r="Z108" s="298"/>
      <c r="AA108" s="298"/>
      <c r="AB108" s="298"/>
      <c r="AC108" s="298"/>
      <c r="AD108" s="298"/>
      <c r="AE108" s="298"/>
      <c r="AF108" s="298"/>
      <c r="AG108" s="298"/>
      <c r="AH108" s="298"/>
      <c r="AI108" s="298"/>
      <c r="AJ108" s="298"/>
      <c r="AK108" s="298"/>
      <c r="AL108" s="298"/>
      <c r="AM108" s="298"/>
      <c r="AN108" s="298"/>
      <c r="AO108" s="298"/>
      <c r="AP108" s="298"/>
      <c r="AQ108" s="298"/>
      <c r="AR108" s="298"/>
      <c r="AS108" s="298"/>
      <c r="AT108" s="298"/>
      <c r="AU108" s="298"/>
      <c r="AV108" s="298"/>
      <c r="AW108" s="298"/>
      <c r="AX108" s="298"/>
      <c r="AY108" s="298"/>
      <c r="AZ108" s="298"/>
      <c r="BA108" s="298"/>
      <c r="BB108" s="298"/>
      <c r="BC108" s="298"/>
      <c r="BD108" s="298"/>
      <c r="BE108" s="298"/>
      <c r="BF108" s="298"/>
      <c r="BG108" s="298"/>
      <c r="BH108" s="298"/>
      <c r="BI108" s="298"/>
      <c r="BJ108" s="298"/>
      <c r="BK108" s="298"/>
      <c r="BL108" s="298"/>
      <c r="BM108" s="298"/>
      <c r="BN108" s="298"/>
      <c r="BO108" s="298"/>
      <c r="BP108" s="298"/>
      <c r="BQ108" s="298"/>
      <c r="BR108" s="298"/>
      <c r="BS108" s="298"/>
      <c r="BT108" s="298"/>
      <c r="BU108" s="298"/>
      <c r="BV108" s="298"/>
      <c r="BW108" s="298"/>
      <c r="BX108" s="298"/>
      <c r="BY108" s="298"/>
      <c r="BZ108" s="298"/>
      <c r="CA108" s="298"/>
      <c r="CB108" s="298"/>
      <c r="CC108" s="298"/>
      <c r="CD108" s="298"/>
    </row>
    <row r="109" spans="1:82" x14ac:dyDescent="0.2">
      <c r="A109" s="298"/>
      <c r="B109" s="298"/>
      <c r="C109" s="298"/>
      <c r="D109" s="298"/>
      <c r="E109" s="298"/>
      <c r="F109" s="298"/>
      <c r="G109" s="298"/>
      <c r="H109" s="298"/>
      <c r="I109" s="298"/>
      <c r="J109" s="298"/>
      <c r="K109" s="298"/>
      <c r="L109" s="298"/>
      <c r="M109" s="298"/>
      <c r="N109" s="298"/>
      <c r="O109" s="298"/>
      <c r="P109" s="298"/>
      <c r="Q109" s="298"/>
      <c r="R109" s="298"/>
      <c r="S109" s="298"/>
      <c r="T109" s="298"/>
      <c r="U109" s="298"/>
      <c r="V109" s="298"/>
      <c r="W109" s="298"/>
      <c r="X109" s="298"/>
      <c r="Y109" s="298"/>
      <c r="Z109" s="298"/>
      <c r="AA109" s="298"/>
      <c r="AB109" s="298"/>
      <c r="AC109" s="298"/>
      <c r="AD109" s="298"/>
      <c r="AE109" s="298"/>
      <c r="AF109" s="298"/>
      <c r="AG109" s="298"/>
      <c r="AH109" s="298"/>
      <c r="AI109" s="298"/>
      <c r="AJ109" s="298"/>
      <c r="AK109" s="298"/>
      <c r="AL109" s="298"/>
      <c r="AM109" s="298"/>
      <c r="AN109" s="298"/>
      <c r="AO109" s="298"/>
      <c r="AP109" s="298"/>
      <c r="AQ109" s="298"/>
      <c r="AR109" s="298"/>
      <c r="AS109" s="298"/>
      <c r="AT109" s="298"/>
      <c r="AU109" s="298"/>
      <c r="AV109" s="298"/>
      <c r="AW109" s="298"/>
      <c r="AX109" s="298"/>
      <c r="AY109" s="298"/>
      <c r="AZ109" s="298"/>
      <c r="BA109" s="298"/>
      <c r="BB109" s="298"/>
      <c r="BC109" s="298"/>
      <c r="BD109" s="298"/>
      <c r="BE109" s="298"/>
      <c r="BF109" s="298"/>
      <c r="BG109" s="298"/>
      <c r="BH109" s="298"/>
      <c r="BI109" s="298"/>
      <c r="BJ109" s="298"/>
      <c r="BK109" s="298"/>
      <c r="BL109" s="298"/>
      <c r="BM109" s="298"/>
      <c r="BN109" s="298"/>
      <c r="BO109" s="298"/>
      <c r="BP109" s="298"/>
      <c r="BQ109" s="298"/>
      <c r="BR109" s="298"/>
      <c r="BS109" s="298"/>
      <c r="BT109" s="298"/>
      <c r="BU109" s="298"/>
      <c r="BV109" s="298"/>
      <c r="BW109" s="298"/>
      <c r="BX109" s="298"/>
      <c r="BY109" s="298"/>
      <c r="BZ109" s="298"/>
      <c r="CA109" s="298"/>
      <c r="CB109" s="298"/>
      <c r="CC109" s="298"/>
      <c r="CD109" s="298"/>
    </row>
    <row r="110" spans="1:82" x14ac:dyDescent="0.2">
      <c r="A110" s="298"/>
      <c r="B110" s="298"/>
      <c r="C110" s="298"/>
      <c r="D110" s="298"/>
      <c r="E110" s="298"/>
      <c r="F110" s="298"/>
      <c r="G110" s="298"/>
      <c r="H110" s="298"/>
      <c r="I110" s="298"/>
      <c r="J110" s="298"/>
      <c r="K110" s="298"/>
      <c r="L110" s="298"/>
      <c r="M110" s="298"/>
      <c r="N110" s="298"/>
      <c r="O110" s="298"/>
      <c r="P110" s="298"/>
      <c r="Q110" s="298"/>
      <c r="R110" s="298"/>
      <c r="S110" s="298"/>
      <c r="T110" s="298"/>
      <c r="U110" s="298"/>
      <c r="V110" s="298"/>
      <c r="W110" s="298"/>
      <c r="X110" s="298"/>
      <c r="Y110" s="298"/>
      <c r="Z110" s="298"/>
      <c r="AA110" s="298"/>
      <c r="AB110" s="298"/>
      <c r="AC110" s="298"/>
      <c r="AD110" s="298"/>
      <c r="AE110" s="298"/>
      <c r="AF110" s="298"/>
      <c r="AG110" s="298"/>
      <c r="AH110" s="298"/>
      <c r="AI110" s="298"/>
      <c r="AJ110" s="298"/>
      <c r="AK110" s="298"/>
      <c r="AL110" s="298"/>
      <c r="AM110" s="298"/>
      <c r="AN110" s="298"/>
      <c r="AO110" s="298"/>
      <c r="AP110" s="298"/>
      <c r="AQ110" s="298"/>
      <c r="AR110" s="298"/>
      <c r="AS110" s="298"/>
      <c r="AT110" s="298"/>
      <c r="AU110" s="298"/>
      <c r="AV110" s="298"/>
      <c r="AW110" s="298"/>
      <c r="AX110" s="298"/>
      <c r="AY110" s="298"/>
      <c r="AZ110" s="298"/>
      <c r="BA110" s="298"/>
      <c r="BB110" s="298"/>
      <c r="BC110" s="298"/>
      <c r="BD110" s="298"/>
      <c r="BE110" s="298"/>
      <c r="BF110" s="298"/>
      <c r="BG110" s="298"/>
      <c r="BH110" s="298"/>
      <c r="BI110" s="298"/>
      <c r="BJ110" s="298"/>
      <c r="BK110" s="298"/>
      <c r="BL110" s="298"/>
      <c r="BM110" s="298"/>
      <c r="BN110" s="298"/>
      <c r="BO110" s="298"/>
      <c r="BP110" s="298"/>
      <c r="BQ110" s="298"/>
      <c r="BR110" s="298"/>
      <c r="BS110" s="298"/>
      <c r="BT110" s="298"/>
      <c r="BU110" s="298"/>
      <c r="BV110" s="298"/>
      <c r="BW110" s="298"/>
      <c r="BX110" s="298"/>
      <c r="BY110" s="298"/>
      <c r="BZ110" s="298"/>
      <c r="CA110" s="298"/>
      <c r="CB110" s="298"/>
      <c r="CC110" s="298"/>
      <c r="CD110" s="298"/>
    </row>
    <row r="111" spans="1:82" x14ac:dyDescent="0.2">
      <c r="A111" s="298"/>
      <c r="B111" s="298"/>
      <c r="C111" s="298"/>
      <c r="D111" s="298"/>
      <c r="E111" s="298"/>
      <c r="F111" s="298"/>
      <c r="G111" s="298"/>
      <c r="H111" s="298"/>
      <c r="I111" s="298"/>
      <c r="J111" s="298"/>
      <c r="K111" s="298"/>
      <c r="L111" s="298"/>
      <c r="M111" s="298"/>
      <c r="N111" s="298"/>
      <c r="O111" s="298"/>
      <c r="P111" s="298"/>
      <c r="Q111" s="298"/>
      <c r="R111" s="298"/>
      <c r="S111" s="298"/>
      <c r="T111" s="298"/>
      <c r="U111" s="298"/>
      <c r="V111" s="298"/>
      <c r="W111" s="298"/>
      <c r="X111" s="298"/>
      <c r="Y111" s="298"/>
      <c r="Z111" s="298"/>
      <c r="AA111" s="298"/>
      <c r="AB111" s="298"/>
      <c r="AC111" s="298"/>
      <c r="AD111" s="298"/>
      <c r="AE111" s="298"/>
      <c r="AF111" s="298"/>
      <c r="AG111" s="298"/>
      <c r="AH111" s="298"/>
      <c r="AI111" s="298"/>
      <c r="AJ111" s="298"/>
      <c r="AK111" s="298"/>
      <c r="AL111" s="298"/>
      <c r="AM111" s="298"/>
      <c r="AN111" s="298"/>
      <c r="AO111" s="298"/>
      <c r="AP111" s="298"/>
      <c r="AQ111" s="298"/>
      <c r="AR111" s="298"/>
      <c r="AS111" s="298"/>
      <c r="AT111" s="298"/>
      <c r="AU111" s="298"/>
      <c r="AV111" s="298"/>
      <c r="AW111" s="298"/>
      <c r="AX111" s="298"/>
      <c r="AY111" s="298"/>
      <c r="AZ111" s="298"/>
      <c r="BA111" s="298"/>
      <c r="BB111" s="298"/>
      <c r="BC111" s="298"/>
      <c r="BD111" s="298"/>
      <c r="BE111" s="298"/>
      <c r="BF111" s="298"/>
      <c r="BG111" s="298"/>
      <c r="BH111" s="298"/>
      <c r="BI111" s="298"/>
      <c r="BJ111" s="298"/>
      <c r="BK111" s="298"/>
      <c r="BL111" s="298"/>
      <c r="BM111" s="298"/>
      <c r="BN111" s="298"/>
      <c r="BO111" s="298"/>
      <c r="BP111" s="298"/>
      <c r="BQ111" s="298"/>
      <c r="BR111" s="298"/>
      <c r="BS111" s="298"/>
      <c r="BT111" s="298"/>
      <c r="BU111" s="298"/>
      <c r="BV111" s="298"/>
      <c r="BW111" s="298"/>
      <c r="BX111" s="298"/>
      <c r="BY111" s="298"/>
      <c r="BZ111" s="298"/>
      <c r="CA111" s="298"/>
      <c r="CB111" s="298"/>
      <c r="CC111" s="298"/>
      <c r="CD111" s="298"/>
    </row>
    <row r="112" spans="1:82" x14ac:dyDescent="0.2">
      <c r="A112" s="298"/>
      <c r="B112" s="298"/>
      <c r="C112" s="298"/>
      <c r="D112" s="298"/>
      <c r="E112" s="298"/>
      <c r="F112" s="298"/>
      <c r="G112" s="298"/>
      <c r="H112" s="298"/>
      <c r="I112" s="298"/>
      <c r="J112" s="298"/>
      <c r="K112" s="298"/>
      <c r="L112" s="298"/>
      <c r="M112" s="298"/>
      <c r="N112" s="298"/>
      <c r="O112" s="298"/>
      <c r="P112" s="298"/>
      <c r="Q112" s="298"/>
      <c r="R112" s="298"/>
      <c r="S112" s="298"/>
      <c r="T112" s="298"/>
      <c r="U112" s="298"/>
      <c r="V112" s="298"/>
      <c r="W112" s="298"/>
      <c r="X112" s="298"/>
      <c r="Y112" s="298"/>
      <c r="Z112" s="298"/>
      <c r="AA112" s="298"/>
      <c r="AB112" s="298"/>
      <c r="AC112" s="298"/>
      <c r="AD112" s="298"/>
      <c r="AE112" s="298"/>
      <c r="AF112" s="298"/>
      <c r="AG112" s="298"/>
      <c r="AH112" s="298"/>
      <c r="AI112" s="298"/>
      <c r="AJ112" s="298"/>
      <c r="AK112" s="298"/>
      <c r="AL112" s="298"/>
      <c r="AM112" s="298"/>
      <c r="AN112" s="298"/>
      <c r="AO112" s="298"/>
      <c r="AP112" s="298"/>
      <c r="AQ112" s="298"/>
      <c r="AR112" s="298"/>
      <c r="AS112" s="298"/>
      <c r="AT112" s="298"/>
      <c r="AU112" s="298"/>
      <c r="AV112" s="298"/>
      <c r="AW112" s="298"/>
      <c r="AX112" s="298"/>
      <c r="AY112" s="298"/>
      <c r="AZ112" s="298"/>
      <c r="BA112" s="298"/>
      <c r="BB112" s="298"/>
      <c r="BC112" s="298"/>
      <c r="BD112" s="298"/>
      <c r="BE112" s="298"/>
      <c r="BF112" s="298"/>
      <c r="BG112" s="298"/>
      <c r="BH112" s="298"/>
      <c r="BI112" s="298"/>
      <c r="BJ112" s="298"/>
      <c r="BK112" s="298"/>
      <c r="BL112" s="298"/>
      <c r="BM112" s="298"/>
      <c r="BN112" s="298"/>
      <c r="BO112" s="298"/>
      <c r="BP112" s="298"/>
      <c r="BQ112" s="298"/>
      <c r="BR112" s="298"/>
      <c r="BS112" s="298"/>
      <c r="BT112" s="298"/>
      <c r="BU112" s="298"/>
      <c r="BV112" s="298"/>
      <c r="BW112" s="298"/>
      <c r="BX112" s="298"/>
      <c r="BY112" s="298"/>
      <c r="BZ112" s="298"/>
      <c r="CA112" s="298"/>
      <c r="CB112" s="298"/>
      <c r="CC112" s="298"/>
      <c r="CD112" s="298"/>
    </row>
    <row r="113" spans="1:82" x14ac:dyDescent="0.2">
      <c r="A113" s="298"/>
      <c r="B113" s="298"/>
      <c r="C113" s="298"/>
      <c r="D113" s="298"/>
      <c r="E113" s="298"/>
      <c r="F113" s="298"/>
      <c r="G113" s="298"/>
      <c r="H113" s="298"/>
      <c r="I113" s="298"/>
      <c r="J113" s="298"/>
      <c r="K113" s="298"/>
      <c r="L113" s="298"/>
      <c r="M113" s="298"/>
      <c r="N113" s="298"/>
      <c r="O113" s="298"/>
      <c r="P113" s="298"/>
      <c r="Q113" s="298"/>
      <c r="R113" s="298"/>
      <c r="S113" s="298"/>
      <c r="T113" s="298"/>
      <c r="U113" s="298"/>
      <c r="V113" s="298"/>
      <c r="W113" s="298"/>
      <c r="X113" s="298"/>
      <c r="Y113" s="298"/>
      <c r="Z113" s="298"/>
      <c r="AA113" s="298"/>
      <c r="AB113" s="298"/>
      <c r="AC113" s="298"/>
      <c r="AD113" s="298"/>
      <c r="AE113" s="298"/>
      <c r="AF113" s="298"/>
      <c r="AG113" s="298"/>
      <c r="AH113" s="298"/>
      <c r="AI113" s="298"/>
      <c r="AJ113" s="298"/>
      <c r="AK113" s="298"/>
      <c r="AL113" s="298"/>
      <c r="AM113" s="298"/>
      <c r="AN113" s="298"/>
      <c r="AO113" s="298"/>
      <c r="AP113" s="298"/>
      <c r="AQ113" s="298"/>
      <c r="AR113" s="298"/>
      <c r="AS113" s="298"/>
      <c r="AT113" s="298"/>
      <c r="AU113" s="298"/>
      <c r="AV113" s="298"/>
      <c r="AW113" s="298"/>
      <c r="AX113" s="298"/>
      <c r="AY113" s="298"/>
      <c r="AZ113" s="298"/>
      <c r="BA113" s="298"/>
      <c r="BB113" s="298"/>
      <c r="BC113" s="298"/>
      <c r="BD113" s="298"/>
      <c r="BE113" s="298"/>
      <c r="BF113" s="298"/>
      <c r="BG113" s="298"/>
      <c r="BH113" s="298"/>
      <c r="BI113" s="298"/>
      <c r="BJ113" s="298"/>
      <c r="BK113" s="298"/>
      <c r="BL113" s="298"/>
      <c r="BM113" s="298"/>
      <c r="BN113" s="298"/>
      <c r="BO113" s="298"/>
      <c r="BP113" s="298"/>
      <c r="BQ113" s="298"/>
      <c r="BR113" s="298"/>
      <c r="BS113" s="298"/>
      <c r="BT113" s="298"/>
      <c r="BU113" s="298"/>
      <c r="BV113" s="298"/>
      <c r="BW113" s="298"/>
      <c r="BX113" s="298"/>
      <c r="BY113" s="298"/>
      <c r="BZ113" s="298"/>
      <c r="CA113" s="298"/>
      <c r="CB113" s="298"/>
      <c r="CC113" s="298"/>
      <c r="CD113" s="298"/>
    </row>
    <row r="114" spans="1:82" x14ac:dyDescent="0.2">
      <c r="A114" s="298"/>
      <c r="B114" s="298"/>
      <c r="C114" s="298"/>
      <c r="D114" s="298"/>
      <c r="E114" s="298"/>
      <c r="F114" s="298"/>
      <c r="G114" s="298"/>
      <c r="H114" s="298"/>
      <c r="I114" s="298"/>
      <c r="J114" s="298"/>
      <c r="K114" s="298"/>
      <c r="L114" s="298"/>
      <c r="M114" s="298"/>
      <c r="N114" s="298"/>
      <c r="O114" s="298"/>
      <c r="P114" s="298"/>
      <c r="Q114" s="298"/>
      <c r="R114" s="298"/>
      <c r="S114" s="298"/>
      <c r="T114" s="298"/>
      <c r="U114" s="298"/>
      <c r="V114" s="298"/>
      <c r="W114" s="298"/>
      <c r="X114" s="298"/>
      <c r="Y114" s="298"/>
      <c r="Z114" s="298"/>
      <c r="AA114" s="298"/>
      <c r="AB114" s="298"/>
      <c r="AC114" s="298"/>
      <c r="AD114" s="298"/>
      <c r="AE114" s="298"/>
      <c r="AF114" s="298"/>
      <c r="AG114" s="298"/>
      <c r="AH114" s="298"/>
      <c r="AI114" s="298"/>
      <c r="AJ114" s="298"/>
      <c r="AK114" s="298"/>
      <c r="AL114" s="298"/>
      <c r="AM114" s="298"/>
      <c r="AN114" s="298"/>
      <c r="AO114" s="298"/>
      <c r="AP114" s="298"/>
      <c r="AQ114" s="298"/>
      <c r="AR114" s="298"/>
      <c r="AS114" s="298"/>
      <c r="AT114" s="298"/>
      <c r="AU114" s="298"/>
      <c r="AV114" s="298"/>
      <c r="AW114" s="298"/>
      <c r="AX114" s="298"/>
      <c r="AY114" s="298"/>
      <c r="AZ114" s="298"/>
      <c r="BA114" s="298"/>
      <c r="BB114" s="298"/>
      <c r="BC114" s="298"/>
      <c r="BD114" s="298"/>
      <c r="BE114" s="298"/>
      <c r="BF114" s="298"/>
      <c r="BG114" s="298"/>
      <c r="BH114" s="298"/>
      <c r="BI114" s="298"/>
      <c r="BJ114" s="298"/>
      <c r="BK114" s="298"/>
      <c r="BL114" s="298"/>
      <c r="BM114" s="298"/>
      <c r="BN114" s="298"/>
      <c r="BO114" s="298"/>
      <c r="BP114" s="298"/>
      <c r="BQ114" s="298"/>
      <c r="BR114" s="298"/>
      <c r="BS114" s="298"/>
      <c r="BT114" s="298"/>
      <c r="BU114" s="298"/>
      <c r="BV114" s="298"/>
      <c r="BW114" s="298"/>
      <c r="BX114" s="298"/>
      <c r="BY114" s="298"/>
      <c r="BZ114" s="298"/>
      <c r="CA114" s="298"/>
      <c r="CB114" s="298"/>
      <c r="CC114" s="298"/>
      <c r="CD114" s="298"/>
    </row>
    <row r="115" spans="1:82" x14ac:dyDescent="0.2">
      <c r="A115" s="298"/>
      <c r="B115" s="298"/>
      <c r="C115" s="298"/>
      <c r="D115" s="298"/>
      <c r="E115" s="298"/>
      <c r="F115" s="298"/>
      <c r="G115" s="298"/>
      <c r="H115" s="298"/>
      <c r="I115" s="298"/>
      <c r="J115" s="298"/>
      <c r="K115" s="298"/>
      <c r="L115" s="298"/>
      <c r="M115" s="298"/>
      <c r="N115" s="298"/>
      <c r="O115" s="298"/>
      <c r="P115" s="298"/>
      <c r="Q115" s="298"/>
      <c r="R115" s="298"/>
      <c r="S115" s="298"/>
      <c r="T115" s="298"/>
      <c r="U115" s="298"/>
      <c r="V115" s="298"/>
      <c r="W115" s="298"/>
      <c r="X115" s="298"/>
      <c r="Y115" s="298"/>
      <c r="Z115" s="298"/>
      <c r="AA115" s="298"/>
      <c r="AB115" s="298"/>
      <c r="AC115" s="298"/>
      <c r="AD115" s="298"/>
      <c r="AE115" s="298"/>
      <c r="AF115" s="298"/>
      <c r="AG115" s="298"/>
      <c r="AH115" s="298"/>
      <c r="AI115" s="298"/>
      <c r="AJ115" s="298"/>
      <c r="AK115" s="298"/>
      <c r="AL115" s="298"/>
      <c r="AM115" s="298"/>
      <c r="AN115" s="298"/>
      <c r="AO115" s="298"/>
      <c r="AP115" s="298"/>
      <c r="AQ115" s="298"/>
      <c r="AR115" s="298"/>
      <c r="AS115" s="298"/>
      <c r="AT115" s="298"/>
      <c r="AU115" s="298"/>
      <c r="AV115" s="298"/>
      <c r="AW115" s="298"/>
      <c r="AX115" s="298"/>
      <c r="AY115" s="298"/>
      <c r="AZ115" s="298"/>
      <c r="BA115" s="298"/>
      <c r="BB115" s="298"/>
      <c r="BC115" s="298"/>
      <c r="BD115" s="298"/>
      <c r="BE115" s="298"/>
      <c r="BF115" s="298"/>
      <c r="BG115" s="298"/>
      <c r="BH115" s="298"/>
      <c r="BI115" s="298"/>
      <c r="BJ115" s="298"/>
      <c r="BK115" s="298"/>
      <c r="BL115" s="298"/>
      <c r="BM115" s="298"/>
      <c r="BN115" s="298"/>
      <c r="BO115" s="298"/>
      <c r="BP115" s="298"/>
      <c r="BQ115" s="298"/>
      <c r="BR115" s="298"/>
      <c r="BS115" s="298"/>
      <c r="BT115" s="298"/>
      <c r="BU115" s="298"/>
      <c r="BV115" s="298"/>
      <c r="BW115" s="298"/>
      <c r="BX115" s="298"/>
      <c r="BY115" s="298"/>
      <c r="BZ115" s="298"/>
      <c r="CA115" s="298"/>
      <c r="CB115" s="298"/>
      <c r="CC115" s="298"/>
      <c r="CD115" s="298"/>
    </row>
    <row r="116" spans="1:82" x14ac:dyDescent="0.2">
      <c r="A116" s="298"/>
      <c r="B116" s="298"/>
      <c r="C116" s="298"/>
      <c r="D116" s="298"/>
      <c r="E116" s="298"/>
      <c r="F116" s="298"/>
      <c r="G116" s="298"/>
      <c r="H116" s="298"/>
      <c r="I116" s="298"/>
      <c r="J116" s="298"/>
      <c r="K116" s="298"/>
      <c r="L116" s="298"/>
      <c r="M116" s="298"/>
      <c r="N116" s="298"/>
      <c r="O116" s="298"/>
      <c r="P116" s="298"/>
      <c r="Q116" s="298"/>
      <c r="R116" s="298"/>
      <c r="S116" s="298"/>
      <c r="T116" s="298"/>
      <c r="U116" s="298"/>
      <c r="V116" s="298"/>
      <c r="W116" s="298"/>
      <c r="X116" s="298"/>
      <c r="Y116" s="298"/>
      <c r="Z116" s="298"/>
      <c r="AA116" s="298"/>
      <c r="AB116" s="298"/>
      <c r="AC116" s="298"/>
      <c r="AD116" s="298"/>
      <c r="AE116" s="298"/>
      <c r="AF116" s="298"/>
      <c r="AG116" s="298"/>
      <c r="AH116" s="298"/>
      <c r="AI116" s="298"/>
      <c r="AJ116" s="298"/>
      <c r="AK116" s="298"/>
      <c r="AL116" s="298"/>
      <c r="AM116" s="298"/>
      <c r="AN116" s="298"/>
      <c r="AO116" s="298"/>
      <c r="AP116" s="298"/>
      <c r="AQ116" s="298"/>
      <c r="AR116" s="298"/>
      <c r="AS116" s="298"/>
      <c r="AT116" s="298"/>
      <c r="AU116" s="298"/>
      <c r="AV116" s="298"/>
      <c r="AW116" s="298"/>
      <c r="AX116" s="298"/>
      <c r="AY116" s="298"/>
      <c r="AZ116" s="298"/>
      <c r="BA116" s="298"/>
      <c r="BB116" s="298"/>
      <c r="BC116" s="298"/>
      <c r="BD116" s="298"/>
      <c r="BE116" s="298"/>
      <c r="BF116" s="298"/>
      <c r="BG116" s="298"/>
      <c r="BH116" s="298"/>
      <c r="BI116" s="298"/>
      <c r="BJ116" s="298"/>
      <c r="BK116" s="298"/>
      <c r="BL116" s="298"/>
      <c r="BM116" s="298"/>
      <c r="BN116" s="298"/>
      <c r="BO116" s="298"/>
      <c r="BP116" s="298"/>
      <c r="BQ116" s="298"/>
      <c r="BR116" s="298"/>
      <c r="BS116" s="298"/>
      <c r="BT116" s="298"/>
      <c r="BU116" s="298"/>
      <c r="BV116" s="298"/>
      <c r="BW116" s="298"/>
      <c r="BX116" s="298"/>
      <c r="BY116" s="298"/>
      <c r="BZ116" s="298"/>
      <c r="CA116" s="298"/>
      <c r="CB116" s="298"/>
      <c r="CC116" s="298"/>
      <c r="CD116" s="298"/>
    </row>
    <row r="117" spans="1:82" x14ac:dyDescent="0.2">
      <c r="A117" s="298"/>
      <c r="B117" s="298"/>
      <c r="C117" s="298"/>
      <c r="D117" s="298"/>
      <c r="E117" s="298"/>
      <c r="F117" s="298"/>
      <c r="G117" s="298"/>
      <c r="H117" s="298"/>
      <c r="I117" s="298"/>
      <c r="J117" s="298"/>
      <c r="K117" s="298"/>
      <c r="L117" s="298"/>
      <c r="M117" s="298"/>
      <c r="N117" s="298"/>
      <c r="O117" s="298"/>
      <c r="P117" s="298"/>
      <c r="Q117" s="298"/>
      <c r="R117" s="298"/>
      <c r="S117" s="298"/>
      <c r="T117" s="298"/>
      <c r="U117" s="298"/>
      <c r="V117" s="298"/>
      <c r="W117" s="298"/>
      <c r="X117" s="298"/>
      <c r="Y117" s="298"/>
      <c r="Z117" s="298"/>
      <c r="AA117" s="298"/>
      <c r="AB117" s="298"/>
      <c r="AC117" s="298"/>
      <c r="AD117" s="298"/>
      <c r="AE117" s="298"/>
      <c r="AF117" s="298"/>
      <c r="AG117" s="298"/>
      <c r="AH117" s="298"/>
      <c r="AI117" s="298"/>
      <c r="AJ117" s="298"/>
      <c r="AK117" s="298"/>
      <c r="AL117" s="298"/>
      <c r="AM117" s="298"/>
      <c r="AN117" s="298"/>
      <c r="AO117" s="298"/>
      <c r="AP117" s="298"/>
      <c r="AQ117" s="298"/>
      <c r="AR117" s="298"/>
      <c r="AS117" s="298"/>
      <c r="AT117" s="298"/>
      <c r="AU117" s="298"/>
      <c r="AV117" s="298"/>
      <c r="AW117" s="298"/>
      <c r="AX117" s="298"/>
      <c r="AY117" s="298"/>
      <c r="AZ117" s="298"/>
      <c r="BA117" s="298"/>
      <c r="BB117" s="298"/>
      <c r="BC117" s="298"/>
      <c r="BD117" s="298"/>
      <c r="BE117" s="298"/>
      <c r="BF117" s="298"/>
      <c r="BG117" s="298"/>
      <c r="BH117" s="298"/>
      <c r="BI117" s="298"/>
      <c r="BJ117" s="298"/>
      <c r="BK117" s="298"/>
      <c r="BL117" s="298"/>
      <c r="BM117" s="298"/>
      <c r="BN117" s="298"/>
      <c r="BO117" s="298"/>
      <c r="BP117" s="298"/>
      <c r="BQ117" s="298"/>
      <c r="BR117" s="298"/>
      <c r="BS117" s="298"/>
      <c r="BT117" s="298"/>
      <c r="BU117" s="298"/>
      <c r="BV117" s="298"/>
      <c r="BW117" s="298"/>
      <c r="BX117" s="298"/>
      <c r="BY117" s="298"/>
      <c r="BZ117" s="298"/>
      <c r="CA117" s="298"/>
      <c r="CB117" s="298"/>
      <c r="CC117" s="298"/>
      <c r="CD117" s="298"/>
    </row>
    <row r="118" spans="1:82" x14ac:dyDescent="0.2">
      <c r="A118" s="298"/>
      <c r="B118" s="298"/>
      <c r="C118" s="298"/>
      <c r="D118" s="298"/>
      <c r="E118" s="298"/>
      <c r="F118" s="298"/>
      <c r="G118" s="298"/>
      <c r="H118" s="298"/>
      <c r="I118" s="298"/>
      <c r="J118" s="298"/>
      <c r="K118" s="298"/>
      <c r="L118" s="298"/>
      <c r="M118" s="298"/>
      <c r="N118" s="298"/>
      <c r="O118" s="298"/>
      <c r="P118" s="298"/>
      <c r="Q118" s="298"/>
      <c r="R118" s="298"/>
      <c r="S118" s="298"/>
      <c r="T118" s="298"/>
      <c r="U118" s="298"/>
      <c r="V118" s="298"/>
      <c r="W118" s="298"/>
      <c r="X118" s="298"/>
      <c r="Y118" s="298"/>
      <c r="Z118" s="298"/>
      <c r="AA118" s="298"/>
      <c r="AB118" s="298"/>
      <c r="AC118" s="298"/>
      <c r="AD118" s="298"/>
      <c r="AE118" s="298"/>
      <c r="AF118" s="298"/>
      <c r="AG118" s="298"/>
      <c r="AH118" s="298"/>
      <c r="AI118" s="298"/>
      <c r="AJ118" s="298"/>
      <c r="AK118" s="298"/>
      <c r="AL118" s="298"/>
      <c r="AM118" s="298"/>
      <c r="AN118" s="298"/>
      <c r="AO118" s="298"/>
      <c r="AP118" s="298"/>
      <c r="AQ118" s="298"/>
      <c r="AR118" s="298"/>
      <c r="AS118" s="298"/>
      <c r="AT118" s="298"/>
      <c r="AU118" s="298"/>
      <c r="AV118" s="298"/>
      <c r="AW118" s="298"/>
      <c r="AX118" s="298"/>
      <c r="AY118" s="298"/>
      <c r="AZ118" s="298"/>
      <c r="BA118" s="298"/>
      <c r="BB118" s="298"/>
      <c r="BC118" s="298"/>
      <c r="BD118" s="298"/>
      <c r="BE118" s="298"/>
      <c r="BF118" s="298"/>
      <c r="BG118" s="298"/>
      <c r="BH118" s="298"/>
      <c r="BI118" s="298"/>
      <c r="BJ118" s="298"/>
      <c r="BK118" s="298"/>
      <c r="BL118" s="298"/>
      <c r="BM118" s="298"/>
      <c r="BN118" s="298"/>
      <c r="BO118" s="298"/>
      <c r="BP118" s="298"/>
      <c r="BQ118" s="298"/>
      <c r="BR118" s="298"/>
      <c r="BS118" s="298"/>
      <c r="BT118" s="298"/>
      <c r="BU118" s="298"/>
      <c r="BV118" s="298"/>
      <c r="BW118" s="298"/>
      <c r="BX118" s="298"/>
      <c r="BY118" s="298"/>
      <c r="BZ118" s="298"/>
      <c r="CA118" s="298"/>
      <c r="CB118" s="298"/>
      <c r="CC118" s="298"/>
      <c r="CD118" s="298"/>
    </row>
    <row r="119" spans="1:82" x14ac:dyDescent="0.2">
      <c r="A119" s="298"/>
      <c r="B119" s="298"/>
      <c r="C119" s="298"/>
      <c r="D119" s="298"/>
      <c r="E119" s="298"/>
      <c r="F119" s="298"/>
      <c r="G119" s="298"/>
      <c r="H119" s="298"/>
      <c r="I119" s="298"/>
      <c r="J119" s="298"/>
      <c r="K119" s="298"/>
      <c r="L119" s="298"/>
      <c r="M119" s="298"/>
      <c r="N119" s="298"/>
      <c r="O119" s="298"/>
      <c r="P119" s="298"/>
      <c r="Q119" s="298"/>
      <c r="R119" s="298"/>
      <c r="S119" s="298"/>
      <c r="T119" s="298"/>
      <c r="U119" s="298"/>
      <c r="V119" s="298"/>
      <c r="W119" s="298"/>
      <c r="X119" s="298"/>
      <c r="Y119" s="298"/>
      <c r="Z119" s="298"/>
      <c r="AA119" s="298"/>
      <c r="AB119" s="298"/>
      <c r="AC119" s="298"/>
      <c r="AD119" s="298"/>
      <c r="AE119" s="298"/>
      <c r="AF119" s="298"/>
      <c r="AG119" s="298"/>
      <c r="AH119" s="298"/>
      <c r="AI119" s="298"/>
      <c r="AJ119" s="298"/>
      <c r="AK119" s="298"/>
      <c r="AL119" s="298"/>
      <c r="AM119" s="298"/>
      <c r="AN119" s="298"/>
      <c r="AO119" s="298"/>
      <c r="AP119" s="298"/>
      <c r="AQ119" s="298"/>
      <c r="AR119" s="298"/>
      <c r="AS119" s="298"/>
      <c r="AT119" s="298"/>
      <c r="AU119" s="298"/>
      <c r="AV119" s="298"/>
      <c r="AW119" s="298"/>
      <c r="AX119" s="298"/>
      <c r="AY119" s="298"/>
      <c r="AZ119" s="298"/>
      <c r="BA119" s="298"/>
      <c r="BB119" s="298"/>
      <c r="BC119" s="298"/>
      <c r="BD119" s="298"/>
      <c r="BE119" s="298"/>
      <c r="BF119" s="298"/>
      <c r="BG119" s="298"/>
      <c r="BH119" s="298"/>
      <c r="BI119" s="298"/>
      <c r="BJ119" s="298"/>
      <c r="BK119" s="298"/>
      <c r="BL119" s="298"/>
      <c r="BM119" s="298"/>
      <c r="BN119" s="298"/>
      <c r="BO119" s="298"/>
      <c r="BP119" s="298"/>
      <c r="BQ119" s="298"/>
      <c r="BR119" s="298"/>
      <c r="BS119" s="298"/>
      <c r="BT119" s="298"/>
      <c r="BU119" s="298"/>
      <c r="BV119" s="298"/>
      <c r="BW119" s="298"/>
      <c r="BX119" s="298"/>
      <c r="BY119" s="298"/>
      <c r="BZ119" s="298"/>
      <c r="CA119" s="298"/>
      <c r="CB119" s="298"/>
      <c r="CC119" s="298"/>
      <c r="CD119" s="298"/>
    </row>
    <row r="120" spans="1:82" x14ac:dyDescent="0.2">
      <c r="A120" s="298"/>
      <c r="B120" s="298"/>
      <c r="C120" s="298"/>
      <c r="D120" s="298"/>
      <c r="E120" s="298"/>
      <c r="F120" s="298"/>
      <c r="G120" s="298"/>
      <c r="H120" s="298"/>
      <c r="I120" s="298"/>
      <c r="J120" s="298"/>
      <c r="K120" s="298"/>
      <c r="L120" s="298"/>
      <c r="M120" s="298"/>
      <c r="N120" s="298"/>
      <c r="O120" s="298"/>
      <c r="P120" s="298"/>
      <c r="Q120" s="298"/>
      <c r="R120" s="298"/>
      <c r="S120" s="298"/>
      <c r="T120" s="298"/>
      <c r="U120" s="298"/>
      <c r="V120" s="298"/>
      <c r="W120" s="298"/>
      <c r="X120" s="298"/>
      <c r="Y120" s="298"/>
      <c r="Z120" s="298"/>
      <c r="AA120" s="298"/>
      <c r="AB120" s="298"/>
      <c r="AC120" s="298"/>
      <c r="AD120" s="298"/>
      <c r="AE120" s="298"/>
      <c r="AF120" s="298"/>
      <c r="AG120" s="298"/>
      <c r="AH120" s="298"/>
      <c r="AI120" s="298"/>
      <c r="AJ120" s="298"/>
      <c r="AK120" s="298"/>
      <c r="AL120" s="298"/>
      <c r="AM120" s="298"/>
      <c r="AN120" s="298"/>
      <c r="AO120" s="298"/>
      <c r="AP120" s="298"/>
      <c r="AQ120" s="298"/>
      <c r="AR120" s="298"/>
      <c r="AS120" s="298"/>
      <c r="AT120" s="298"/>
      <c r="AU120" s="298"/>
      <c r="AV120" s="298"/>
      <c r="AW120" s="298"/>
      <c r="AX120" s="298"/>
      <c r="AY120" s="298"/>
      <c r="AZ120" s="298"/>
      <c r="BA120" s="298"/>
      <c r="BB120" s="298"/>
      <c r="BC120" s="298"/>
      <c r="BD120" s="298"/>
      <c r="BE120" s="298"/>
      <c r="BF120" s="298"/>
      <c r="BG120" s="298"/>
      <c r="BH120" s="298"/>
      <c r="BI120" s="298"/>
      <c r="BJ120" s="298"/>
      <c r="BK120" s="298"/>
      <c r="BL120" s="298"/>
      <c r="BM120" s="298"/>
      <c r="BN120" s="298"/>
      <c r="BO120" s="298"/>
      <c r="BP120" s="298"/>
      <c r="BQ120" s="298"/>
      <c r="BR120" s="298"/>
      <c r="BS120" s="298"/>
      <c r="BT120" s="298"/>
      <c r="BU120" s="298"/>
      <c r="BV120" s="298"/>
      <c r="BW120" s="298"/>
      <c r="BX120" s="298"/>
      <c r="BY120" s="298"/>
      <c r="BZ120" s="298"/>
      <c r="CA120" s="298"/>
      <c r="CB120" s="298"/>
      <c r="CC120" s="298"/>
      <c r="CD120" s="298"/>
    </row>
    <row r="121" spans="1:82" x14ac:dyDescent="0.2">
      <c r="A121" s="298"/>
      <c r="B121" s="298"/>
      <c r="C121" s="298"/>
      <c r="D121" s="298"/>
      <c r="E121" s="298"/>
      <c r="F121" s="298"/>
      <c r="G121" s="298"/>
      <c r="H121" s="298"/>
      <c r="I121" s="298"/>
      <c r="J121" s="298"/>
      <c r="K121" s="298"/>
      <c r="L121" s="298"/>
      <c r="M121" s="298"/>
      <c r="N121" s="298"/>
      <c r="O121" s="298"/>
      <c r="P121" s="298"/>
      <c r="Q121" s="298"/>
      <c r="R121" s="298"/>
      <c r="S121" s="298"/>
      <c r="T121" s="298"/>
      <c r="U121" s="298"/>
      <c r="V121" s="298"/>
      <c r="W121" s="298"/>
      <c r="X121" s="298"/>
      <c r="Y121" s="298"/>
      <c r="Z121" s="298"/>
      <c r="AA121" s="298"/>
      <c r="AB121" s="298"/>
      <c r="AC121" s="298"/>
      <c r="AD121" s="298"/>
      <c r="AE121" s="298"/>
      <c r="AF121" s="298"/>
      <c r="AG121" s="298"/>
      <c r="AH121" s="298"/>
      <c r="AI121" s="298"/>
      <c r="AJ121" s="298"/>
      <c r="AK121" s="298"/>
      <c r="AL121" s="298"/>
      <c r="AM121" s="298"/>
      <c r="AN121" s="298"/>
      <c r="AO121" s="298"/>
      <c r="AP121" s="298"/>
      <c r="AQ121" s="298"/>
      <c r="AR121" s="298"/>
      <c r="AS121" s="298"/>
      <c r="AT121" s="298"/>
      <c r="AU121" s="298"/>
      <c r="AV121" s="298"/>
      <c r="AW121" s="298"/>
      <c r="AX121" s="298"/>
      <c r="AY121" s="298"/>
      <c r="AZ121" s="298"/>
      <c r="BA121" s="298"/>
      <c r="BB121" s="298"/>
      <c r="BC121" s="298"/>
      <c r="BD121" s="298"/>
      <c r="BE121" s="298"/>
      <c r="BF121" s="298"/>
      <c r="BG121" s="298"/>
      <c r="BH121" s="298"/>
      <c r="BI121" s="298"/>
      <c r="BJ121" s="298"/>
      <c r="BK121" s="298"/>
      <c r="BL121" s="298"/>
      <c r="BM121" s="298"/>
      <c r="BN121" s="298"/>
      <c r="BO121" s="298"/>
      <c r="BP121" s="298"/>
      <c r="BQ121" s="298"/>
      <c r="BR121" s="298"/>
      <c r="BS121" s="298"/>
      <c r="BT121" s="298"/>
      <c r="BU121" s="298"/>
      <c r="BV121" s="298"/>
      <c r="BW121" s="298"/>
      <c r="BX121" s="298"/>
      <c r="BY121" s="298"/>
      <c r="BZ121" s="298"/>
      <c r="CA121" s="298"/>
      <c r="CB121" s="298"/>
      <c r="CC121" s="298"/>
      <c r="CD121" s="298"/>
    </row>
    <row r="122" spans="1:82" x14ac:dyDescent="0.2">
      <c r="A122" s="298"/>
      <c r="B122" s="298"/>
      <c r="C122" s="298"/>
      <c r="D122" s="298"/>
      <c r="E122" s="298"/>
      <c r="F122" s="298"/>
      <c r="G122" s="298"/>
      <c r="H122" s="298"/>
      <c r="I122" s="298"/>
      <c r="J122" s="298"/>
      <c r="K122" s="298"/>
      <c r="L122" s="298"/>
      <c r="M122" s="298"/>
      <c r="N122" s="298"/>
      <c r="O122" s="298"/>
      <c r="P122" s="298"/>
      <c r="Q122" s="298"/>
      <c r="R122" s="298"/>
      <c r="S122" s="298"/>
      <c r="T122" s="298"/>
      <c r="U122" s="298"/>
      <c r="V122" s="298"/>
      <c r="W122" s="298"/>
      <c r="X122" s="298"/>
      <c r="Y122" s="298"/>
      <c r="Z122" s="298"/>
      <c r="AA122" s="298"/>
      <c r="AB122" s="298"/>
      <c r="AC122" s="298"/>
      <c r="AD122" s="298"/>
      <c r="AE122" s="298"/>
      <c r="AF122" s="298"/>
      <c r="AG122" s="298"/>
      <c r="AH122" s="298"/>
      <c r="AI122" s="298"/>
      <c r="AJ122" s="298"/>
      <c r="AK122" s="298"/>
      <c r="AL122" s="298"/>
      <c r="AM122" s="298"/>
      <c r="AN122" s="298"/>
      <c r="AO122" s="298"/>
      <c r="AP122" s="298"/>
      <c r="AQ122" s="298"/>
      <c r="AR122" s="298"/>
      <c r="AS122" s="298"/>
      <c r="AT122" s="298"/>
      <c r="AU122" s="298"/>
      <c r="AV122" s="298"/>
      <c r="AW122" s="298"/>
      <c r="AX122" s="298"/>
      <c r="AY122" s="298"/>
      <c r="AZ122" s="298"/>
      <c r="BA122" s="298"/>
      <c r="BB122" s="298"/>
      <c r="BC122" s="298"/>
      <c r="BD122" s="298"/>
      <c r="BE122" s="298"/>
      <c r="BF122" s="298"/>
      <c r="BG122" s="298"/>
      <c r="BH122" s="298"/>
      <c r="BI122" s="298"/>
      <c r="BJ122" s="298"/>
      <c r="BK122" s="298"/>
      <c r="BL122" s="298"/>
      <c r="BM122" s="298"/>
      <c r="BN122" s="298"/>
      <c r="BO122" s="298"/>
      <c r="BP122" s="298"/>
      <c r="BQ122" s="298"/>
      <c r="BR122" s="298"/>
      <c r="BS122" s="298"/>
      <c r="BT122" s="298"/>
      <c r="BU122" s="298"/>
      <c r="BV122" s="298"/>
      <c r="BW122" s="298"/>
      <c r="BX122" s="298"/>
      <c r="BY122" s="298"/>
      <c r="BZ122" s="298"/>
      <c r="CA122" s="298"/>
      <c r="CB122" s="298"/>
      <c r="CC122" s="298"/>
      <c r="CD122" s="298"/>
    </row>
    <row r="123" spans="1:82" x14ac:dyDescent="0.2">
      <c r="A123" s="298"/>
      <c r="B123" s="298"/>
      <c r="C123" s="298"/>
      <c r="D123" s="298"/>
      <c r="E123" s="298"/>
      <c r="F123" s="298"/>
      <c r="G123" s="298"/>
      <c r="H123" s="298"/>
      <c r="I123" s="298"/>
      <c r="J123" s="298"/>
      <c r="K123" s="298"/>
      <c r="L123" s="298"/>
      <c r="M123" s="298"/>
      <c r="N123" s="298"/>
      <c r="O123" s="298"/>
      <c r="P123" s="298"/>
      <c r="Q123" s="298"/>
      <c r="R123" s="298"/>
      <c r="S123" s="298"/>
      <c r="T123" s="298"/>
      <c r="U123" s="298"/>
      <c r="V123" s="298"/>
      <c r="W123" s="298"/>
      <c r="X123" s="298"/>
      <c r="Y123" s="298"/>
      <c r="Z123" s="298"/>
      <c r="AA123" s="298"/>
      <c r="AB123" s="298"/>
      <c r="AC123" s="298"/>
      <c r="AD123" s="298"/>
      <c r="AE123" s="298"/>
      <c r="AF123" s="298"/>
      <c r="AG123" s="298"/>
      <c r="AH123" s="298"/>
      <c r="AI123" s="298"/>
      <c r="AJ123" s="298"/>
      <c r="AK123" s="298"/>
      <c r="AL123" s="298"/>
      <c r="AM123" s="298"/>
      <c r="AN123" s="298"/>
      <c r="AO123" s="298"/>
      <c r="AP123" s="298"/>
      <c r="AQ123" s="298"/>
      <c r="AR123" s="298"/>
      <c r="AS123" s="298"/>
      <c r="AT123" s="298"/>
      <c r="AU123" s="298"/>
      <c r="AV123" s="298"/>
      <c r="AW123" s="298"/>
      <c r="AX123" s="298"/>
      <c r="AY123" s="298"/>
      <c r="AZ123" s="298"/>
      <c r="BA123" s="298"/>
      <c r="BB123" s="298"/>
      <c r="BC123" s="298"/>
      <c r="BD123" s="298"/>
      <c r="BE123" s="298"/>
      <c r="BF123" s="298"/>
      <c r="BG123" s="298"/>
      <c r="BH123" s="298"/>
      <c r="BI123" s="298"/>
      <c r="BJ123" s="298"/>
      <c r="BK123" s="298"/>
      <c r="BL123" s="298"/>
      <c r="BM123" s="298"/>
      <c r="BN123" s="298"/>
      <c r="BO123" s="298"/>
      <c r="BP123" s="298"/>
      <c r="BQ123" s="298"/>
      <c r="BR123" s="298"/>
      <c r="BS123" s="298"/>
      <c r="BT123" s="298"/>
      <c r="BU123" s="298"/>
      <c r="BV123" s="298"/>
      <c r="BW123" s="298"/>
      <c r="BX123" s="298"/>
      <c r="BY123" s="298"/>
      <c r="BZ123" s="298"/>
      <c r="CA123" s="298"/>
      <c r="CB123" s="298"/>
      <c r="CC123" s="298"/>
      <c r="CD123" s="298"/>
    </row>
    <row r="124" spans="1:82" x14ac:dyDescent="0.2">
      <c r="A124" s="298"/>
      <c r="B124" s="298"/>
      <c r="C124" s="298"/>
      <c r="D124" s="298"/>
      <c r="E124" s="298"/>
      <c r="F124" s="298"/>
      <c r="G124" s="298"/>
      <c r="H124" s="298"/>
      <c r="I124" s="298"/>
      <c r="J124" s="298"/>
      <c r="K124" s="298"/>
      <c r="L124" s="298"/>
      <c r="M124" s="298"/>
      <c r="N124" s="298"/>
      <c r="O124" s="298"/>
      <c r="P124" s="298"/>
      <c r="Q124" s="298"/>
      <c r="R124" s="298"/>
      <c r="S124" s="298"/>
      <c r="T124" s="298"/>
      <c r="U124" s="298"/>
      <c r="V124" s="298"/>
      <c r="W124" s="298"/>
      <c r="X124" s="298"/>
      <c r="Y124" s="298"/>
      <c r="Z124" s="298"/>
      <c r="AA124" s="298"/>
      <c r="AB124" s="298"/>
      <c r="AC124" s="298"/>
      <c r="AD124" s="298"/>
      <c r="AE124" s="298"/>
      <c r="AF124" s="298"/>
      <c r="AG124" s="298"/>
      <c r="AH124" s="298"/>
      <c r="AI124" s="298"/>
      <c r="AJ124" s="298"/>
      <c r="AK124" s="298"/>
      <c r="AL124" s="298"/>
      <c r="AM124" s="298"/>
      <c r="AN124" s="298"/>
      <c r="AO124" s="298"/>
      <c r="AP124" s="298"/>
      <c r="AQ124" s="298"/>
      <c r="AR124" s="298"/>
      <c r="AS124" s="298"/>
      <c r="AT124" s="298"/>
      <c r="AU124" s="298"/>
      <c r="AV124" s="298"/>
      <c r="AW124" s="298"/>
      <c r="AX124" s="298"/>
      <c r="AY124" s="298"/>
      <c r="AZ124" s="298"/>
      <c r="BA124" s="298"/>
      <c r="BB124" s="298"/>
      <c r="BC124" s="298"/>
      <c r="BD124" s="298"/>
      <c r="BE124" s="298"/>
      <c r="BF124" s="298"/>
      <c r="BG124" s="298"/>
      <c r="BH124" s="298"/>
      <c r="BI124" s="298"/>
      <c r="BJ124" s="298"/>
      <c r="BK124" s="298"/>
      <c r="BL124" s="298"/>
      <c r="BM124" s="298"/>
      <c r="BN124" s="298"/>
      <c r="BO124" s="298"/>
      <c r="BP124" s="298"/>
      <c r="BQ124" s="298"/>
      <c r="BR124" s="298"/>
      <c r="BS124" s="298"/>
      <c r="BT124" s="298"/>
      <c r="BU124" s="298"/>
      <c r="BV124" s="298"/>
      <c r="BW124" s="298"/>
      <c r="BX124" s="298"/>
      <c r="BY124" s="298"/>
      <c r="BZ124" s="298"/>
      <c r="CA124" s="298"/>
      <c r="CB124" s="298"/>
      <c r="CC124" s="298"/>
      <c r="CD124" s="298"/>
    </row>
    <row r="125" spans="1:82" x14ac:dyDescent="0.2">
      <c r="A125" s="298"/>
      <c r="B125" s="298"/>
      <c r="C125" s="298"/>
      <c r="D125" s="298"/>
      <c r="E125" s="298"/>
      <c r="F125" s="298"/>
      <c r="G125" s="298"/>
      <c r="H125" s="298"/>
      <c r="I125" s="298"/>
      <c r="J125" s="298"/>
      <c r="K125" s="298"/>
      <c r="L125" s="298"/>
      <c r="M125" s="298"/>
      <c r="N125" s="298"/>
      <c r="O125" s="298"/>
      <c r="P125" s="298"/>
      <c r="Q125" s="298"/>
      <c r="R125" s="298"/>
      <c r="S125" s="298"/>
      <c r="T125" s="298"/>
      <c r="U125" s="298"/>
      <c r="V125" s="298"/>
      <c r="W125" s="298"/>
      <c r="X125" s="298"/>
      <c r="Y125" s="298"/>
      <c r="Z125" s="298"/>
      <c r="AA125" s="298"/>
      <c r="AB125" s="298"/>
      <c r="AC125" s="298"/>
      <c r="AD125" s="298"/>
      <c r="AE125" s="298"/>
      <c r="AF125" s="298"/>
      <c r="AG125" s="298"/>
      <c r="AH125" s="298"/>
      <c r="AI125" s="298"/>
      <c r="AJ125" s="298"/>
      <c r="AK125" s="298"/>
      <c r="AL125" s="298"/>
      <c r="AM125" s="298"/>
      <c r="AN125" s="298"/>
      <c r="AO125" s="298"/>
      <c r="AP125" s="298"/>
      <c r="AQ125" s="298"/>
      <c r="AR125" s="298"/>
      <c r="AS125" s="298"/>
      <c r="AT125" s="298"/>
      <c r="AU125" s="298"/>
      <c r="AV125" s="298"/>
      <c r="AW125" s="298"/>
      <c r="AX125" s="298"/>
      <c r="AY125" s="298"/>
      <c r="AZ125" s="298"/>
      <c r="BA125" s="298"/>
      <c r="BB125" s="298"/>
      <c r="BC125" s="298"/>
      <c r="BD125" s="298"/>
      <c r="BE125" s="298"/>
      <c r="BF125" s="298"/>
      <c r="BG125" s="298"/>
      <c r="BH125" s="298"/>
      <c r="BI125" s="298"/>
      <c r="BJ125" s="298"/>
      <c r="BK125" s="298"/>
      <c r="BL125" s="298"/>
      <c r="BM125" s="298"/>
      <c r="BN125" s="298"/>
      <c r="BO125" s="298"/>
      <c r="BP125" s="298"/>
      <c r="BQ125" s="298"/>
      <c r="BR125" s="298"/>
      <c r="BS125" s="298"/>
      <c r="BT125" s="298"/>
      <c r="BU125" s="298"/>
      <c r="BV125" s="298"/>
      <c r="BW125" s="298"/>
      <c r="BX125" s="298"/>
      <c r="BY125" s="298"/>
      <c r="BZ125" s="298"/>
      <c r="CA125" s="298"/>
      <c r="CB125" s="298"/>
      <c r="CC125" s="298"/>
      <c r="CD125" s="298"/>
    </row>
    <row r="126" spans="1:82" x14ac:dyDescent="0.2">
      <c r="A126" s="298"/>
      <c r="B126" s="298"/>
      <c r="C126" s="298"/>
      <c r="D126" s="298"/>
      <c r="E126" s="298"/>
      <c r="F126" s="298"/>
      <c r="G126" s="298"/>
      <c r="H126" s="298"/>
      <c r="I126" s="298"/>
      <c r="J126" s="298"/>
      <c r="K126" s="298"/>
      <c r="L126" s="298"/>
      <c r="M126" s="298"/>
      <c r="N126" s="298"/>
      <c r="O126" s="298"/>
      <c r="P126" s="298"/>
      <c r="Q126" s="298"/>
      <c r="R126" s="298"/>
      <c r="S126" s="298"/>
      <c r="T126" s="298"/>
      <c r="U126" s="298"/>
      <c r="V126" s="298"/>
      <c r="W126" s="298"/>
      <c r="X126" s="298"/>
      <c r="Y126" s="298"/>
      <c r="Z126" s="298"/>
      <c r="AA126" s="298"/>
      <c r="AB126" s="298"/>
      <c r="AC126" s="298"/>
      <c r="AD126" s="298"/>
      <c r="AE126" s="298"/>
      <c r="AF126" s="298"/>
      <c r="AG126" s="298"/>
      <c r="AH126" s="298"/>
      <c r="AI126" s="298"/>
      <c r="AJ126" s="298"/>
      <c r="AK126" s="298"/>
      <c r="AL126" s="298"/>
      <c r="AM126" s="298"/>
      <c r="AN126" s="298"/>
      <c r="AO126" s="298"/>
      <c r="AP126" s="298"/>
      <c r="AQ126" s="298"/>
      <c r="AR126" s="298"/>
      <c r="AS126" s="298"/>
      <c r="AT126" s="298"/>
      <c r="AU126" s="298"/>
      <c r="AV126" s="298"/>
      <c r="AW126" s="298"/>
      <c r="AX126" s="298"/>
      <c r="AY126" s="298"/>
      <c r="AZ126" s="298"/>
      <c r="BA126" s="298"/>
      <c r="BB126" s="298"/>
      <c r="BC126" s="298"/>
      <c r="BD126" s="298"/>
      <c r="BE126" s="298"/>
      <c r="BF126" s="298"/>
      <c r="BG126" s="298"/>
      <c r="BH126" s="298"/>
      <c r="BI126" s="298"/>
      <c r="BJ126" s="298"/>
      <c r="BK126" s="298"/>
      <c r="BL126" s="298"/>
      <c r="BM126" s="298"/>
      <c r="BN126" s="298"/>
      <c r="BO126" s="298"/>
      <c r="BP126" s="298"/>
      <c r="BQ126" s="298"/>
      <c r="BR126" s="298"/>
      <c r="BS126" s="298"/>
      <c r="BT126" s="298"/>
      <c r="BU126" s="298"/>
      <c r="BV126" s="298"/>
      <c r="BW126" s="298"/>
      <c r="BX126" s="298"/>
      <c r="BY126" s="298"/>
      <c r="BZ126" s="298"/>
      <c r="CA126" s="298"/>
      <c r="CB126" s="298"/>
      <c r="CC126" s="298"/>
      <c r="CD126" s="298"/>
    </row>
    <row r="127" spans="1:82" x14ac:dyDescent="0.2">
      <c r="A127" s="298"/>
      <c r="B127" s="298"/>
      <c r="C127" s="298"/>
      <c r="D127" s="298"/>
      <c r="E127" s="298"/>
      <c r="F127" s="298"/>
      <c r="G127" s="298"/>
      <c r="H127" s="298"/>
      <c r="I127" s="298"/>
      <c r="J127" s="298"/>
      <c r="K127" s="298"/>
      <c r="L127" s="298"/>
      <c r="M127" s="298"/>
      <c r="N127" s="298"/>
      <c r="O127" s="298"/>
      <c r="P127" s="298"/>
      <c r="Q127" s="298"/>
      <c r="R127" s="298"/>
      <c r="S127" s="298"/>
      <c r="T127" s="298"/>
      <c r="U127" s="298"/>
      <c r="V127" s="298"/>
      <c r="W127" s="298"/>
      <c r="X127" s="298"/>
      <c r="Y127" s="298"/>
      <c r="Z127" s="298"/>
      <c r="AA127" s="298"/>
      <c r="AB127" s="298"/>
      <c r="AC127" s="298"/>
      <c r="AD127" s="298"/>
      <c r="AE127" s="298"/>
      <c r="AF127" s="298"/>
      <c r="AG127" s="298"/>
      <c r="AH127" s="298"/>
      <c r="AI127" s="298"/>
      <c r="AJ127" s="298"/>
      <c r="AK127" s="298"/>
      <c r="AL127" s="298"/>
      <c r="AM127" s="298"/>
      <c r="AN127" s="298"/>
      <c r="AO127" s="298"/>
      <c r="AP127" s="298"/>
      <c r="AQ127" s="298"/>
      <c r="AR127" s="298"/>
      <c r="AS127" s="298"/>
      <c r="AT127" s="298"/>
      <c r="AU127" s="298"/>
      <c r="AV127" s="298"/>
      <c r="AW127" s="298"/>
      <c r="AX127" s="298"/>
      <c r="AY127" s="298"/>
      <c r="AZ127" s="298"/>
      <c r="BA127" s="298"/>
      <c r="BB127" s="298"/>
      <c r="BC127" s="298"/>
      <c r="BD127" s="298"/>
      <c r="BE127" s="298"/>
      <c r="BF127" s="298"/>
      <c r="BG127" s="298"/>
      <c r="BH127" s="298"/>
      <c r="BI127" s="298"/>
      <c r="BJ127" s="298"/>
      <c r="BK127" s="298"/>
      <c r="BL127" s="298"/>
      <c r="BM127" s="298"/>
      <c r="BN127" s="298"/>
      <c r="BO127" s="298"/>
      <c r="BP127" s="298"/>
      <c r="BQ127" s="298"/>
      <c r="BR127" s="298"/>
      <c r="BS127" s="298"/>
      <c r="BT127" s="298"/>
      <c r="BU127" s="298"/>
      <c r="BV127" s="298"/>
      <c r="BW127" s="298"/>
      <c r="BX127" s="298"/>
      <c r="BY127" s="298"/>
      <c r="BZ127" s="298"/>
      <c r="CA127" s="298"/>
      <c r="CB127" s="298"/>
      <c r="CC127" s="298"/>
      <c r="CD127" s="298"/>
    </row>
    <row r="128" spans="1:82" x14ac:dyDescent="0.2">
      <c r="A128" s="298"/>
      <c r="B128" s="298"/>
      <c r="C128" s="298"/>
      <c r="D128" s="298"/>
      <c r="E128" s="298"/>
      <c r="F128" s="298"/>
      <c r="G128" s="298"/>
      <c r="H128" s="298"/>
      <c r="I128" s="298"/>
      <c r="J128" s="298"/>
      <c r="K128" s="298"/>
      <c r="L128" s="298"/>
      <c r="M128" s="298"/>
      <c r="N128" s="298"/>
      <c r="O128" s="298"/>
      <c r="P128" s="298"/>
      <c r="Q128" s="298"/>
      <c r="R128" s="298"/>
      <c r="S128" s="298"/>
      <c r="T128" s="298"/>
      <c r="U128" s="298"/>
      <c r="V128" s="298"/>
      <c r="W128" s="298"/>
      <c r="X128" s="298"/>
      <c r="Y128" s="298"/>
      <c r="Z128" s="298"/>
      <c r="AA128" s="298"/>
      <c r="AB128" s="298"/>
      <c r="AC128" s="298"/>
      <c r="AD128" s="298"/>
      <c r="AE128" s="298"/>
      <c r="AF128" s="298"/>
      <c r="AG128" s="298"/>
      <c r="AH128" s="298"/>
      <c r="AI128" s="298"/>
      <c r="AJ128" s="298"/>
      <c r="AK128" s="298"/>
      <c r="AL128" s="298"/>
      <c r="AM128" s="298"/>
      <c r="AN128" s="298"/>
      <c r="AO128" s="298"/>
      <c r="AP128" s="298"/>
      <c r="AQ128" s="298"/>
      <c r="AR128" s="298"/>
      <c r="AS128" s="298"/>
      <c r="AT128" s="298"/>
      <c r="AU128" s="298"/>
      <c r="AV128" s="298"/>
      <c r="AW128" s="298"/>
      <c r="AX128" s="298"/>
      <c r="AY128" s="298"/>
      <c r="AZ128" s="298"/>
      <c r="BA128" s="298"/>
      <c r="BB128" s="298"/>
      <c r="BC128" s="298"/>
      <c r="BD128" s="298"/>
      <c r="BE128" s="298"/>
      <c r="BF128" s="298"/>
      <c r="BG128" s="298"/>
      <c r="BH128" s="298"/>
      <c r="BI128" s="298"/>
      <c r="BJ128" s="298"/>
      <c r="BK128" s="298"/>
      <c r="BL128" s="298"/>
      <c r="BM128" s="298"/>
      <c r="BN128" s="298"/>
      <c r="BO128" s="298"/>
      <c r="BP128" s="298"/>
      <c r="BQ128" s="298"/>
      <c r="BR128" s="298"/>
      <c r="BS128" s="298"/>
      <c r="BT128" s="298"/>
      <c r="BU128" s="298"/>
      <c r="BV128" s="298"/>
      <c r="BW128" s="298"/>
      <c r="BX128" s="298"/>
      <c r="BY128" s="298"/>
      <c r="BZ128" s="298"/>
      <c r="CA128" s="298"/>
      <c r="CB128" s="298"/>
      <c r="CC128" s="298"/>
      <c r="CD128" s="298"/>
    </row>
    <row r="129" spans="1:82" x14ac:dyDescent="0.2">
      <c r="A129" s="298"/>
      <c r="B129" s="298"/>
      <c r="C129" s="298"/>
      <c r="D129" s="298"/>
      <c r="E129" s="298"/>
      <c r="F129" s="298"/>
      <c r="G129" s="298"/>
      <c r="H129" s="298"/>
      <c r="I129" s="298"/>
      <c r="J129" s="298"/>
      <c r="K129" s="298"/>
      <c r="L129" s="298"/>
      <c r="M129" s="298"/>
      <c r="N129" s="298"/>
      <c r="O129" s="298"/>
      <c r="P129" s="298"/>
      <c r="Q129" s="298"/>
      <c r="R129" s="298"/>
      <c r="S129" s="298"/>
      <c r="T129" s="298"/>
      <c r="U129" s="298"/>
      <c r="V129" s="298"/>
      <c r="W129" s="298"/>
      <c r="X129" s="298"/>
      <c r="Y129" s="298"/>
      <c r="Z129" s="298"/>
      <c r="AA129" s="298"/>
      <c r="AB129" s="298"/>
      <c r="AC129" s="298"/>
      <c r="AD129" s="298"/>
      <c r="AE129" s="298"/>
      <c r="AF129" s="298"/>
      <c r="AG129" s="298"/>
      <c r="AH129" s="298"/>
      <c r="AI129" s="298"/>
      <c r="AJ129" s="298"/>
      <c r="AK129" s="298"/>
      <c r="AL129" s="298"/>
      <c r="AM129" s="298"/>
      <c r="AN129" s="298"/>
      <c r="AO129" s="298"/>
      <c r="AP129" s="298"/>
      <c r="AQ129" s="298"/>
      <c r="AR129" s="298"/>
      <c r="AS129" s="298"/>
      <c r="AT129" s="298"/>
      <c r="AU129" s="298"/>
      <c r="AV129" s="298"/>
      <c r="AW129" s="298"/>
      <c r="AX129" s="298"/>
      <c r="AY129" s="298"/>
      <c r="AZ129" s="298"/>
      <c r="BA129" s="298"/>
      <c r="BB129" s="298"/>
      <c r="BC129" s="298"/>
      <c r="BD129" s="298"/>
      <c r="BE129" s="298"/>
      <c r="BF129" s="298"/>
      <c r="BG129" s="298"/>
      <c r="BH129" s="298"/>
      <c r="BI129" s="298"/>
      <c r="BJ129" s="298"/>
      <c r="BK129" s="298"/>
      <c r="BL129" s="298"/>
      <c r="BM129" s="298"/>
      <c r="BN129" s="298"/>
      <c r="BO129" s="298"/>
      <c r="BP129" s="298"/>
      <c r="BQ129" s="298"/>
      <c r="BR129" s="298"/>
      <c r="BS129" s="298"/>
      <c r="BT129" s="298"/>
      <c r="BU129" s="298"/>
      <c r="BV129" s="298"/>
      <c r="BW129" s="298"/>
      <c r="BX129" s="298"/>
      <c r="BY129" s="298"/>
      <c r="BZ129" s="298"/>
      <c r="CA129" s="298"/>
      <c r="CB129" s="298"/>
      <c r="CC129" s="298"/>
      <c r="CD129" s="298"/>
    </row>
    <row r="130" spans="1:82" x14ac:dyDescent="0.2">
      <c r="A130" s="298"/>
      <c r="B130" s="298"/>
      <c r="C130" s="298"/>
      <c r="D130" s="298"/>
      <c r="E130" s="298"/>
      <c r="F130" s="298"/>
      <c r="G130" s="298"/>
      <c r="H130" s="298"/>
      <c r="I130" s="298"/>
      <c r="J130" s="298"/>
      <c r="K130" s="298"/>
      <c r="L130" s="298"/>
      <c r="M130" s="298"/>
      <c r="N130" s="298"/>
      <c r="O130" s="298"/>
      <c r="P130" s="298"/>
      <c r="Q130" s="298"/>
      <c r="R130" s="298"/>
      <c r="S130" s="298"/>
      <c r="T130" s="298"/>
      <c r="U130" s="298"/>
      <c r="V130" s="298"/>
      <c r="W130" s="298"/>
      <c r="X130" s="298"/>
      <c r="Y130" s="298"/>
      <c r="Z130" s="298"/>
      <c r="AA130" s="298"/>
      <c r="AB130" s="298"/>
      <c r="AC130" s="298"/>
      <c r="AD130" s="298"/>
      <c r="AE130" s="298"/>
      <c r="AF130" s="298"/>
      <c r="AG130" s="298"/>
      <c r="AH130" s="298"/>
      <c r="AI130" s="298"/>
      <c r="AJ130" s="298"/>
      <c r="AK130" s="298"/>
      <c r="AL130" s="298"/>
      <c r="AM130" s="298"/>
      <c r="AN130" s="298"/>
      <c r="AO130" s="298"/>
      <c r="AP130" s="298"/>
      <c r="AQ130" s="298"/>
      <c r="AR130" s="298"/>
      <c r="AS130" s="298"/>
      <c r="AT130" s="298"/>
      <c r="AU130" s="298"/>
      <c r="AV130" s="298"/>
      <c r="AW130" s="298"/>
      <c r="AX130" s="298"/>
      <c r="AY130" s="298"/>
      <c r="AZ130" s="298"/>
      <c r="BA130" s="298"/>
      <c r="BB130" s="298"/>
      <c r="BC130" s="298"/>
      <c r="BD130" s="298"/>
      <c r="BE130" s="298"/>
      <c r="BF130" s="298"/>
      <c r="BG130" s="298"/>
      <c r="BH130" s="298"/>
      <c r="BI130" s="298"/>
      <c r="BJ130" s="298"/>
      <c r="BK130" s="298"/>
      <c r="BL130" s="298"/>
      <c r="BM130" s="298"/>
      <c r="BN130" s="298"/>
      <c r="BO130" s="298"/>
      <c r="BP130" s="298"/>
      <c r="BQ130" s="298"/>
      <c r="BR130" s="298"/>
      <c r="BS130" s="298"/>
      <c r="BT130" s="298"/>
      <c r="BU130" s="298"/>
      <c r="BV130" s="298"/>
      <c r="BW130" s="298"/>
      <c r="BX130" s="298"/>
      <c r="BY130" s="298"/>
      <c r="BZ130" s="298"/>
      <c r="CA130" s="298"/>
      <c r="CB130" s="298"/>
      <c r="CC130" s="298"/>
      <c r="CD130" s="298"/>
    </row>
    <row r="131" spans="1:82" x14ac:dyDescent="0.2">
      <c r="A131" s="298"/>
      <c r="B131" s="298"/>
      <c r="C131" s="298"/>
      <c r="D131" s="298"/>
      <c r="E131" s="298"/>
      <c r="F131" s="298"/>
      <c r="G131" s="298"/>
      <c r="H131" s="298"/>
      <c r="I131" s="298"/>
      <c r="J131" s="298"/>
      <c r="K131" s="298"/>
      <c r="L131" s="298"/>
      <c r="M131" s="298"/>
      <c r="N131" s="298"/>
      <c r="O131" s="298"/>
      <c r="P131" s="298"/>
      <c r="Q131" s="298"/>
      <c r="R131" s="298"/>
      <c r="S131" s="298"/>
      <c r="T131" s="298"/>
      <c r="U131" s="298"/>
      <c r="V131" s="298"/>
      <c r="W131" s="298"/>
      <c r="X131" s="298"/>
      <c r="Y131" s="298"/>
      <c r="Z131" s="298"/>
      <c r="AA131" s="298"/>
      <c r="AB131" s="298"/>
      <c r="AC131" s="298"/>
      <c r="AD131" s="298"/>
      <c r="AE131" s="298"/>
      <c r="AF131" s="298"/>
      <c r="AG131" s="298"/>
      <c r="AH131" s="298"/>
      <c r="AI131" s="298"/>
      <c r="AJ131" s="298"/>
      <c r="AK131" s="298"/>
      <c r="AL131" s="298"/>
      <c r="AM131" s="298"/>
      <c r="AN131" s="298"/>
      <c r="AO131" s="298"/>
      <c r="AP131" s="298"/>
      <c r="AQ131" s="298"/>
      <c r="AR131" s="298"/>
      <c r="AS131" s="298"/>
      <c r="AT131" s="298"/>
      <c r="AU131" s="298"/>
      <c r="AV131" s="298"/>
      <c r="AW131" s="298"/>
      <c r="AX131" s="298"/>
      <c r="AY131" s="298"/>
      <c r="AZ131" s="298"/>
      <c r="BA131" s="298"/>
      <c r="BB131" s="298"/>
      <c r="BC131" s="298"/>
      <c r="BD131" s="298"/>
      <c r="BE131" s="298"/>
      <c r="BF131" s="298"/>
      <c r="BG131" s="298"/>
      <c r="BH131" s="298"/>
      <c r="BI131" s="298"/>
      <c r="BJ131" s="298"/>
      <c r="BK131" s="298"/>
      <c r="BL131" s="298"/>
      <c r="BM131" s="298"/>
      <c r="BN131" s="298"/>
      <c r="BO131" s="298"/>
      <c r="BP131" s="298"/>
      <c r="BQ131" s="298"/>
      <c r="BR131" s="298"/>
      <c r="BS131" s="298"/>
      <c r="BT131" s="298"/>
      <c r="BU131" s="298"/>
      <c r="BV131" s="298"/>
      <c r="BW131" s="298"/>
      <c r="BX131" s="298"/>
      <c r="BY131" s="298"/>
      <c r="BZ131" s="298"/>
      <c r="CA131" s="298"/>
      <c r="CB131" s="298"/>
      <c r="CC131" s="298"/>
      <c r="CD131" s="298"/>
    </row>
    <row r="132" spans="1:82" x14ac:dyDescent="0.2">
      <c r="A132" s="298"/>
      <c r="B132" s="298"/>
      <c r="C132" s="298"/>
      <c r="D132" s="298"/>
      <c r="E132" s="298"/>
      <c r="F132" s="298"/>
      <c r="G132" s="298"/>
      <c r="H132" s="298"/>
      <c r="I132" s="298"/>
      <c r="J132" s="298"/>
      <c r="K132" s="298"/>
      <c r="L132" s="298"/>
      <c r="M132" s="298"/>
      <c r="N132" s="298"/>
      <c r="O132" s="298"/>
      <c r="P132" s="298"/>
      <c r="Q132" s="298"/>
      <c r="R132" s="298"/>
      <c r="S132" s="298"/>
      <c r="T132" s="298"/>
      <c r="U132" s="298"/>
      <c r="V132" s="298"/>
      <c r="W132" s="298"/>
      <c r="X132" s="298"/>
      <c r="Y132" s="298"/>
      <c r="Z132" s="298"/>
      <c r="AA132" s="298"/>
      <c r="AB132" s="298"/>
      <c r="AC132" s="298"/>
      <c r="AD132" s="298"/>
      <c r="AE132" s="298"/>
      <c r="AF132" s="298"/>
      <c r="AG132" s="298"/>
      <c r="AH132" s="298"/>
      <c r="AI132" s="298"/>
      <c r="AJ132" s="298"/>
      <c r="AK132" s="298"/>
      <c r="AL132" s="298"/>
      <c r="AM132" s="298"/>
      <c r="AN132" s="298"/>
      <c r="AO132" s="298"/>
      <c r="AP132" s="298"/>
      <c r="AQ132" s="298"/>
      <c r="AR132" s="298"/>
      <c r="AS132" s="298"/>
      <c r="AT132" s="298"/>
      <c r="AU132" s="298"/>
      <c r="AV132" s="298"/>
      <c r="AW132" s="298"/>
      <c r="AX132" s="298"/>
      <c r="AY132" s="298"/>
      <c r="AZ132" s="298"/>
      <c r="BA132" s="298"/>
      <c r="BB132" s="298"/>
      <c r="BC132" s="298"/>
      <c r="BD132" s="298"/>
      <c r="BE132" s="298"/>
      <c r="BF132" s="298"/>
      <c r="BG132" s="298"/>
      <c r="BH132" s="298"/>
      <c r="BI132" s="298"/>
      <c r="BJ132" s="298"/>
      <c r="BK132" s="298"/>
      <c r="BL132" s="298"/>
      <c r="BM132" s="298"/>
      <c r="BN132" s="298"/>
      <c r="BO132" s="298"/>
      <c r="BP132" s="298"/>
      <c r="BQ132" s="298"/>
      <c r="BR132" s="298"/>
      <c r="BS132" s="298"/>
      <c r="BT132" s="298"/>
      <c r="BU132" s="298"/>
      <c r="BV132" s="298"/>
      <c r="BW132" s="298"/>
      <c r="BX132" s="298"/>
      <c r="BY132" s="298"/>
      <c r="BZ132" s="298"/>
      <c r="CA132" s="298"/>
      <c r="CB132" s="298"/>
      <c r="CC132" s="298"/>
      <c r="CD132" s="298"/>
    </row>
    <row r="133" spans="1:82" x14ac:dyDescent="0.2">
      <c r="A133" s="298"/>
      <c r="B133" s="298"/>
      <c r="C133" s="298"/>
      <c r="D133" s="298"/>
      <c r="E133" s="298"/>
      <c r="F133" s="298"/>
      <c r="G133" s="298"/>
      <c r="H133" s="298"/>
      <c r="I133" s="298"/>
      <c r="J133" s="298"/>
      <c r="K133" s="298"/>
      <c r="L133" s="298"/>
      <c r="M133" s="298"/>
      <c r="N133" s="298"/>
      <c r="O133" s="298"/>
      <c r="P133" s="298"/>
      <c r="Q133" s="298"/>
      <c r="R133" s="298"/>
      <c r="S133" s="298"/>
      <c r="T133" s="298"/>
      <c r="U133" s="298"/>
      <c r="V133" s="298"/>
      <c r="W133" s="298"/>
      <c r="X133" s="298"/>
      <c r="Y133" s="298"/>
      <c r="Z133" s="298"/>
      <c r="AA133" s="298"/>
      <c r="AB133" s="298"/>
      <c r="AC133" s="298"/>
      <c r="AD133" s="298"/>
      <c r="AE133" s="298"/>
      <c r="AF133" s="298"/>
      <c r="AG133" s="298"/>
      <c r="AH133" s="298"/>
      <c r="AI133" s="298"/>
      <c r="AJ133" s="298"/>
      <c r="AK133" s="298"/>
      <c r="AL133" s="298"/>
      <c r="AM133" s="298"/>
      <c r="AN133" s="298"/>
      <c r="AO133" s="298"/>
      <c r="AP133" s="298"/>
      <c r="AQ133" s="298"/>
      <c r="AR133" s="298"/>
      <c r="AS133" s="298"/>
      <c r="AT133" s="298"/>
      <c r="AU133" s="298"/>
      <c r="AV133" s="298"/>
      <c r="AW133" s="298"/>
      <c r="AX133" s="298"/>
      <c r="AY133" s="298"/>
      <c r="AZ133" s="298"/>
      <c r="BA133" s="298"/>
      <c r="BB133" s="298"/>
      <c r="BC133" s="298"/>
      <c r="BD133" s="298"/>
      <c r="BE133" s="298"/>
      <c r="BF133" s="298"/>
      <c r="BG133" s="298"/>
      <c r="BH133" s="298"/>
      <c r="BI133" s="298"/>
      <c r="BJ133" s="298"/>
      <c r="BK133" s="298"/>
      <c r="BL133" s="298"/>
      <c r="BM133" s="298"/>
      <c r="BN133" s="298"/>
      <c r="BO133" s="298"/>
      <c r="BP133" s="298"/>
      <c r="BQ133" s="298"/>
      <c r="BR133" s="298"/>
      <c r="BS133" s="298"/>
      <c r="BT133" s="298"/>
      <c r="BU133" s="298"/>
      <c r="BV133" s="298"/>
      <c r="BW133" s="298"/>
      <c r="BX133" s="298"/>
      <c r="BY133" s="298"/>
      <c r="BZ133" s="298"/>
      <c r="CA133" s="298"/>
      <c r="CB133" s="298"/>
      <c r="CC133" s="298"/>
      <c r="CD133" s="298"/>
    </row>
    <row r="134" spans="1:82" x14ac:dyDescent="0.2">
      <c r="A134" s="298"/>
      <c r="B134" s="298"/>
      <c r="C134" s="298"/>
      <c r="D134" s="298"/>
      <c r="E134" s="298"/>
      <c r="F134" s="298"/>
      <c r="G134" s="298"/>
      <c r="H134" s="298"/>
      <c r="I134" s="298"/>
      <c r="J134" s="298"/>
      <c r="K134" s="298"/>
      <c r="L134" s="298"/>
      <c r="M134" s="298"/>
      <c r="N134" s="298"/>
      <c r="O134" s="298"/>
      <c r="P134" s="298"/>
      <c r="Q134" s="298"/>
      <c r="R134" s="298"/>
      <c r="S134" s="298"/>
      <c r="T134" s="298"/>
      <c r="U134" s="298"/>
      <c r="V134" s="298"/>
      <c r="W134" s="298"/>
      <c r="X134" s="298"/>
      <c r="Y134" s="298"/>
      <c r="Z134" s="298"/>
      <c r="AA134" s="298"/>
      <c r="AB134" s="298"/>
      <c r="AC134" s="298"/>
      <c r="AD134" s="298"/>
      <c r="AE134" s="298"/>
      <c r="AF134" s="298"/>
      <c r="AG134" s="298"/>
      <c r="AH134" s="298"/>
      <c r="AI134" s="298"/>
      <c r="AJ134" s="298"/>
      <c r="AK134" s="298"/>
      <c r="AL134" s="298"/>
      <c r="AM134" s="298"/>
      <c r="AN134" s="298"/>
      <c r="AO134" s="298"/>
      <c r="AP134" s="298"/>
      <c r="AQ134" s="298"/>
      <c r="AR134" s="298"/>
      <c r="AS134" s="298"/>
      <c r="AT134" s="298"/>
      <c r="AU134" s="298"/>
      <c r="AV134" s="298"/>
      <c r="AW134" s="298"/>
      <c r="AX134" s="298"/>
      <c r="AY134" s="298"/>
      <c r="AZ134" s="298"/>
      <c r="BA134" s="298"/>
      <c r="BB134" s="298"/>
      <c r="BC134" s="298"/>
      <c r="BD134" s="298"/>
      <c r="BE134" s="298"/>
      <c r="BF134" s="298"/>
      <c r="BG134" s="298"/>
      <c r="BH134" s="298"/>
      <c r="BI134" s="298"/>
      <c r="BJ134" s="298"/>
      <c r="BK134" s="298"/>
      <c r="BL134" s="298"/>
      <c r="BM134" s="298"/>
      <c r="BN134" s="298"/>
      <c r="BO134" s="298"/>
      <c r="BP134" s="298"/>
      <c r="BQ134" s="298"/>
      <c r="BR134" s="298"/>
      <c r="BS134" s="298"/>
      <c r="BT134" s="298"/>
      <c r="BU134" s="298"/>
      <c r="BV134" s="298"/>
      <c r="BW134" s="298"/>
      <c r="BX134" s="298"/>
      <c r="BY134" s="298"/>
      <c r="BZ134" s="298"/>
      <c r="CA134" s="298"/>
      <c r="CB134" s="298"/>
      <c r="CC134" s="298"/>
      <c r="CD134" s="298"/>
    </row>
    <row r="135" spans="1:82" x14ac:dyDescent="0.2">
      <c r="A135" s="298"/>
      <c r="B135" s="298"/>
      <c r="C135" s="298"/>
      <c r="D135" s="298"/>
      <c r="E135" s="298"/>
      <c r="F135" s="298"/>
      <c r="G135" s="298"/>
      <c r="H135" s="298"/>
      <c r="I135" s="298"/>
      <c r="J135" s="298"/>
      <c r="K135" s="298"/>
      <c r="L135" s="298"/>
      <c r="M135" s="298"/>
      <c r="N135" s="298"/>
      <c r="O135" s="298"/>
      <c r="P135" s="298"/>
      <c r="Q135" s="298"/>
      <c r="R135" s="298"/>
      <c r="S135" s="298"/>
      <c r="T135" s="298"/>
      <c r="U135" s="298"/>
      <c r="V135" s="298"/>
      <c r="W135" s="298"/>
      <c r="X135" s="298"/>
      <c r="Y135" s="298"/>
      <c r="Z135" s="298"/>
      <c r="AA135" s="298"/>
      <c r="AB135" s="298"/>
      <c r="AC135" s="298"/>
      <c r="AD135" s="298"/>
      <c r="AE135" s="298"/>
      <c r="AF135" s="298"/>
      <c r="AG135" s="298"/>
      <c r="AH135" s="298"/>
      <c r="AI135" s="298"/>
      <c r="AJ135" s="298"/>
      <c r="AK135" s="298"/>
      <c r="AL135" s="298"/>
      <c r="AM135" s="298"/>
      <c r="AN135" s="298"/>
      <c r="AO135" s="298"/>
      <c r="AP135" s="298"/>
      <c r="AQ135" s="298"/>
      <c r="AR135" s="298"/>
      <c r="AS135" s="298"/>
      <c r="AT135" s="298"/>
      <c r="AU135" s="298"/>
      <c r="AV135" s="298"/>
      <c r="AW135" s="298"/>
      <c r="AX135" s="298"/>
      <c r="AY135" s="298"/>
      <c r="AZ135" s="298"/>
      <c r="BA135" s="298"/>
      <c r="BB135" s="298"/>
      <c r="BC135" s="298"/>
      <c r="BD135" s="298"/>
      <c r="BE135" s="298"/>
      <c r="BF135" s="298"/>
      <c r="BG135" s="298"/>
      <c r="BH135" s="298"/>
      <c r="BI135" s="298"/>
      <c r="BJ135" s="298"/>
      <c r="BK135" s="298"/>
      <c r="BL135" s="298"/>
      <c r="BM135" s="298"/>
      <c r="BN135" s="298"/>
      <c r="BO135" s="298"/>
      <c r="BP135" s="298"/>
      <c r="BQ135" s="298"/>
      <c r="BR135" s="298"/>
      <c r="BS135" s="298"/>
      <c r="BT135" s="298"/>
      <c r="BU135" s="298"/>
      <c r="BV135" s="298"/>
      <c r="BW135" s="298"/>
      <c r="BX135" s="298"/>
      <c r="BY135" s="298"/>
      <c r="BZ135" s="298"/>
      <c r="CA135" s="298"/>
      <c r="CB135" s="298"/>
      <c r="CC135" s="298"/>
      <c r="CD135" s="298"/>
    </row>
    <row r="136" spans="1:82" x14ac:dyDescent="0.2">
      <c r="A136" s="298"/>
      <c r="B136" s="298"/>
      <c r="C136" s="298"/>
      <c r="D136" s="298"/>
      <c r="E136" s="298"/>
      <c r="F136" s="298"/>
      <c r="G136" s="298"/>
      <c r="H136" s="298"/>
      <c r="I136" s="298"/>
      <c r="J136" s="298"/>
      <c r="K136" s="298"/>
      <c r="L136" s="298"/>
      <c r="M136" s="298"/>
      <c r="N136" s="298"/>
      <c r="O136" s="298"/>
      <c r="P136" s="298"/>
      <c r="Q136" s="298"/>
      <c r="R136" s="298"/>
      <c r="S136" s="298"/>
      <c r="T136" s="298"/>
      <c r="U136" s="298"/>
      <c r="V136" s="298"/>
      <c r="W136" s="298"/>
      <c r="X136" s="298"/>
      <c r="Y136" s="298"/>
      <c r="Z136" s="298"/>
      <c r="AA136" s="298"/>
      <c r="AB136" s="298"/>
      <c r="AC136" s="298"/>
      <c r="AD136" s="298"/>
      <c r="AE136" s="298"/>
      <c r="AF136" s="298"/>
      <c r="AG136" s="298"/>
      <c r="AH136" s="298"/>
      <c r="AI136" s="298"/>
      <c r="AJ136" s="298"/>
      <c r="AK136" s="298"/>
      <c r="AL136" s="298"/>
      <c r="AM136" s="298"/>
      <c r="AN136" s="298"/>
      <c r="AO136" s="298"/>
      <c r="AP136" s="298"/>
      <c r="AQ136" s="298"/>
      <c r="AR136" s="298"/>
      <c r="AS136" s="298"/>
      <c r="AT136" s="298"/>
      <c r="AU136" s="298"/>
      <c r="AV136" s="298"/>
      <c r="AW136" s="298"/>
      <c r="AX136" s="298"/>
      <c r="AY136" s="298"/>
      <c r="AZ136" s="298"/>
      <c r="BA136" s="298"/>
      <c r="BB136" s="298"/>
      <c r="BC136" s="298"/>
      <c r="BD136" s="298"/>
      <c r="BE136" s="298"/>
      <c r="BF136" s="298"/>
      <c r="BG136" s="298"/>
      <c r="BH136" s="298"/>
      <c r="BI136" s="298"/>
      <c r="BJ136" s="298"/>
      <c r="BK136" s="298"/>
      <c r="BL136" s="298"/>
      <c r="BM136" s="298"/>
      <c r="BN136" s="298"/>
      <c r="BO136" s="298"/>
      <c r="BP136" s="298"/>
      <c r="BQ136" s="298"/>
      <c r="BR136" s="298"/>
      <c r="BS136" s="298"/>
      <c r="BT136" s="298"/>
      <c r="BU136" s="298"/>
      <c r="BV136" s="298"/>
      <c r="BW136" s="298"/>
      <c r="BX136" s="298"/>
      <c r="BY136" s="298"/>
      <c r="BZ136" s="298"/>
      <c r="CA136" s="298"/>
      <c r="CB136" s="298"/>
      <c r="CC136" s="298"/>
      <c r="CD136" s="298"/>
    </row>
    <row r="137" spans="1:82" x14ac:dyDescent="0.2">
      <c r="A137" s="298"/>
      <c r="B137" s="298"/>
      <c r="C137" s="298"/>
      <c r="D137" s="298"/>
      <c r="E137" s="298"/>
      <c r="F137" s="298"/>
      <c r="G137" s="298"/>
      <c r="H137" s="298"/>
      <c r="I137" s="298"/>
      <c r="J137" s="298"/>
      <c r="K137" s="298"/>
      <c r="L137" s="298"/>
      <c r="M137" s="298"/>
      <c r="N137" s="298"/>
      <c r="O137" s="298"/>
      <c r="P137" s="298"/>
      <c r="Q137" s="298"/>
      <c r="R137" s="298"/>
      <c r="S137" s="298"/>
      <c r="T137" s="298"/>
      <c r="U137" s="298"/>
      <c r="V137" s="298"/>
      <c r="W137" s="298"/>
      <c r="X137" s="298"/>
      <c r="Y137" s="298"/>
      <c r="Z137" s="298"/>
      <c r="AA137" s="298"/>
      <c r="AB137" s="298"/>
      <c r="AC137" s="298"/>
      <c r="AD137" s="298"/>
      <c r="AE137" s="298"/>
      <c r="AF137" s="298"/>
      <c r="AG137" s="298"/>
      <c r="AH137" s="298"/>
      <c r="AI137" s="298"/>
      <c r="AJ137" s="298"/>
      <c r="AK137" s="298"/>
      <c r="AL137" s="298"/>
      <c r="AM137" s="298"/>
      <c r="AN137" s="298"/>
      <c r="AO137" s="298"/>
      <c r="AP137" s="298"/>
      <c r="AQ137" s="298"/>
      <c r="AR137" s="298"/>
      <c r="AS137" s="298"/>
      <c r="AT137" s="298"/>
      <c r="AU137" s="298"/>
      <c r="AV137" s="298"/>
      <c r="AW137" s="298"/>
      <c r="AX137" s="298"/>
      <c r="AY137" s="298"/>
      <c r="AZ137" s="298"/>
      <c r="BA137" s="298"/>
      <c r="BB137" s="298"/>
      <c r="BC137" s="298"/>
      <c r="BD137" s="298"/>
      <c r="BE137" s="298"/>
      <c r="BF137" s="298"/>
      <c r="BG137" s="298"/>
      <c r="BH137" s="298"/>
      <c r="BI137" s="298"/>
      <c r="BJ137" s="298"/>
      <c r="BK137" s="298"/>
      <c r="BL137" s="298"/>
      <c r="BM137" s="298"/>
      <c r="BN137" s="298"/>
      <c r="BO137" s="298"/>
      <c r="BP137" s="298"/>
      <c r="BQ137" s="298"/>
      <c r="BR137" s="298"/>
      <c r="BS137" s="298"/>
      <c r="BT137" s="298"/>
      <c r="BU137" s="298"/>
      <c r="BV137" s="298"/>
      <c r="BW137" s="298"/>
      <c r="BX137" s="298"/>
      <c r="BY137" s="298"/>
      <c r="BZ137" s="298"/>
      <c r="CA137" s="298"/>
      <c r="CB137" s="298"/>
      <c r="CC137" s="298"/>
      <c r="CD137" s="298"/>
    </row>
    <row r="138" spans="1:82" x14ac:dyDescent="0.2">
      <c r="A138" s="298"/>
      <c r="B138" s="298"/>
      <c r="C138" s="298"/>
      <c r="D138" s="298"/>
      <c r="E138" s="298"/>
      <c r="F138" s="298"/>
      <c r="G138" s="298"/>
      <c r="H138" s="298"/>
      <c r="I138" s="298"/>
      <c r="J138" s="298"/>
      <c r="K138" s="298"/>
      <c r="L138" s="298"/>
      <c r="M138" s="298"/>
      <c r="N138" s="298"/>
      <c r="O138" s="298"/>
      <c r="P138" s="298"/>
      <c r="Q138" s="298"/>
      <c r="R138" s="298"/>
      <c r="S138" s="298"/>
      <c r="T138" s="298"/>
      <c r="U138" s="298"/>
      <c r="V138" s="298"/>
      <c r="W138" s="298"/>
      <c r="X138" s="298"/>
      <c r="Y138" s="298"/>
      <c r="Z138" s="298"/>
      <c r="AA138" s="298"/>
      <c r="AB138" s="298"/>
      <c r="AC138" s="298"/>
      <c r="AD138" s="298"/>
      <c r="AE138" s="298"/>
      <c r="AF138" s="298"/>
      <c r="AG138" s="298"/>
      <c r="AH138" s="298"/>
      <c r="AI138" s="298"/>
      <c r="AJ138" s="298"/>
      <c r="AK138" s="298"/>
      <c r="AL138" s="298"/>
      <c r="AM138" s="298"/>
      <c r="AN138" s="298"/>
      <c r="AO138" s="298"/>
      <c r="AP138" s="298"/>
      <c r="AQ138" s="298"/>
      <c r="AR138" s="298"/>
      <c r="AS138" s="298"/>
      <c r="AT138" s="298"/>
      <c r="AU138" s="298"/>
      <c r="AV138" s="298"/>
      <c r="AW138" s="298"/>
      <c r="AX138" s="298"/>
      <c r="AY138" s="298"/>
      <c r="AZ138" s="298"/>
      <c r="BA138" s="298"/>
      <c r="BB138" s="298"/>
      <c r="BC138" s="298"/>
      <c r="BD138" s="298"/>
      <c r="BE138" s="298"/>
      <c r="BF138" s="298"/>
      <c r="BG138" s="298"/>
      <c r="BH138" s="298"/>
      <c r="BI138" s="298"/>
      <c r="BJ138" s="298"/>
      <c r="BK138" s="298"/>
      <c r="BL138" s="298"/>
      <c r="BM138" s="298"/>
      <c r="BN138" s="298"/>
      <c r="BO138" s="298"/>
      <c r="BP138" s="298"/>
      <c r="BQ138" s="298"/>
      <c r="BR138" s="298"/>
      <c r="BS138" s="298"/>
      <c r="BT138" s="298"/>
      <c r="BU138" s="298"/>
      <c r="BV138" s="298"/>
      <c r="BW138" s="298"/>
      <c r="BX138" s="298"/>
      <c r="BY138" s="298"/>
      <c r="BZ138" s="298"/>
      <c r="CA138" s="298"/>
      <c r="CB138" s="298"/>
      <c r="CC138" s="298"/>
      <c r="CD138" s="298"/>
    </row>
    <row r="139" spans="1:82" x14ac:dyDescent="0.2">
      <c r="A139" s="298"/>
      <c r="B139" s="298"/>
      <c r="C139" s="298"/>
      <c r="D139" s="298"/>
      <c r="E139" s="298"/>
      <c r="F139" s="298"/>
      <c r="G139" s="298"/>
      <c r="H139" s="298"/>
      <c r="I139" s="298"/>
      <c r="J139" s="298"/>
      <c r="K139" s="298"/>
      <c r="L139" s="298"/>
      <c r="M139" s="298"/>
      <c r="N139" s="298"/>
      <c r="O139" s="298"/>
      <c r="P139" s="298"/>
      <c r="Q139" s="298"/>
      <c r="R139" s="298"/>
      <c r="S139" s="298"/>
      <c r="T139" s="298"/>
      <c r="U139" s="298"/>
      <c r="V139" s="298"/>
      <c r="W139" s="298"/>
      <c r="X139" s="298"/>
      <c r="Y139" s="298"/>
      <c r="Z139" s="298"/>
      <c r="AA139" s="298"/>
      <c r="AB139" s="298"/>
      <c r="AC139" s="298"/>
      <c r="AD139" s="298"/>
      <c r="AE139" s="298"/>
      <c r="AF139" s="298"/>
      <c r="AG139" s="298"/>
      <c r="AH139" s="298"/>
      <c r="AI139" s="298"/>
      <c r="AJ139" s="298"/>
      <c r="AK139" s="298"/>
      <c r="AL139" s="298"/>
      <c r="AM139" s="298"/>
      <c r="AN139" s="298"/>
      <c r="AO139" s="298"/>
      <c r="AP139" s="298"/>
      <c r="AQ139" s="298"/>
      <c r="AR139" s="298"/>
      <c r="AS139" s="298"/>
      <c r="AT139" s="298"/>
      <c r="AU139" s="298"/>
      <c r="AV139" s="298"/>
      <c r="AW139" s="298"/>
      <c r="AX139" s="298"/>
      <c r="AY139" s="298"/>
      <c r="AZ139" s="298"/>
      <c r="BA139" s="298"/>
      <c r="BB139" s="298"/>
      <c r="BC139" s="298"/>
      <c r="BD139" s="298"/>
      <c r="BE139" s="298"/>
      <c r="BF139" s="298"/>
      <c r="BG139" s="298"/>
      <c r="BH139" s="298"/>
      <c r="BI139" s="298"/>
      <c r="BJ139" s="298"/>
      <c r="BK139" s="298"/>
      <c r="BL139" s="298"/>
      <c r="BM139" s="298"/>
      <c r="BN139" s="298"/>
      <c r="BO139" s="298"/>
      <c r="BP139" s="298"/>
      <c r="BQ139" s="298"/>
      <c r="BR139" s="298"/>
      <c r="BS139" s="298"/>
      <c r="BT139" s="298"/>
      <c r="BU139" s="298"/>
      <c r="BV139" s="298"/>
      <c r="BW139" s="298"/>
      <c r="BX139" s="298"/>
      <c r="BY139" s="298"/>
      <c r="BZ139" s="298"/>
      <c r="CA139" s="298"/>
      <c r="CB139" s="298"/>
      <c r="CC139" s="298"/>
      <c r="CD139" s="298"/>
    </row>
    <row r="140" spans="1:82" x14ac:dyDescent="0.2">
      <c r="A140" s="298"/>
      <c r="B140" s="298"/>
      <c r="C140" s="298"/>
      <c r="D140" s="298"/>
      <c r="E140" s="298"/>
      <c r="F140" s="298"/>
      <c r="G140" s="298"/>
      <c r="H140" s="298"/>
      <c r="I140" s="298"/>
      <c r="J140" s="298"/>
      <c r="K140" s="298"/>
      <c r="L140" s="298"/>
      <c r="M140" s="298"/>
      <c r="N140" s="298"/>
      <c r="O140" s="298"/>
      <c r="P140" s="298"/>
      <c r="Q140" s="298"/>
      <c r="R140" s="298"/>
      <c r="S140" s="298"/>
      <c r="T140" s="298"/>
      <c r="U140" s="298"/>
      <c r="V140" s="298"/>
      <c r="W140" s="298"/>
      <c r="X140" s="298"/>
      <c r="Y140" s="298"/>
      <c r="Z140" s="298"/>
      <c r="AA140" s="298"/>
      <c r="AB140" s="298"/>
      <c r="AC140" s="298"/>
      <c r="AD140" s="298"/>
      <c r="AE140" s="298"/>
      <c r="AF140" s="298"/>
      <c r="AG140" s="298"/>
      <c r="AH140" s="298"/>
      <c r="AI140" s="298"/>
      <c r="AJ140" s="298"/>
      <c r="AK140" s="298"/>
      <c r="AL140" s="298"/>
      <c r="AM140" s="298"/>
      <c r="AN140" s="298"/>
      <c r="AO140" s="298"/>
      <c r="AP140" s="298"/>
      <c r="AQ140" s="298"/>
      <c r="AR140" s="298"/>
      <c r="AS140" s="298"/>
      <c r="AT140" s="298"/>
      <c r="AU140" s="298"/>
      <c r="AV140" s="298"/>
      <c r="AW140" s="298"/>
      <c r="AX140" s="298"/>
      <c r="AY140" s="298"/>
      <c r="AZ140" s="298"/>
      <c r="BA140" s="298"/>
      <c r="BB140" s="298"/>
      <c r="BC140" s="298"/>
      <c r="BD140" s="298"/>
      <c r="BE140" s="298"/>
      <c r="BF140" s="298"/>
      <c r="BG140" s="298"/>
      <c r="BH140" s="298"/>
      <c r="BI140" s="298"/>
      <c r="BJ140" s="298"/>
      <c r="BK140" s="298"/>
      <c r="BL140" s="298"/>
      <c r="BM140" s="298"/>
      <c r="BN140" s="298"/>
      <c r="BO140" s="298"/>
      <c r="BP140" s="298"/>
      <c r="BQ140" s="298"/>
      <c r="BR140" s="298"/>
      <c r="BS140" s="298"/>
      <c r="BT140" s="298"/>
      <c r="BU140" s="298"/>
      <c r="BV140" s="298"/>
      <c r="BW140" s="298"/>
      <c r="BX140" s="298"/>
      <c r="BY140" s="298"/>
      <c r="BZ140" s="298"/>
      <c r="CA140" s="298"/>
      <c r="CB140" s="298"/>
      <c r="CC140" s="298"/>
      <c r="CD140" s="298"/>
    </row>
    <row r="141" spans="1:82" x14ac:dyDescent="0.2">
      <c r="A141" s="298"/>
      <c r="B141" s="298"/>
      <c r="C141" s="298"/>
      <c r="D141" s="298"/>
      <c r="E141" s="298"/>
      <c r="F141" s="298"/>
      <c r="G141" s="298"/>
      <c r="H141" s="298"/>
      <c r="I141" s="298"/>
      <c r="J141" s="298"/>
      <c r="K141" s="298"/>
      <c r="L141" s="298"/>
      <c r="M141" s="298"/>
      <c r="N141" s="298"/>
      <c r="O141" s="298"/>
      <c r="P141" s="298"/>
      <c r="Q141" s="298"/>
      <c r="R141" s="298"/>
      <c r="S141" s="298"/>
      <c r="T141" s="298"/>
      <c r="U141" s="298"/>
      <c r="V141" s="298"/>
      <c r="W141" s="298"/>
      <c r="X141" s="298"/>
      <c r="Y141" s="298"/>
      <c r="Z141" s="298"/>
      <c r="AA141" s="298"/>
      <c r="AB141" s="298"/>
      <c r="AC141" s="298"/>
      <c r="AD141" s="298"/>
      <c r="AE141" s="298"/>
      <c r="AF141" s="298"/>
      <c r="AG141" s="298"/>
      <c r="AH141" s="298"/>
      <c r="AI141" s="298"/>
      <c r="AJ141" s="298"/>
      <c r="AK141" s="298"/>
      <c r="AL141" s="298"/>
      <c r="AM141" s="298"/>
      <c r="AN141" s="298"/>
      <c r="AO141" s="298"/>
      <c r="AP141" s="298"/>
      <c r="AQ141" s="298"/>
      <c r="AR141" s="298"/>
      <c r="AS141" s="298"/>
      <c r="AT141" s="298"/>
      <c r="AU141" s="298"/>
      <c r="AV141" s="298"/>
      <c r="AW141" s="298"/>
      <c r="AX141" s="298"/>
      <c r="AY141" s="298"/>
      <c r="AZ141" s="298"/>
      <c r="BA141" s="298"/>
      <c r="BB141" s="298"/>
      <c r="BC141" s="298"/>
      <c r="BD141" s="298"/>
      <c r="BE141" s="298"/>
      <c r="BF141" s="298"/>
      <c r="BG141" s="298"/>
      <c r="BH141" s="298"/>
      <c r="BI141" s="298"/>
      <c r="BJ141" s="298"/>
      <c r="BK141" s="298"/>
      <c r="BL141" s="298"/>
      <c r="BM141" s="298"/>
      <c r="BN141" s="298"/>
      <c r="BO141" s="298"/>
      <c r="BP141" s="298"/>
      <c r="BQ141" s="298"/>
      <c r="BR141" s="298"/>
      <c r="BS141" s="298"/>
      <c r="BT141" s="298"/>
      <c r="BU141" s="298"/>
      <c r="BV141" s="298"/>
      <c r="BW141" s="298"/>
      <c r="BX141" s="298"/>
      <c r="BY141" s="298"/>
      <c r="BZ141" s="298"/>
      <c r="CA141" s="298"/>
      <c r="CB141" s="298"/>
      <c r="CC141" s="298"/>
      <c r="CD141" s="298"/>
    </row>
    <row r="142" spans="1:82" x14ac:dyDescent="0.2">
      <c r="A142" s="298"/>
      <c r="B142" s="298"/>
      <c r="C142" s="298"/>
      <c r="D142" s="298"/>
      <c r="E142" s="298"/>
      <c r="F142" s="298"/>
      <c r="G142" s="298"/>
      <c r="H142" s="298"/>
      <c r="I142" s="298"/>
      <c r="J142" s="298"/>
      <c r="K142" s="298"/>
      <c r="L142" s="298"/>
      <c r="M142" s="298"/>
      <c r="N142" s="298"/>
      <c r="O142" s="298"/>
      <c r="P142" s="298"/>
      <c r="Q142" s="298"/>
      <c r="R142" s="298"/>
      <c r="S142" s="298"/>
      <c r="T142" s="298"/>
      <c r="U142" s="298"/>
      <c r="V142" s="298"/>
      <c r="W142" s="298"/>
      <c r="X142" s="298"/>
      <c r="Y142" s="298"/>
      <c r="Z142" s="298"/>
      <c r="AA142" s="298"/>
      <c r="AB142" s="298"/>
      <c r="AC142" s="298"/>
      <c r="AD142" s="298"/>
      <c r="AE142" s="298"/>
      <c r="AF142" s="298"/>
      <c r="AG142" s="298"/>
      <c r="AH142" s="298"/>
      <c r="AI142" s="298"/>
      <c r="AJ142" s="298"/>
      <c r="AK142" s="298"/>
      <c r="AL142" s="298"/>
      <c r="AM142" s="298"/>
      <c r="AN142" s="298"/>
      <c r="AO142" s="298"/>
      <c r="AP142" s="298"/>
      <c r="AQ142" s="298"/>
      <c r="AR142" s="298"/>
      <c r="AS142" s="298"/>
      <c r="AT142" s="298"/>
      <c r="AU142" s="298"/>
      <c r="AV142" s="298"/>
      <c r="AW142" s="298"/>
      <c r="AX142" s="298"/>
      <c r="AY142" s="298"/>
      <c r="AZ142" s="298"/>
      <c r="BA142" s="298"/>
      <c r="BB142" s="298"/>
      <c r="BC142" s="298"/>
      <c r="BD142" s="298"/>
      <c r="BE142" s="298"/>
      <c r="BF142" s="298"/>
      <c r="BG142" s="298"/>
      <c r="BH142" s="298"/>
      <c r="BI142" s="298"/>
      <c r="BJ142" s="298"/>
      <c r="BK142" s="298"/>
      <c r="BL142" s="298"/>
      <c r="BM142" s="298"/>
      <c r="BN142" s="298"/>
      <c r="BO142" s="298"/>
      <c r="BP142" s="298"/>
      <c r="BQ142" s="298"/>
      <c r="BR142" s="298"/>
      <c r="BS142" s="298"/>
      <c r="BT142" s="298"/>
      <c r="BU142" s="298"/>
      <c r="BV142" s="298"/>
      <c r="BW142" s="298"/>
      <c r="BX142" s="298"/>
      <c r="BY142" s="298"/>
      <c r="BZ142" s="298"/>
      <c r="CA142" s="298"/>
      <c r="CB142" s="298"/>
      <c r="CC142" s="298"/>
      <c r="CD142" s="298"/>
    </row>
    <row r="143" spans="1:82" x14ac:dyDescent="0.2">
      <c r="A143" s="298"/>
      <c r="B143" s="298"/>
      <c r="C143" s="298"/>
      <c r="D143" s="298"/>
      <c r="E143" s="298"/>
      <c r="F143" s="298"/>
      <c r="G143" s="298"/>
      <c r="H143" s="298"/>
      <c r="I143" s="298"/>
      <c r="J143" s="298"/>
      <c r="K143" s="298"/>
      <c r="L143" s="298"/>
      <c r="M143" s="298"/>
      <c r="N143" s="298"/>
      <c r="O143" s="298"/>
      <c r="P143" s="298"/>
      <c r="Q143" s="298"/>
      <c r="R143" s="298"/>
      <c r="S143" s="298"/>
      <c r="T143" s="298"/>
      <c r="U143" s="298"/>
      <c r="V143" s="298"/>
      <c r="W143" s="298"/>
      <c r="X143" s="298"/>
      <c r="Y143" s="298"/>
      <c r="Z143" s="298"/>
      <c r="AA143" s="298"/>
      <c r="AB143" s="298"/>
      <c r="AC143" s="298"/>
      <c r="AD143" s="298"/>
      <c r="AE143" s="298"/>
      <c r="AF143" s="298"/>
      <c r="AG143" s="298"/>
      <c r="AH143" s="298"/>
      <c r="AI143" s="298"/>
      <c r="AJ143" s="298"/>
      <c r="AK143" s="298"/>
      <c r="AL143" s="298"/>
      <c r="AM143" s="298"/>
      <c r="AN143" s="298"/>
      <c r="AO143" s="298"/>
      <c r="AP143" s="298"/>
      <c r="AQ143" s="298"/>
      <c r="AR143" s="298"/>
      <c r="AS143" s="298"/>
      <c r="AT143" s="298"/>
      <c r="AU143" s="298"/>
      <c r="AV143" s="298"/>
      <c r="AW143" s="298"/>
      <c r="AX143" s="298"/>
      <c r="AY143" s="298"/>
      <c r="AZ143" s="298"/>
      <c r="BA143" s="298"/>
      <c r="BB143" s="298"/>
      <c r="BC143" s="298"/>
      <c r="BD143" s="298"/>
      <c r="BE143" s="298"/>
      <c r="BF143" s="298"/>
      <c r="BG143" s="298"/>
      <c r="BH143" s="298"/>
      <c r="BI143" s="298"/>
      <c r="BJ143" s="298"/>
      <c r="BK143" s="298"/>
      <c r="BL143" s="298"/>
      <c r="BM143" s="298"/>
      <c r="BN143" s="298"/>
      <c r="BO143" s="298"/>
      <c r="BP143" s="298"/>
      <c r="BQ143" s="298"/>
      <c r="BR143" s="298"/>
      <c r="BS143" s="298"/>
      <c r="BT143" s="298"/>
      <c r="BU143" s="298"/>
      <c r="BV143" s="298"/>
      <c r="BW143" s="298"/>
      <c r="BX143" s="298"/>
      <c r="BY143" s="298"/>
      <c r="BZ143" s="298"/>
      <c r="CA143" s="298"/>
      <c r="CB143" s="298"/>
      <c r="CC143" s="298"/>
      <c r="CD143" s="298"/>
    </row>
    <row r="144" spans="1:82" x14ac:dyDescent="0.2">
      <c r="A144" s="298"/>
      <c r="B144" s="298"/>
      <c r="C144" s="298"/>
      <c r="D144" s="298"/>
      <c r="E144" s="298"/>
      <c r="F144" s="298"/>
      <c r="G144" s="298"/>
      <c r="H144" s="298"/>
      <c r="I144" s="298"/>
      <c r="J144" s="298"/>
      <c r="K144" s="298"/>
      <c r="L144" s="298"/>
      <c r="M144" s="298"/>
      <c r="N144" s="298"/>
      <c r="O144" s="298"/>
      <c r="P144" s="298"/>
      <c r="Q144" s="298"/>
      <c r="R144" s="298"/>
      <c r="S144" s="298"/>
      <c r="T144" s="298"/>
      <c r="U144" s="298"/>
      <c r="V144" s="298"/>
      <c r="W144" s="298"/>
      <c r="X144" s="298"/>
      <c r="Y144" s="298"/>
      <c r="Z144" s="298"/>
      <c r="AA144" s="298"/>
      <c r="AB144" s="298"/>
      <c r="AC144" s="298"/>
      <c r="AD144" s="298"/>
      <c r="AE144" s="298"/>
      <c r="AF144" s="298"/>
      <c r="AG144" s="298"/>
      <c r="AH144" s="298"/>
      <c r="AI144" s="298"/>
      <c r="AJ144" s="298"/>
      <c r="AK144" s="298"/>
      <c r="AL144" s="298"/>
      <c r="AM144" s="298"/>
      <c r="AN144" s="298"/>
      <c r="AO144" s="298"/>
      <c r="AP144" s="298"/>
      <c r="AQ144" s="298"/>
      <c r="AR144" s="298"/>
      <c r="AS144" s="298"/>
      <c r="AT144" s="298"/>
      <c r="AU144" s="298"/>
      <c r="AV144" s="298"/>
      <c r="AW144" s="298"/>
      <c r="AX144" s="298"/>
      <c r="AY144" s="298"/>
      <c r="AZ144" s="298"/>
      <c r="BA144" s="298"/>
      <c r="BB144" s="298"/>
      <c r="BC144" s="298"/>
      <c r="BD144" s="298"/>
      <c r="BE144" s="298"/>
      <c r="BF144" s="298"/>
      <c r="BG144" s="298"/>
      <c r="BH144" s="298"/>
      <c r="BI144" s="298"/>
      <c r="BJ144" s="298"/>
      <c r="BK144" s="298"/>
      <c r="BL144" s="298"/>
      <c r="BM144" s="298"/>
      <c r="BN144" s="298"/>
      <c r="BO144" s="298"/>
      <c r="BP144" s="298"/>
      <c r="BQ144" s="298"/>
      <c r="BR144" s="298"/>
      <c r="BS144" s="298"/>
      <c r="BT144" s="298"/>
      <c r="BU144" s="298"/>
      <c r="BV144" s="298"/>
      <c r="BW144" s="298"/>
      <c r="BX144" s="298"/>
      <c r="BY144" s="298"/>
      <c r="BZ144" s="298"/>
      <c r="CA144" s="298"/>
      <c r="CB144" s="298"/>
      <c r="CC144" s="298"/>
      <c r="CD144" s="298"/>
    </row>
    <row r="145" spans="1:82" x14ac:dyDescent="0.2">
      <c r="A145" s="298"/>
      <c r="B145" s="298"/>
      <c r="C145" s="298"/>
      <c r="D145" s="298"/>
      <c r="E145" s="298"/>
      <c r="F145" s="298"/>
      <c r="G145" s="298"/>
      <c r="H145" s="298"/>
      <c r="I145" s="298"/>
      <c r="J145" s="298"/>
      <c r="K145" s="298"/>
      <c r="L145" s="298"/>
      <c r="M145" s="298"/>
      <c r="N145" s="298"/>
      <c r="O145" s="298"/>
      <c r="P145" s="298"/>
      <c r="Q145" s="298"/>
      <c r="R145" s="298"/>
      <c r="S145" s="298"/>
      <c r="T145" s="298"/>
      <c r="U145" s="298"/>
      <c r="V145" s="298"/>
      <c r="W145" s="298"/>
      <c r="X145" s="298"/>
      <c r="Y145" s="298"/>
      <c r="Z145" s="298"/>
      <c r="AA145" s="298"/>
      <c r="AB145" s="298"/>
      <c r="AC145" s="298"/>
      <c r="AD145" s="298"/>
      <c r="AE145" s="298"/>
      <c r="AF145" s="298"/>
      <c r="AG145" s="298"/>
      <c r="AH145" s="298"/>
      <c r="AI145" s="298"/>
      <c r="AJ145" s="298"/>
      <c r="AK145" s="298"/>
      <c r="AL145" s="298"/>
      <c r="AM145" s="298"/>
      <c r="AN145" s="298"/>
      <c r="AO145" s="298"/>
      <c r="AP145" s="298"/>
      <c r="AQ145" s="298"/>
      <c r="AR145" s="298"/>
      <c r="AS145" s="298"/>
      <c r="AT145" s="298"/>
      <c r="AU145" s="298"/>
      <c r="AV145" s="298"/>
      <c r="AW145" s="298"/>
      <c r="AX145" s="298"/>
      <c r="AY145" s="298"/>
      <c r="AZ145" s="298"/>
      <c r="BA145" s="298"/>
      <c r="BB145" s="298"/>
      <c r="BC145" s="298"/>
      <c r="BD145" s="298"/>
      <c r="BE145" s="298"/>
      <c r="BF145" s="298"/>
      <c r="BG145" s="298"/>
      <c r="BH145" s="298"/>
      <c r="BI145" s="298"/>
      <c r="BJ145" s="298"/>
      <c r="BK145" s="298"/>
      <c r="BL145" s="298"/>
      <c r="BM145" s="298"/>
      <c r="BN145" s="298"/>
      <c r="BO145" s="298"/>
      <c r="BP145" s="298"/>
      <c r="BQ145" s="298"/>
      <c r="BR145" s="298"/>
      <c r="BS145" s="298"/>
      <c r="BT145" s="298"/>
      <c r="BU145" s="298"/>
      <c r="BV145" s="298"/>
      <c r="BW145" s="298"/>
      <c r="BX145" s="298"/>
      <c r="BY145" s="298"/>
      <c r="BZ145" s="298"/>
      <c r="CA145" s="298"/>
      <c r="CB145" s="298"/>
      <c r="CC145" s="298"/>
      <c r="CD145" s="298"/>
    </row>
    <row r="146" spans="1:82" x14ac:dyDescent="0.2">
      <c r="A146" s="298"/>
      <c r="B146" s="298"/>
      <c r="C146" s="298"/>
      <c r="D146" s="298"/>
      <c r="E146" s="298"/>
      <c r="F146" s="298"/>
      <c r="G146" s="298"/>
      <c r="H146" s="298"/>
      <c r="I146" s="298"/>
      <c r="J146" s="298"/>
      <c r="K146" s="298"/>
      <c r="L146" s="298"/>
      <c r="M146" s="298"/>
      <c r="N146" s="298"/>
      <c r="O146" s="298"/>
      <c r="P146" s="298"/>
      <c r="Q146" s="298"/>
      <c r="R146" s="298"/>
      <c r="S146" s="298"/>
      <c r="T146" s="298"/>
      <c r="U146" s="298"/>
      <c r="V146" s="298"/>
      <c r="W146" s="298"/>
      <c r="X146" s="298"/>
      <c r="Y146" s="298"/>
      <c r="Z146" s="298"/>
      <c r="AA146" s="298"/>
      <c r="AB146" s="298"/>
      <c r="AC146" s="298"/>
      <c r="AD146" s="298"/>
      <c r="AE146" s="298"/>
      <c r="AF146" s="298"/>
      <c r="AG146" s="298"/>
      <c r="AH146" s="298"/>
      <c r="AI146" s="298"/>
      <c r="AJ146" s="298"/>
      <c r="AK146" s="298"/>
      <c r="AL146" s="298"/>
      <c r="AM146" s="298"/>
      <c r="AN146" s="298"/>
      <c r="AO146" s="298"/>
      <c r="AP146" s="298"/>
      <c r="AQ146" s="298"/>
      <c r="AR146" s="298"/>
      <c r="AS146" s="298"/>
      <c r="AT146" s="298"/>
      <c r="AU146" s="298"/>
      <c r="AV146" s="298"/>
      <c r="AW146" s="298"/>
      <c r="AX146" s="298"/>
      <c r="AY146" s="298"/>
      <c r="AZ146" s="298"/>
      <c r="BA146" s="298"/>
      <c r="BB146" s="298"/>
      <c r="BC146" s="298"/>
      <c r="BD146" s="298"/>
      <c r="BE146" s="298"/>
      <c r="BF146" s="298"/>
      <c r="BG146" s="298"/>
      <c r="BH146" s="298"/>
      <c r="BI146" s="298"/>
      <c r="BJ146" s="298"/>
      <c r="BK146" s="298"/>
      <c r="BL146" s="298"/>
      <c r="BM146" s="298"/>
      <c r="BN146" s="298"/>
      <c r="BO146" s="298"/>
      <c r="BP146" s="298"/>
      <c r="BQ146" s="298"/>
      <c r="BR146" s="298"/>
      <c r="BS146" s="298"/>
      <c r="BT146" s="298"/>
      <c r="BU146" s="298"/>
      <c r="BV146" s="298"/>
      <c r="BW146" s="298"/>
      <c r="BX146" s="298"/>
      <c r="BY146" s="298"/>
      <c r="BZ146" s="298"/>
      <c r="CA146" s="298"/>
      <c r="CB146" s="298"/>
      <c r="CC146" s="298"/>
      <c r="CD146" s="298"/>
    </row>
    <row r="147" spans="1:82" x14ac:dyDescent="0.2">
      <c r="A147" s="298"/>
      <c r="B147" s="298"/>
      <c r="C147" s="298"/>
      <c r="D147" s="298"/>
      <c r="E147" s="298"/>
      <c r="F147" s="298"/>
      <c r="G147" s="298"/>
      <c r="H147" s="298"/>
      <c r="I147" s="298"/>
      <c r="J147" s="298"/>
      <c r="K147" s="298"/>
      <c r="L147" s="298"/>
      <c r="M147" s="298"/>
      <c r="N147" s="298"/>
      <c r="O147" s="298"/>
      <c r="P147" s="298"/>
      <c r="Q147" s="298"/>
      <c r="R147" s="298"/>
      <c r="S147" s="298"/>
      <c r="T147" s="298"/>
      <c r="U147" s="298"/>
      <c r="V147" s="298"/>
      <c r="W147" s="298"/>
      <c r="X147" s="298"/>
      <c r="Y147" s="298"/>
      <c r="Z147" s="298"/>
      <c r="AA147" s="298"/>
      <c r="AB147" s="298"/>
      <c r="AC147" s="298"/>
      <c r="AD147" s="298"/>
      <c r="AE147" s="298"/>
      <c r="AF147" s="298"/>
      <c r="AG147" s="298"/>
      <c r="AH147" s="298"/>
      <c r="AI147" s="298"/>
      <c r="AJ147" s="298"/>
      <c r="AK147" s="298"/>
      <c r="AL147" s="298"/>
      <c r="AM147" s="298"/>
      <c r="AN147" s="298"/>
      <c r="AO147" s="298"/>
      <c r="AP147" s="298"/>
      <c r="AQ147" s="298"/>
      <c r="AR147" s="298"/>
      <c r="AS147" s="298"/>
      <c r="AT147" s="298"/>
      <c r="AU147" s="298"/>
      <c r="AV147" s="298"/>
      <c r="AW147" s="298"/>
      <c r="AX147" s="298"/>
      <c r="AY147" s="298"/>
      <c r="AZ147" s="298"/>
      <c r="BA147" s="298"/>
      <c r="BB147" s="298"/>
      <c r="BC147" s="298"/>
      <c r="BD147" s="298"/>
      <c r="BE147" s="298"/>
      <c r="BF147" s="298"/>
      <c r="BG147" s="298"/>
      <c r="BH147" s="298"/>
      <c r="BI147" s="298"/>
      <c r="BJ147" s="298"/>
      <c r="BK147" s="298"/>
      <c r="BL147" s="298"/>
      <c r="BM147" s="298"/>
      <c r="BN147" s="298"/>
      <c r="BO147" s="298"/>
      <c r="BP147" s="298"/>
      <c r="BQ147" s="298"/>
      <c r="BR147" s="298"/>
      <c r="BS147" s="298"/>
      <c r="BT147" s="298"/>
      <c r="BU147" s="298"/>
      <c r="BV147" s="298"/>
      <c r="BW147" s="298"/>
      <c r="BX147" s="298"/>
      <c r="BY147" s="298"/>
      <c r="BZ147" s="298"/>
      <c r="CA147" s="298"/>
      <c r="CB147" s="298"/>
      <c r="CC147" s="298"/>
      <c r="CD147" s="298"/>
    </row>
    <row r="148" spans="1:82" x14ac:dyDescent="0.2">
      <c r="A148" s="298"/>
      <c r="B148" s="298"/>
      <c r="C148" s="298"/>
      <c r="D148" s="298"/>
      <c r="E148" s="298"/>
      <c r="F148" s="298"/>
      <c r="G148" s="298"/>
      <c r="H148" s="298"/>
      <c r="I148" s="298"/>
      <c r="J148" s="298"/>
      <c r="K148" s="298"/>
      <c r="L148" s="298"/>
      <c r="M148" s="298"/>
      <c r="N148" s="298"/>
      <c r="O148" s="298"/>
      <c r="P148" s="298"/>
      <c r="Q148" s="298"/>
      <c r="R148" s="298"/>
      <c r="S148" s="298"/>
      <c r="T148" s="298"/>
      <c r="U148" s="298"/>
      <c r="V148" s="298"/>
      <c r="W148" s="298"/>
      <c r="X148" s="298"/>
      <c r="Y148" s="298"/>
      <c r="Z148" s="298"/>
      <c r="AA148" s="298"/>
      <c r="AB148" s="298"/>
      <c r="AC148" s="298"/>
      <c r="AD148" s="298"/>
      <c r="AE148" s="298"/>
      <c r="AF148" s="298"/>
      <c r="AG148" s="298"/>
      <c r="AH148" s="298"/>
      <c r="AI148" s="298"/>
      <c r="AJ148" s="298"/>
      <c r="AK148" s="298"/>
      <c r="AL148" s="298"/>
      <c r="AM148" s="298"/>
      <c r="AN148" s="298"/>
      <c r="AO148" s="298"/>
      <c r="AP148" s="298"/>
      <c r="AQ148" s="298"/>
      <c r="AR148" s="298"/>
      <c r="AS148" s="298"/>
      <c r="AT148" s="298"/>
      <c r="AU148" s="298"/>
      <c r="AV148" s="298"/>
      <c r="AW148" s="298"/>
      <c r="AX148" s="298"/>
      <c r="AY148" s="298"/>
      <c r="AZ148" s="298"/>
      <c r="BA148" s="298"/>
      <c r="BB148" s="298"/>
      <c r="BC148" s="298"/>
      <c r="BD148" s="298"/>
      <c r="BE148" s="298"/>
      <c r="BF148" s="298"/>
      <c r="BG148" s="298"/>
      <c r="BH148" s="298"/>
      <c r="BI148" s="298"/>
      <c r="BJ148" s="298"/>
      <c r="BK148" s="298"/>
      <c r="BL148" s="298"/>
      <c r="BM148" s="298"/>
      <c r="BN148" s="298"/>
      <c r="BO148" s="298"/>
      <c r="BP148" s="298"/>
      <c r="BQ148" s="298"/>
      <c r="BR148" s="298"/>
      <c r="BS148" s="298"/>
      <c r="BT148" s="298"/>
      <c r="BU148" s="298"/>
      <c r="BV148" s="298"/>
      <c r="BW148" s="298"/>
      <c r="BX148" s="298"/>
      <c r="BY148" s="298"/>
      <c r="BZ148" s="298"/>
      <c r="CA148" s="298"/>
      <c r="CB148" s="298"/>
      <c r="CC148" s="298"/>
      <c r="CD148" s="298"/>
    </row>
    <row r="149" spans="1:82" x14ac:dyDescent="0.2">
      <c r="A149" s="298"/>
      <c r="B149" s="298"/>
      <c r="C149" s="298"/>
      <c r="D149" s="298"/>
      <c r="E149" s="298"/>
      <c r="F149" s="298"/>
      <c r="G149" s="298"/>
      <c r="H149" s="298"/>
      <c r="I149" s="298"/>
      <c r="J149" s="298"/>
      <c r="K149" s="298"/>
      <c r="L149" s="298"/>
      <c r="M149" s="298"/>
      <c r="N149" s="298"/>
      <c r="O149" s="298"/>
      <c r="P149" s="298"/>
      <c r="Q149" s="298"/>
      <c r="R149" s="298"/>
      <c r="S149" s="298"/>
      <c r="T149" s="298"/>
      <c r="U149" s="298"/>
      <c r="V149" s="298"/>
      <c r="W149" s="298"/>
      <c r="X149" s="298"/>
      <c r="Y149" s="298"/>
      <c r="Z149" s="298"/>
      <c r="AA149" s="298"/>
      <c r="AB149" s="298"/>
      <c r="AC149" s="298"/>
      <c r="AD149" s="298"/>
      <c r="AE149" s="298"/>
      <c r="AF149" s="298"/>
      <c r="AG149" s="298"/>
      <c r="AH149" s="298"/>
      <c r="AI149" s="298"/>
      <c r="AJ149" s="298"/>
      <c r="AK149" s="298"/>
      <c r="AL149" s="298"/>
      <c r="AM149" s="298"/>
      <c r="AN149" s="298"/>
      <c r="AO149" s="298"/>
      <c r="AP149" s="298"/>
      <c r="AQ149" s="298"/>
      <c r="AR149" s="298"/>
      <c r="AS149" s="298"/>
      <c r="AT149" s="298"/>
      <c r="AU149" s="298"/>
      <c r="AV149" s="298"/>
      <c r="AW149" s="298"/>
      <c r="AX149" s="298"/>
      <c r="AY149" s="298"/>
      <c r="AZ149" s="298"/>
      <c r="BA149" s="298"/>
      <c r="BB149" s="298"/>
      <c r="BC149" s="298"/>
      <c r="BD149" s="298"/>
      <c r="BE149" s="298"/>
      <c r="BF149" s="298"/>
      <c r="BG149" s="298"/>
      <c r="BH149" s="298"/>
      <c r="BI149" s="298"/>
      <c r="BJ149" s="298"/>
      <c r="BK149" s="298"/>
      <c r="BL149" s="298"/>
      <c r="BM149" s="298"/>
      <c r="BN149" s="298"/>
      <c r="BO149" s="298"/>
      <c r="BP149" s="298"/>
      <c r="BQ149" s="298"/>
      <c r="BR149" s="298"/>
      <c r="BS149" s="298"/>
      <c r="BT149" s="298"/>
      <c r="BU149" s="298"/>
      <c r="BV149" s="298"/>
      <c r="BW149" s="298"/>
      <c r="BX149" s="298"/>
      <c r="BY149" s="298"/>
      <c r="BZ149" s="298"/>
      <c r="CA149" s="298"/>
      <c r="CB149" s="298"/>
      <c r="CC149" s="298"/>
      <c r="CD149" s="298"/>
    </row>
    <row r="150" spans="1:82" x14ac:dyDescent="0.2">
      <c r="A150" s="298"/>
      <c r="B150" s="298"/>
      <c r="C150" s="298"/>
      <c r="D150" s="298"/>
      <c r="E150" s="298"/>
      <c r="F150" s="298"/>
      <c r="G150" s="298"/>
      <c r="H150" s="298"/>
      <c r="I150" s="298"/>
      <c r="J150" s="298"/>
      <c r="K150" s="298"/>
      <c r="L150" s="298"/>
      <c r="M150" s="298"/>
      <c r="N150" s="298"/>
      <c r="O150" s="298"/>
      <c r="P150" s="298"/>
      <c r="Q150" s="298"/>
      <c r="R150" s="298"/>
      <c r="S150" s="298"/>
      <c r="T150" s="298"/>
      <c r="U150" s="298"/>
      <c r="V150" s="298"/>
      <c r="W150" s="298"/>
      <c r="X150" s="298"/>
      <c r="Y150" s="298"/>
      <c r="Z150" s="298"/>
      <c r="AA150" s="298"/>
      <c r="AB150" s="298"/>
      <c r="AC150" s="298"/>
      <c r="AD150" s="298"/>
      <c r="AE150" s="298"/>
      <c r="AF150" s="298"/>
      <c r="AG150" s="298"/>
      <c r="AH150" s="298"/>
      <c r="AI150" s="298"/>
      <c r="AJ150" s="298"/>
      <c r="AK150" s="298"/>
      <c r="AL150" s="298"/>
      <c r="AM150" s="298"/>
      <c r="AN150" s="298"/>
      <c r="AO150" s="298"/>
      <c r="AP150" s="298"/>
      <c r="AQ150" s="298"/>
      <c r="AR150" s="298"/>
      <c r="AS150" s="298"/>
      <c r="AT150" s="298"/>
      <c r="AU150" s="298"/>
      <c r="AV150" s="298"/>
      <c r="AW150" s="298"/>
      <c r="AX150" s="298"/>
      <c r="AY150" s="298"/>
      <c r="AZ150" s="298"/>
      <c r="BA150" s="298"/>
      <c r="BB150" s="298"/>
      <c r="BC150" s="298"/>
      <c r="BD150" s="298"/>
      <c r="BE150" s="298"/>
      <c r="BF150" s="298"/>
      <c r="BG150" s="298"/>
      <c r="BH150" s="298"/>
      <c r="BI150" s="298"/>
      <c r="BJ150" s="298"/>
      <c r="BK150" s="298"/>
      <c r="BL150" s="298"/>
      <c r="BM150" s="298"/>
      <c r="BN150" s="298"/>
      <c r="BO150" s="298"/>
      <c r="BP150" s="298"/>
      <c r="BQ150" s="298"/>
      <c r="BR150" s="298"/>
      <c r="BS150" s="298"/>
      <c r="BT150" s="298"/>
      <c r="BU150" s="298"/>
      <c r="BV150" s="298"/>
      <c r="BW150" s="298"/>
      <c r="BX150" s="298"/>
      <c r="BY150" s="298"/>
      <c r="BZ150" s="298"/>
      <c r="CA150" s="298"/>
      <c r="CB150" s="298"/>
      <c r="CC150" s="298"/>
      <c r="CD150" s="298"/>
    </row>
    <row r="151" spans="1:82" x14ac:dyDescent="0.2">
      <c r="A151" s="298"/>
      <c r="B151" s="298"/>
      <c r="C151" s="298"/>
      <c r="D151" s="298"/>
      <c r="E151" s="298"/>
      <c r="F151" s="298"/>
      <c r="G151" s="298"/>
      <c r="H151" s="298"/>
      <c r="I151" s="298"/>
      <c r="J151" s="298"/>
      <c r="K151" s="298"/>
      <c r="L151" s="298"/>
      <c r="M151" s="298"/>
      <c r="N151" s="298"/>
      <c r="O151" s="298"/>
      <c r="P151" s="298"/>
      <c r="Q151" s="298"/>
      <c r="R151" s="298"/>
      <c r="S151" s="298"/>
      <c r="T151" s="298"/>
      <c r="U151" s="298"/>
      <c r="V151" s="298"/>
      <c r="W151" s="298"/>
      <c r="X151" s="298"/>
      <c r="Y151" s="298"/>
      <c r="Z151" s="298"/>
      <c r="AA151" s="298"/>
      <c r="AB151" s="298"/>
      <c r="AC151" s="298"/>
      <c r="AD151" s="298"/>
      <c r="AE151" s="298"/>
      <c r="AF151" s="298"/>
      <c r="AG151" s="298"/>
      <c r="AH151" s="298"/>
      <c r="AI151" s="298"/>
      <c r="AJ151" s="298"/>
      <c r="AK151" s="298"/>
      <c r="AL151" s="298"/>
      <c r="AM151" s="298"/>
      <c r="AN151" s="298"/>
      <c r="AO151" s="298"/>
      <c r="AP151" s="298"/>
      <c r="AQ151" s="298"/>
      <c r="AR151" s="298"/>
      <c r="AS151" s="298"/>
      <c r="AT151" s="298"/>
      <c r="AU151" s="298"/>
      <c r="AV151" s="298"/>
      <c r="AW151" s="298"/>
      <c r="AX151" s="298"/>
      <c r="AY151" s="298"/>
      <c r="AZ151" s="298"/>
      <c r="BA151" s="298"/>
      <c r="BB151" s="298"/>
      <c r="BC151" s="298"/>
      <c r="BD151" s="298"/>
      <c r="BE151" s="298"/>
      <c r="BF151" s="298"/>
      <c r="BG151" s="298"/>
      <c r="BH151" s="298"/>
      <c r="BI151" s="298"/>
      <c r="BJ151" s="298"/>
      <c r="BK151" s="298"/>
      <c r="BL151" s="298"/>
      <c r="BM151" s="298"/>
      <c r="BN151" s="298"/>
      <c r="BO151" s="298"/>
      <c r="BP151" s="298"/>
      <c r="BQ151" s="298"/>
      <c r="BR151" s="298"/>
      <c r="BS151" s="298"/>
      <c r="BT151" s="298"/>
      <c r="BU151" s="298"/>
      <c r="BV151" s="298"/>
      <c r="BW151" s="298"/>
      <c r="BX151" s="298"/>
      <c r="BY151" s="298"/>
      <c r="BZ151" s="298"/>
      <c r="CA151" s="298"/>
      <c r="CB151" s="298"/>
      <c r="CC151" s="298"/>
      <c r="CD151" s="298"/>
    </row>
    <row r="152" spans="1:82" x14ac:dyDescent="0.2">
      <c r="A152" s="298"/>
      <c r="B152" s="298"/>
      <c r="C152" s="298"/>
      <c r="D152" s="298"/>
      <c r="E152" s="298"/>
      <c r="F152" s="298"/>
      <c r="G152" s="298"/>
      <c r="H152" s="298"/>
      <c r="I152" s="298"/>
      <c r="J152" s="298"/>
      <c r="K152" s="298"/>
      <c r="L152" s="298"/>
      <c r="M152" s="298"/>
      <c r="N152" s="298"/>
      <c r="O152" s="298"/>
      <c r="P152" s="298"/>
      <c r="Q152" s="298"/>
      <c r="R152" s="298"/>
      <c r="S152" s="298"/>
      <c r="T152" s="298"/>
      <c r="U152" s="298"/>
      <c r="V152" s="298"/>
      <c r="W152" s="298"/>
      <c r="X152" s="298"/>
      <c r="Y152" s="298"/>
      <c r="Z152" s="298"/>
      <c r="AA152" s="298"/>
      <c r="AB152" s="298"/>
      <c r="AC152" s="298"/>
      <c r="AD152" s="298"/>
      <c r="AE152" s="298"/>
      <c r="AF152" s="298"/>
      <c r="AG152" s="298"/>
      <c r="AH152" s="298"/>
      <c r="AI152" s="298"/>
      <c r="AJ152" s="298"/>
      <c r="AK152" s="298"/>
      <c r="AL152" s="298"/>
      <c r="AM152" s="298"/>
      <c r="AN152" s="298"/>
      <c r="AO152" s="298"/>
      <c r="AP152" s="298"/>
      <c r="AQ152" s="298"/>
      <c r="AR152" s="298"/>
      <c r="AS152" s="298"/>
      <c r="AT152" s="298"/>
      <c r="AU152" s="298"/>
      <c r="AV152" s="298"/>
      <c r="AW152" s="298"/>
      <c r="AX152" s="298"/>
      <c r="AY152" s="298"/>
      <c r="AZ152" s="298"/>
      <c r="BA152" s="298"/>
      <c r="BB152" s="298"/>
      <c r="BC152" s="298"/>
      <c r="BD152" s="298"/>
      <c r="BE152" s="298"/>
      <c r="BF152" s="298"/>
      <c r="BG152" s="298"/>
      <c r="BH152" s="298"/>
      <c r="BI152" s="298"/>
      <c r="BJ152" s="298"/>
      <c r="BK152" s="298"/>
      <c r="BL152" s="298"/>
      <c r="BM152" s="298"/>
      <c r="BN152" s="298"/>
      <c r="BO152" s="298"/>
      <c r="BP152" s="298"/>
      <c r="BQ152" s="298"/>
      <c r="BR152" s="298"/>
      <c r="BS152" s="298"/>
      <c r="BT152" s="298"/>
      <c r="BU152" s="298"/>
      <c r="BV152" s="298"/>
      <c r="BW152" s="298"/>
      <c r="BX152" s="298"/>
      <c r="BY152" s="298"/>
      <c r="BZ152" s="298"/>
      <c r="CA152" s="298"/>
      <c r="CB152" s="298"/>
      <c r="CC152" s="298"/>
      <c r="CD152" s="298"/>
    </row>
    <row r="153" spans="1:82" x14ac:dyDescent="0.2">
      <c r="A153" s="298"/>
      <c r="B153" s="298"/>
      <c r="C153" s="298"/>
      <c r="D153" s="298"/>
      <c r="E153" s="298"/>
      <c r="F153" s="298"/>
      <c r="G153" s="298"/>
      <c r="H153" s="298"/>
      <c r="I153" s="298"/>
      <c r="J153" s="298"/>
      <c r="K153" s="298"/>
      <c r="L153" s="298"/>
      <c r="M153" s="298"/>
      <c r="N153" s="298"/>
      <c r="O153" s="298"/>
      <c r="P153" s="298"/>
      <c r="Q153" s="298"/>
      <c r="R153" s="298"/>
      <c r="S153" s="298"/>
      <c r="T153" s="298"/>
      <c r="U153" s="298"/>
      <c r="V153" s="298"/>
      <c r="W153" s="298"/>
      <c r="X153" s="298"/>
      <c r="Y153" s="298"/>
      <c r="Z153" s="298"/>
      <c r="AA153" s="298"/>
      <c r="AB153" s="298"/>
      <c r="AC153" s="298"/>
      <c r="AD153" s="298"/>
      <c r="AE153" s="298"/>
      <c r="AF153" s="298"/>
      <c r="AG153" s="298"/>
      <c r="AH153" s="298"/>
      <c r="AI153" s="298"/>
      <c r="AJ153" s="298"/>
      <c r="AK153" s="298"/>
      <c r="AL153" s="298"/>
      <c r="AM153" s="298"/>
      <c r="AN153" s="298"/>
      <c r="AO153" s="298"/>
      <c r="AP153" s="298"/>
      <c r="AQ153" s="298"/>
      <c r="AR153" s="298"/>
      <c r="AS153" s="298"/>
      <c r="AT153" s="298"/>
      <c r="AU153" s="298"/>
      <c r="AV153" s="298"/>
      <c r="AW153" s="298"/>
      <c r="AX153" s="298"/>
      <c r="AY153" s="298"/>
      <c r="AZ153" s="298"/>
      <c r="BA153" s="298"/>
      <c r="BB153" s="298"/>
      <c r="BC153" s="298"/>
      <c r="BD153" s="298"/>
      <c r="BE153" s="298"/>
      <c r="BF153" s="298"/>
      <c r="BG153" s="298"/>
      <c r="BH153" s="298"/>
      <c r="BI153" s="298"/>
      <c r="BJ153" s="298"/>
      <c r="BK153" s="298"/>
      <c r="BL153" s="298"/>
      <c r="BM153" s="298"/>
      <c r="BN153" s="298"/>
      <c r="BO153" s="298"/>
      <c r="BP153" s="298"/>
      <c r="BQ153" s="298"/>
      <c r="BR153" s="298"/>
      <c r="BS153" s="298"/>
      <c r="BT153" s="298"/>
      <c r="BU153" s="298"/>
      <c r="BV153" s="298"/>
      <c r="BW153" s="298"/>
      <c r="BX153" s="298"/>
      <c r="BY153" s="298"/>
      <c r="BZ153" s="298"/>
      <c r="CA153" s="298"/>
      <c r="CB153" s="298"/>
      <c r="CC153" s="298"/>
      <c r="CD153" s="298"/>
    </row>
    <row r="154" spans="1:82" x14ac:dyDescent="0.2">
      <c r="A154" s="298"/>
      <c r="B154" s="298"/>
      <c r="C154" s="298"/>
      <c r="D154" s="298"/>
      <c r="E154" s="298"/>
      <c r="F154" s="298"/>
      <c r="G154" s="298"/>
      <c r="H154" s="298"/>
      <c r="I154" s="298"/>
      <c r="J154" s="298"/>
      <c r="K154" s="298"/>
      <c r="L154" s="298"/>
      <c r="M154" s="298"/>
      <c r="N154" s="298"/>
      <c r="O154" s="298"/>
      <c r="P154" s="298"/>
      <c r="Q154" s="298"/>
      <c r="R154" s="298"/>
      <c r="S154" s="298"/>
      <c r="T154" s="298"/>
      <c r="U154" s="298"/>
      <c r="V154" s="298"/>
      <c r="W154" s="298"/>
      <c r="X154" s="298"/>
      <c r="Y154" s="298"/>
      <c r="Z154" s="298"/>
      <c r="AA154" s="298"/>
      <c r="AB154" s="298"/>
      <c r="AC154" s="298"/>
      <c r="AD154" s="298"/>
      <c r="AE154" s="298"/>
      <c r="AF154" s="298"/>
      <c r="AG154" s="298"/>
      <c r="AH154" s="298"/>
      <c r="AI154" s="298"/>
      <c r="AJ154" s="298"/>
      <c r="AK154" s="298"/>
      <c r="AL154" s="298"/>
      <c r="AM154" s="298"/>
      <c r="AN154" s="298"/>
      <c r="AO154" s="298"/>
      <c r="AP154" s="298"/>
      <c r="AQ154" s="298"/>
      <c r="AR154" s="298"/>
      <c r="AS154" s="298"/>
      <c r="AT154" s="298"/>
      <c r="AU154" s="298"/>
      <c r="AV154" s="298"/>
      <c r="AW154" s="298"/>
      <c r="AX154" s="298"/>
      <c r="AY154" s="298"/>
      <c r="AZ154" s="298"/>
      <c r="BA154" s="298"/>
      <c r="BB154" s="298"/>
      <c r="BC154" s="298"/>
      <c r="BD154" s="298"/>
      <c r="BE154" s="298"/>
      <c r="BF154" s="298"/>
      <c r="BG154" s="298"/>
      <c r="BH154" s="298"/>
      <c r="BI154" s="298"/>
      <c r="BJ154" s="298"/>
      <c r="BK154" s="298"/>
      <c r="BL154" s="298"/>
      <c r="BM154" s="298"/>
      <c r="BN154" s="298"/>
      <c r="BO154" s="298"/>
      <c r="BP154" s="298"/>
      <c r="BQ154" s="298"/>
      <c r="BR154" s="298"/>
      <c r="BS154" s="298"/>
      <c r="BT154" s="298"/>
      <c r="BU154" s="298"/>
      <c r="BV154" s="298"/>
      <c r="BW154" s="298"/>
      <c r="BX154" s="298"/>
      <c r="BY154" s="298"/>
      <c r="BZ154" s="298"/>
      <c r="CA154" s="298"/>
      <c r="CB154" s="298"/>
      <c r="CC154" s="298"/>
      <c r="CD154" s="298"/>
    </row>
    <row r="155" spans="1:82" x14ac:dyDescent="0.2">
      <c r="A155" s="298"/>
      <c r="B155" s="298"/>
      <c r="C155" s="298"/>
      <c r="D155" s="298"/>
      <c r="E155" s="298"/>
      <c r="F155" s="298"/>
      <c r="G155" s="298"/>
      <c r="H155" s="298"/>
      <c r="I155" s="298"/>
      <c r="J155" s="298"/>
      <c r="K155" s="298"/>
      <c r="L155" s="298"/>
      <c r="M155" s="298"/>
      <c r="N155" s="298"/>
      <c r="O155" s="298"/>
      <c r="P155" s="298"/>
      <c r="Q155" s="298"/>
      <c r="R155" s="298"/>
      <c r="S155" s="298"/>
      <c r="T155" s="298"/>
      <c r="U155" s="298"/>
      <c r="V155" s="298"/>
      <c r="W155" s="298"/>
      <c r="X155" s="298"/>
      <c r="Y155" s="298"/>
      <c r="Z155" s="298"/>
      <c r="AA155" s="298"/>
      <c r="AB155" s="298"/>
      <c r="AC155" s="298"/>
      <c r="AD155" s="298"/>
      <c r="AE155" s="298"/>
      <c r="AF155" s="298"/>
      <c r="AG155" s="298"/>
      <c r="AH155" s="298"/>
      <c r="AI155" s="298"/>
      <c r="AJ155" s="298"/>
      <c r="AK155" s="298"/>
      <c r="AL155" s="298"/>
      <c r="AM155" s="298"/>
      <c r="AN155" s="298"/>
      <c r="AO155" s="298"/>
      <c r="AP155" s="298"/>
      <c r="AQ155" s="298"/>
      <c r="AR155" s="298"/>
      <c r="AS155" s="298"/>
      <c r="AT155" s="298"/>
      <c r="AU155" s="298"/>
      <c r="AV155" s="298"/>
      <c r="AW155" s="298"/>
      <c r="AX155" s="298"/>
      <c r="AY155" s="298"/>
      <c r="AZ155" s="298"/>
      <c r="BA155" s="298"/>
      <c r="BB155" s="298"/>
      <c r="BC155" s="298"/>
      <c r="BD155" s="298"/>
      <c r="BE155" s="298"/>
      <c r="BF155" s="298"/>
      <c r="BG155" s="298"/>
      <c r="BH155" s="298"/>
      <c r="BI155" s="298"/>
      <c r="BJ155" s="298"/>
      <c r="BK155" s="298"/>
      <c r="BL155" s="298"/>
      <c r="BM155" s="298"/>
      <c r="BN155" s="298"/>
      <c r="BO155" s="298"/>
      <c r="BP155" s="298"/>
      <c r="BQ155" s="298"/>
      <c r="BR155" s="298"/>
      <c r="BS155" s="298"/>
      <c r="BT155" s="298"/>
      <c r="BU155" s="298"/>
      <c r="BV155" s="298"/>
      <c r="BW155" s="298"/>
      <c r="BX155" s="298"/>
      <c r="BY155" s="298"/>
      <c r="BZ155" s="298"/>
      <c r="CA155" s="298"/>
      <c r="CB155" s="298"/>
      <c r="CC155" s="298"/>
      <c r="CD155" s="298"/>
    </row>
    <row r="156" spans="1:82" x14ac:dyDescent="0.2">
      <c r="A156" s="298"/>
      <c r="B156" s="298"/>
      <c r="C156" s="298"/>
      <c r="D156" s="298"/>
      <c r="E156" s="298"/>
      <c r="F156" s="298"/>
      <c r="G156" s="298"/>
      <c r="H156" s="298"/>
      <c r="I156" s="298"/>
      <c r="J156" s="298"/>
      <c r="K156" s="298"/>
      <c r="L156" s="298"/>
      <c r="M156" s="298"/>
      <c r="N156" s="298"/>
      <c r="O156" s="298"/>
      <c r="P156" s="298"/>
      <c r="Q156" s="298"/>
      <c r="R156" s="298"/>
      <c r="S156" s="298"/>
      <c r="T156" s="298"/>
      <c r="U156" s="298"/>
      <c r="V156" s="298"/>
      <c r="W156" s="298"/>
      <c r="X156" s="298"/>
      <c r="Y156" s="298"/>
      <c r="Z156" s="298"/>
      <c r="AA156" s="298"/>
      <c r="AB156" s="298"/>
      <c r="AC156" s="298"/>
      <c r="AD156" s="298"/>
      <c r="AE156" s="298"/>
      <c r="AF156" s="298"/>
      <c r="AG156" s="298"/>
      <c r="AH156" s="298"/>
      <c r="AI156" s="298"/>
      <c r="AJ156" s="298"/>
      <c r="AK156" s="298"/>
      <c r="AL156" s="298"/>
      <c r="AM156" s="298"/>
      <c r="AN156" s="298"/>
      <c r="AO156" s="298"/>
      <c r="AP156" s="298"/>
      <c r="AQ156" s="298"/>
      <c r="AR156" s="298"/>
      <c r="AS156" s="298"/>
      <c r="AT156" s="298"/>
      <c r="AU156" s="298"/>
      <c r="AV156" s="298"/>
      <c r="AW156" s="298"/>
      <c r="AX156" s="298"/>
      <c r="AY156" s="298"/>
      <c r="AZ156" s="298"/>
      <c r="BA156" s="298"/>
      <c r="BB156" s="298"/>
      <c r="BC156" s="298"/>
      <c r="BD156" s="298"/>
      <c r="BE156" s="298"/>
      <c r="BF156" s="298"/>
      <c r="BG156" s="298"/>
      <c r="BH156" s="298"/>
      <c r="BI156" s="298"/>
      <c r="BJ156" s="298"/>
      <c r="BK156" s="298"/>
      <c r="BL156" s="298"/>
      <c r="BM156" s="298"/>
      <c r="BN156" s="298"/>
      <c r="BO156" s="298"/>
      <c r="BP156" s="298"/>
      <c r="BQ156" s="298"/>
      <c r="BR156" s="298"/>
      <c r="BS156" s="298"/>
      <c r="BT156" s="298"/>
      <c r="BU156" s="298"/>
      <c r="BV156" s="298"/>
      <c r="BW156" s="298"/>
      <c r="BX156" s="298"/>
      <c r="BY156" s="298"/>
      <c r="BZ156" s="298"/>
      <c r="CA156" s="298"/>
      <c r="CB156" s="298"/>
      <c r="CC156" s="298"/>
      <c r="CD156" s="298"/>
    </row>
    <row r="157" spans="1:82" x14ac:dyDescent="0.2">
      <c r="A157" s="298"/>
      <c r="B157" s="298"/>
      <c r="C157" s="298"/>
      <c r="D157" s="298"/>
      <c r="E157" s="298"/>
      <c r="F157" s="298"/>
      <c r="G157" s="298"/>
      <c r="H157" s="298"/>
      <c r="I157" s="298"/>
      <c r="J157" s="298"/>
      <c r="K157" s="298"/>
      <c r="L157" s="298"/>
      <c r="M157" s="298"/>
      <c r="N157" s="298"/>
      <c r="O157" s="298"/>
      <c r="P157" s="298"/>
      <c r="Q157" s="298"/>
      <c r="R157" s="298"/>
      <c r="S157" s="298"/>
      <c r="T157" s="298"/>
      <c r="U157" s="298"/>
      <c r="V157" s="298"/>
      <c r="W157" s="298"/>
      <c r="X157" s="298"/>
      <c r="Y157" s="298"/>
      <c r="Z157" s="298"/>
      <c r="AA157" s="298"/>
      <c r="AB157" s="298"/>
      <c r="AC157" s="298"/>
      <c r="AD157" s="298"/>
      <c r="AE157" s="298"/>
      <c r="AF157" s="298"/>
      <c r="AG157" s="298"/>
      <c r="AH157" s="298"/>
      <c r="AI157" s="298"/>
      <c r="AJ157" s="298"/>
      <c r="AK157" s="298"/>
      <c r="AL157" s="298"/>
      <c r="AM157" s="298"/>
      <c r="AN157" s="298"/>
      <c r="AO157" s="298"/>
      <c r="AP157" s="298"/>
      <c r="AQ157" s="298"/>
      <c r="AR157" s="298"/>
      <c r="AS157" s="298"/>
      <c r="AT157" s="298"/>
      <c r="AU157" s="298"/>
      <c r="AV157" s="298"/>
      <c r="AW157" s="298"/>
      <c r="AX157" s="298"/>
      <c r="AY157" s="298"/>
      <c r="AZ157" s="298"/>
      <c r="BA157" s="298"/>
      <c r="BB157" s="298"/>
      <c r="BC157" s="298"/>
      <c r="BD157" s="298"/>
      <c r="BE157" s="298"/>
      <c r="BF157" s="298"/>
      <c r="BG157" s="298"/>
      <c r="BH157" s="298"/>
      <c r="BI157" s="298"/>
      <c r="BJ157" s="298"/>
      <c r="BK157" s="298"/>
      <c r="BL157" s="298"/>
      <c r="BM157" s="298"/>
      <c r="BN157" s="298"/>
      <c r="BO157" s="298"/>
      <c r="BP157" s="298"/>
      <c r="BQ157" s="298"/>
      <c r="BR157" s="298"/>
      <c r="BS157" s="298"/>
      <c r="BT157" s="298"/>
      <c r="BU157" s="298"/>
      <c r="BV157" s="298"/>
      <c r="BW157" s="298"/>
      <c r="BX157" s="298"/>
      <c r="BY157" s="298"/>
      <c r="BZ157" s="298"/>
      <c r="CA157" s="298"/>
      <c r="CB157" s="298"/>
      <c r="CC157" s="298"/>
      <c r="CD157" s="298"/>
    </row>
    <row r="158" spans="1:82" x14ac:dyDescent="0.2">
      <c r="A158" s="298"/>
      <c r="B158" s="298"/>
      <c r="C158" s="298"/>
      <c r="D158" s="298"/>
      <c r="E158" s="298"/>
      <c r="F158" s="298"/>
      <c r="G158" s="298"/>
      <c r="H158" s="298"/>
      <c r="I158" s="298"/>
      <c r="J158" s="298"/>
      <c r="K158" s="298"/>
      <c r="L158" s="298"/>
      <c r="M158" s="298"/>
      <c r="N158" s="298"/>
      <c r="O158" s="298"/>
      <c r="P158" s="298"/>
      <c r="Q158" s="298"/>
      <c r="R158" s="298"/>
      <c r="S158" s="298"/>
      <c r="T158" s="298"/>
      <c r="U158" s="298"/>
      <c r="V158" s="298"/>
      <c r="W158" s="298"/>
      <c r="X158" s="298"/>
      <c r="Y158" s="298"/>
      <c r="Z158" s="298"/>
      <c r="AA158" s="298"/>
      <c r="AB158" s="298"/>
      <c r="AC158" s="298"/>
      <c r="AD158" s="298"/>
      <c r="AE158" s="298"/>
      <c r="AF158" s="298"/>
      <c r="AG158" s="298"/>
      <c r="AH158" s="298"/>
      <c r="AI158" s="298"/>
      <c r="AJ158" s="298"/>
      <c r="AK158" s="298"/>
      <c r="AL158" s="298"/>
      <c r="AM158" s="298"/>
      <c r="AN158" s="298"/>
      <c r="AO158" s="298"/>
      <c r="AP158" s="298"/>
      <c r="AQ158" s="298"/>
      <c r="AR158" s="298"/>
      <c r="AS158" s="298"/>
      <c r="AT158" s="298"/>
      <c r="AU158" s="298"/>
      <c r="AV158" s="298"/>
      <c r="AW158" s="298"/>
      <c r="AX158" s="298"/>
      <c r="AY158" s="298"/>
      <c r="AZ158" s="298"/>
      <c r="BA158" s="298"/>
      <c r="BB158" s="298"/>
      <c r="BC158" s="298"/>
      <c r="BD158" s="298"/>
      <c r="BE158" s="298"/>
      <c r="BF158" s="298"/>
      <c r="BG158" s="298"/>
      <c r="BH158" s="298"/>
      <c r="BI158" s="298"/>
      <c r="BJ158" s="298"/>
      <c r="BK158" s="298"/>
      <c r="BL158" s="298"/>
      <c r="BM158" s="298"/>
      <c r="BN158" s="298"/>
      <c r="BO158" s="298"/>
      <c r="BP158" s="298"/>
      <c r="BQ158" s="298"/>
      <c r="BR158" s="298"/>
      <c r="BS158" s="298"/>
      <c r="BT158" s="298"/>
      <c r="BU158" s="298"/>
      <c r="BV158" s="298"/>
      <c r="BW158" s="298"/>
      <c r="BX158" s="298"/>
      <c r="BY158" s="298"/>
      <c r="BZ158" s="298"/>
      <c r="CA158" s="298"/>
      <c r="CB158" s="298"/>
      <c r="CC158" s="298"/>
      <c r="CD158" s="298"/>
    </row>
    <row r="159" spans="1:82" x14ac:dyDescent="0.2">
      <c r="A159" s="298"/>
      <c r="B159" s="298"/>
      <c r="C159" s="298"/>
      <c r="D159" s="298"/>
      <c r="E159" s="298"/>
      <c r="F159" s="298"/>
      <c r="G159" s="298"/>
      <c r="H159" s="298"/>
      <c r="I159" s="298"/>
      <c r="J159" s="298"/>
      <c r="K159" s="298"/>
      <c r="L159" s="298"/>
      <c r="M159" s="298"/>
      <c r="N159" s="298"/>
      <c r="O159" s="298"/>
      <c r="P159" s="298"/>
      <c r="Q159" s="298"/>
      <c r="R159" s="298"/>
      <c r="S159" s="298"/>
      <c r="T159" s="298"/>
      <c r="U159" s="298"/>
      <c r="V159" s="298"/>
      <c r="W159" s="298"/>
      <c r="X159" s="298"/>
      <c r="Y159" s="298"/>
      <c r="Z159" s="298"/>
      <c r="AA159" s="298"/>
      <c r="AB159" s="298"/>
      <c r="AC159" s="298"/>
      <c r="AD159" s="298"/>
      <c r="AE159" s="298"/>
      <c r="AF159" s="298"/>
      <c r="AG159" s="298"/>
      <c r="AH159" s="298"/>
      <c r="AI159" s="298"/>
      <c r="AJ159" s="298"/>
      <c r="AK159" s="298"/>
      <c r="AL159" s="298"/>
      <c r="AM159" s="298"/>
      <c r="AN159" s="298"/>
      <c r="AO159" s="298"/>
      <c r="AP159" s="298"/>
      <c r="AQ159" s="298"/>
      <c r="AR159" s="298"/>
      <c r="AS159" s="298"/>
      <c r="AT159" s="298"/>
      <c r="AU159" s="298"/>
      <c r="AV159" s="298"/>
      <c r="AW159" s="298"/>
      <c r="AX159" s="298"/>
      <c r="AY159" s="298"/>
      <c r="AZ159" s="298"/>
      <c r="BA159" s="298"/>
      <c r="BB159" s="298"/>
      <c r="BC159" s="298"/>
      <c r="BD159" s="298"/>
      <c r="BE159" s="298"/>
      <c r="BF159" s="298"/>
      <c r="BG159" s="298"/>
      <c r="BH159" s="298"/>
      <c r="BI159" s="298"/>
      <c r="BJ159" s="298"/>
      <c r="BK159" s="298"/>
      <c r="BL159" s="298"/>
      <c r="BM159" s="298"/>
      <c r="BN159" s="298"/>
      <c r="BO159" s="298"/>
      <c r="BP159" s="298"/>
      <c r="BQ159" s="298"/>
      <c r="BR159" s="298"/>
      <c r="BS159" s="298"/>
      <c r="BT159" s="298"/>
      <c r="BU159" s="298"/>
      <c r="BV159" s="298"/>
      <c r="BW159" s="298"/>
      <c r="BX159" s="298"/>
      <c r="BY159" s="298"/>
      <c r="BZ159" s="298"/>
      <c r="CA159" s="298"/>
      <c r="CB159" s="298"/>
      <c r="CC159" s="298"/>
      <c r="CD159" s="298"/>
    </row>
    <row r="160" spans="1:82" x14ac:dyDescent="0.2">
      <c r="A160" s="298"/>
      <c r="B160" s="298"/>
      <c r="C160" s="298"/>
      <c r="D160" s="298"/>
      <c r="E160" s="298"/>
      <c r="F160" s="298"/>
      <c r="G160" s="298"/>
      <c r="H160" s="298"/>
      <c r="I160" s="298"/>
      <c r="J160" s="298"/>
      <c r="K160" s="298"/>
      <c r="L160" s="298"/>
      <c r="M160" s="298"/>
      <c r="N160" s="298"/>
      <c r="O160" s="298"/>
      <c r="P160" s="298"/>
      <c r="Q160" s="298"/>
      <c r="R160" s="298"/>
      <c r="S160" s="298"/>
      <c r="T160" s="298"/>
      <c r="U160" s="298"/>
      <c r="V160" s="298"/>
      <c r="W160" s="298"/>
      <c r="X160" s="298"/>
      <c r="Y160" s="298"/>
      <c r="Z160" s="298"/>
      <c r="AA160" s="298"/>
      <c r="AB160" s="298"/>
      <c r="AC160" s="298"/>
      <c r="AD160" s="298"/>
      <c r="AE160" s="298"/>
      <c r="AF160" s="298"/>
      <c r="AG160" s="298"/>
      <c r="AH160" s="298"/>
      <c r="AI160" s="298"/>
      <c r="AJ160" s="298"/>
      <c r="AK160" s="298"/>
      <c r="AL160" s="298"/>
      <c r="AM160" s="298"/>
      <c r="AN160" s="298"/>
      <c r="AO160" s="298"/>
      <c r="AP160" s="298"/>
      <c r="AQ160" s="298"/>
      <c r="AR160" s="298"/>
      <c r="AS160" s="298"/>
      <c r="AT160" s="298"/>
      <c r="AU160" s="298"/>
      <c r="AV160" s="298"/>
      <c r="AW160" s="298"/>
      <c r="AX160" s="298"/>
      <c r="AY160" s="298"/>
      <c r="AZ160" s="298"/>
      <c r="BA160" s="298"/>
      <c r="BB160" s="298"/>
      <c r="BC160" s="298"/>
      <c r="BD160" s="298"/>
      <c r="BE160" s="298"/>
      <c r="BF160" s="298"/>
      <c r="BG160" s="298"/>
      <c r="BH160" s="298"/>
      <c r="BI160" s="298"/>
      <c r="BJ160" s="298"/>
      <c r="BK160" s="298"/>
      <c r="BL160" s="298"/>
      <c r="BM160" s="298"/>
      <c r="BN160" s="298"/>
      <c r="BO160" s="298"/>
      <c r="BP160" s="298"/>
      <c r="BQ160" s="298"/>
      <c r="BR160" s="298"/>
      <c r="BS160" s="298"/>
      <c r="BT160" s="298"/>
      <c r="BU160" s="298"/>
      <c r="BV160" s="298"/>
      <c r="BW160" s="298"/>
      <c r="BX160" s="298"/>
      <c r="BY160" s="298"/>
      <c r="BZ160" s="298"/>
      <c r="CA160" s="298"/>
      <c r="CB160" s="298"/>
      <c r="CC160" s="298"/>
      <c r="CD160" s="298"/>
    </row>
    <row r="161" spans="1:82" x14ac:dyDescent="0.2">
      <c r="A161" s="298"/>
      <c r="B161" s="298"/>
      <c r="C161" s="298"/>
      <c r="D161" s="298"/>
      <c r="E161" s="298"/>
      <c r="F161" s="298"/>
      <c r="G161" s="298"/>
      <c r="H161" s="298"/>
      <c r="I161" s="298"/>
      <c r="J161" s="298"/>
      <c r="K161" s="298"/>
      <c r="L161" s="298"/>
      <c r="M161" s="298"/>
      <c r="N161" s="298"/>
      <c r="O161" s="298"/>
      <c r="P161" s="298"/>
      <c r="Q161" s="298"/>
      <c r="R161" s="298"/>
      <c r="S161" s="298"/>
      <c r="T161" s="298"/>
      <c r="U161" s="298"/>
      <c r="V161" s="298"/>
      <c r="W161" s="298"/>
      <c r="X161" s="298"/>
      <c r="Y161" s="298"/>
      <c r="Z161" s="298"/>
      <c r="AA161" s="298"/>
      <c r="AB161" s="298"/>
      <c r="AC161" s="298"/>
      <c r="AD161" s="298"/>
      <c r="AE161" s="298"/>
      <c r="AF161" s="298"/>
      <c r="AG161" s="298"/>
      <c r="AH161" s="298"/>
      <c r="AI161" s="298"/>
      <c r="AJ161" s="298"/>
      <c r="AK161" s="298"/>
      <c r="AL161" s="298"/>
      <c r="AM161" s="298"/>
      <c r="AN161" s="298"/>
      <c r="AO161" s="298"/>
      <c r="AP161" s="298"/>
      <c r="AQ161" s="298"/>
      <c r="AR161" s="298"/>
      <c r="AS161" s="298"/>
      <c r="AT161" s="298"/>
      <c r="AU161" s="298"/>
      <c r="AV161" s="298"/>
      <c r="AW161" s="298"/>
      <c r="AX161" s="298"/>
      <c r="AY161" s="298"/>
      <c r="AZ161" s="298"/>
      <c r="BA161" s="298"/>
      <c r="BB161" s="298"/>
      <c r="BC161" s="298"/>
      <c r="BD161" s="298"/>
      <c r="BE161" s="298"/>
      <c r="BF161" s="298"/>
      <c r="BG161" s="298"/>
      <c r="BH161" s="298"/>
      <c r="BI161" s="298"/>
      <c r="BJ161" s="298"/>
      <c r="BK161" s="298"/>
      <c r="BL161" s="298"/>
      <c r="BM161" s="298"/>
      <c r="BN161" s="298"/>
      <c r="BO161" s="298"/>
      <c r="BP161" s="298"/>
      <c r="BQ161" s="298"/>
      <c r="BR161" s="298"/>
      <c r="BS161" s="298"/>
      <c r="BT161" s="298"/>
      <c r="BU161" s="298"/>
      <c r="BV161" s="298"/>
      <c r="BW161" s="298"/>
      <c r="BX161" s="298"/>
      <c r="BY161" s="298"/>
      <c r="BZ161" s="298"/>
      <c r="CA161" s="298"/>
      <c r="CB161" s="298"/>
      <c r="CC161" s="298"/>
      <c r="CD161" s="298"/>
    </row>
    <row r="162" spans="1:82" x14ac:dyDescent="0.2">
      <c r="A162" s="298"/>
      <c r="B162" s="298"/>
      <c r="C162" s="298"/>
      <c r="D162" s="298"/>
      <c r="E162" s="298"/>
      <c r="F162" s="298"/>
      <c r="G162" s="298"/>
      <c r="H162" s="298"/>
      <c r="I162" s="298"/>
      <c r="J162" s="298"/>
      <c r="K162" s="298"/>
      <c r="L162" s="298"/>
      <c r="M162" s="298"/>
      <c r="N162" s="298"/>
      <c r="O162" s="298"/>
      <c r="P162" s="298"/>
      <c r="Q162" s="298"/>
      <c r="R162" s="298"/>
      <c r="S162" s="298"/>
      <c r="T162" s="298"/>
      <c r="U162" s="298"/>
      <c r="V162" s="298"/>
      <c r="W162" s="298"/>
      <c r="X162" s="298"/>
      <c r="Y162" s="298"/>
      <c r="Z162" s="298"/>
      <c r="AA162" s="298"/>
      <c r="AB162" s="298"/>
      <c r="AC162" s="298"/>
      <c r="AD162" s="298"/>
      <c r="AE162" s="298"/>
      <c r="AF162" s="298"/>
      <c r="AG162" s="298"/>
      <c r="AH162" s="298"/>
      <c r="AI162" s="298"/>
      <c r="AJ162" s="298"/>
      <c r="AK162" s="298"/>
      <c r="AL162" s="298"/>
      <c r="AM162" s="298"/>
      <c r="AN162" s="298"/>
      <c r="AO162" s="298"/>
      <c r="AP162" s="298"/>
      <c r="AQ162" s="298"/>
      <c r="AR162" s="298"/>
      <c r="AS162" s="298"/>
      <c r="AT162" s="298"/>
      <c r="AU162" s="298"/>
      <c r="AV162" s="298"/>
      <c r="AW162" s="298"/>
      <c r="AX162" s="298"/>
      <c r="AY162" s="298"/>
      <c r="AZ162" s="298"/>
      <c r="BA162" s="298"/>
      <c r="BB162" s="298"/>
      <c r="BC162" s="298"/>
      <c r="BD162" s="298"/>
      <c r="BE162" s="298"/>
      <c r="BF162" s="298"/>
      <c r="BG162" s="298"/>
      <c r="BH162" s="298"/>
      <c r="BI162" s="298"/>
      <c r="BJ162" s="298"/>
      <c r="BK162" s="298"/>
      <c r="BL162" s="298"/>
      <c r="BM162" s="298"/>
      <c r="BN162" s="298"/>
      <c r="BO162" s="298"/>
      <c r="BP162" s="298"/>
      <c r="BQ162" s="298"/>
      <c r="BR162" s="298"/>
      <c r="BS162" s="298"/>
      <c r="BT162" s="298"/>
      <c r="BU162" s="298"/>
      <c r="BV162" s="298"/>
      <c r="BW162" s="298"/>
      <c r="BX162" s="298"/>
      <c r="BY162" s="298"/>
      <c r="BZ162" s="298"/>
      <c r="CA162" s="298"/>
      <c r="CB162" s="298"/>
      <c r="CC162" s="298"/>
      <c r="CD162" s="298"/>
    </row>
    <row r="163" spans="1:82" x14ac:dyDescent="0.2">
      <c r="A163" s="298"/>
      <c r="B163" s="298"/>
      <c r="C163" s="298"/>
      <c r="D163" s="298"/>
      <c r="E163" s="298"/>
      <c r="F163" s="298"/>
      <c r="G163" s="298"/>
      <c r="H163" s="298"/>
      <c r="I163" s="298"/>
      <c r="J163" s="298"/>
      <c r="K163" s="298"/>
      <c r="L163" s="298"/>
      <c r="M163" s="298"/>
      <c r="N163" s="298"/>
      <c r="O163" s="298"/>
      <c r="P163" s="298"/>
      <c r="Q163" s="298"/>
      <c r="R163" s="298"/>
      <c r="S163" s="298"/>
      <c r="T163" s="298"/>
      <c r="U163" s="298"/>
      <c r="V163" s="298"/>
      <c r="W163" s="298"/>
      <c r="X163" s="298"/>
      <c r="Y163" s="298"/>
      <c r="Z163" s="298"/>
      <c r="AA163" s="298"/>
      <c r="AB163" s="298"/>
      <c r="AC163" s="298"/>
      <c r="AD163" s="298"/>
      <c r="AE163" s="298"/>
      <c r="AF163" s="298"/>
      <c r="AG163" s="298"/>
      <c r="AH163" s="298"/>
      <c r="AI163" s="298"/>
      <c r="AJ163" s="298"/>
      <c r="AK163" s="298"/>
      <c r="AL163" s="298"/>
      <c r="AM163" s="298"/>
      <c r="AN163" s="298"/>
      <c r="AO163" s="298"/>
      <c r="AP163" s="298"/>
      <c r="AQ163" s="298"/>
      <c r="AR163" s="298"/>
      <c r="AS163" s="298"/>
      <c r="AT163" s="298"/>
      <c r="AU163" s="298"/>
      <c r="AV163" s="298"/>
      <c r="AW163" s="298"/>
      <c r="AX163" s="298"/>
      <c r="AY163" s="298"/>
      <c r="AZ163" s="298"/>
      <c r="BA163" s="298"/>
      <c r="BB163" s="298"/>
      <c r="BC163" s="298"/>
      <c r="BD163" s="298"/>
      <c r="BE163" s="298"/>
      <c r="BF163" s="298"/>
      <c r="BG163" s="298"/>
      <c r="BH163" s="298"/>
      <c r="BI163" s="298"/>
      <c r="BJ163" s="298"/>
      <c r="BK163" s="298"/>
      <c r="BL163" s="298"/>
      <c r="BM163" s="298"/>
      <c r="BN163" s="298"/>
      <c r="BO163" s="298"/>
      <c r="BP163" s="298"/>
      <c r="BQ163" s="298"/>
      <c r="BR163" s="298"/>
      <c r="BS163" s="298"/>
      <c r="BT163" s="298"/>
      <c r="BU163" s="298"/>
      <c r="BV163" s="298"/>
      <c r="BW163" s="298"/>
      <c r="BX163" s="298"/>
      <c r="BY163" s="298"/>
      <c r="BZ163" s="298"/>
      <c r="CA163" s="298"/>
      <c r="CB163" s="298"/>
      <c r="CC163" s="298"/>
      <c r="CD163" s="298"/>
    </row>
    <row r="164" spans="1:82" x14ac:dyDescent="0.2">
      <c r="A164" s="298"/>
      <c r="B164" s="298"/>
      <c r="C164" s="298"/>
      <c r="D164" s="298"/>
      <c r="E164" s="298"/>
      <c r="F164" s="298"/>
      <c r="G164" s="298"/>
      <c r="H164" s="298"/>
      <c r="I164" s="298"/>
      <c r="J164" s="298"/>
      <c r="K164" s="298"/>
      <c r="L164" s="298"/>
      <c r="M164" s="298"/>
      <c r="N164" s="298"/>
      <c r="O164" s="298"/>
      <c r="P164" s="298"/>
      <c r="Q164" s="298"/>
      <c r="R164" s="298"/>
      <c r="S164" s="298"/>
      <c r="T164" s="298"/>
      <c r="U164" s="298"/>
      <c r="V164" s="298"/>
      <c r="W164" s="298"/>
      <c r="X164" s="298"/>
      <c r="Y164" s="298"/>
      <c r="Z164" s="298"/>
      <c r="AA164" s="298"/>
      <c r="AB164" s="298"/>
      <c r="AC164" s="298"/>
      <c r="AD164" s="298"/>
      <c r="AE164" s="298"/>
      <c r="AF164" s="298"/>
      <c r="AG164" s="298"/>
      <c r="AH164" s="298"/>
      <c r="AI164" s="298"/>
      <c r="AJ164" s="298"/>
      <c r="AK164" s="298"/>
      <c r="AL164" s="298"/>
      <c r="AM164" s="298"/>
      <c r="AN164" s="298"/>
      <c r="AO164" s="298"/>
      <c r="AP164" s="298"/>
      <c r="AQ164" s="298"/>
      <c r="AR164" s="298"/>
      <c r="AS164" s="298"/>
      <c r="AT164" s="298"/>
      <c r="AU164" s="298"/>
      <c r="AV164" s="298"/>
      <c r="AW164" s="298"/>
      <c r="AX164" s="298"/>
      <c r="AY164" s="298"/>
      <c r="AZ164" s="298"/>
      <c r="BA164" s="298"/>
      <c r="BB164" s="298"/>
      <c r="BC164" s="298"/>
      <c r="BD164" s="298"/>
      <c r="BE164" s="298"/>
      <c r="BF164" s="298"/>
      <c r="BG164" s="298"/>
      <c r="BH164" s="298"/>
      <c r="BI164" s="298"/>
      <c r="BJ164" s="298"/>
      <c r="BK164" s="298"/>
      <c r="BL164" s="298"/>
      <c r="BM164" s="298"/>
      <c r="BN164" s="298"/>
      <c r="BO164" s="298"/>
      <c r="BP164" s="298"/>
      <c r="BQ164" s="298"/>
      <c r="BR164" s="298"/>
      <c r="BS164" s="298"/>
      <c r="BT164" s="298"/>
      <c r="BU164" s="298"/>
      <c r="BV164" s="298"/>
      <c r="BW164" s="298"/>
      <c r="BX164" s="298"/>
      <c r="BY164" s="298"/>
      <c r="BZ164" s="298"/>
      <c r="CA164" s="298"/>
      <c r="CB164" s="298"/>
      <c r="CC164" s="298"/>
      <c r="CD164" s="298"/>
    </row>
    <row r="165" spans="1:82" x14ac:dyDescent="0.2">
      <c r="A165" s="298"/>
      <c r="B165" s="298"/>
      <c r="C165" s="298"/>
      <c r="D165" s="298"/>
      <c r="E165" s="298"/>
      <c r="F165" s="298"/>
      <c r="G165" s="298"/>
      <c r="H165" s="298"/>
      <c r="I165" s="298"/>
      <c r="J165" s="298"/>
      <c r="K165" s="298"/>
      <c r="L165" s="298"/>
      <c r="M165" s="298"/>
      <c r="N165" s="298"/>
      <c r="O165" s="298"/>
      <c r="P165" s="298"/>
      <c r="Q165" s="298"/>
      <c r="R165" s="298"/>
      <c r="S165" s="298"/>
      <c r="T165" s="298"/>
      <c r="U165" s="298"/>
      <c r="V165" s="298"/>
      <c r="W165" s="298"/>
      <c r="X165" s="298"/>
      <c r="Y165" s="298"/>
      <c r="Z165" s="298"/>
      <c r="AA165" s="298"/>
      <c r="AB165" s="298"/>
      <c r="AC165" s="298"/>
      <c r="AD165" s="298"/>
      <c r="AE165" s="298"/>
      <c r="AF165" s="298"/>
      <c r="AG165" s="298"/>
      <c r="AH165" s="298"/>
      <c r="AI165" s="298"/>
      <c r="AJ165" s="298"/>
      <c r="AK165" s="298"/>
      <c r="AL165" s="298"/>
      <c r="AM165" s="298"/>
      <c r="AN165" s="298"/>
      <c r="AO165" s="298"/>
      <c r="AP165" s="298"/>
      <c r="AQ165" s="298"/>
      <c r="AR165" s="298"/>
      <c r="AS165" s="298"/>
      <c r="AT165" s="298"/>
      <c r="AU165" s="298"/>
      <c r="AV165" s="298"/>
      <c r="AW165" s="298"/>
      <c r="AX165" s="298"/>
      <c r="AY165" s="298"/>
      <c r="AZ165" s="298"/>
      <c r="BA165" s="298"/>
      <c r="BB165" s="298"/>
      <c r="BC165" s="298"/>
      <c r="BD165" s="298"/>
      <c r="BE165" s="298"/>
      <c r="BF165" s="298"/>
      <c r="BG165" s="298"/>
      <c r="BH165" s="298"/>
      <c r="BI165" s="298"/>
      <c r="BJ165" s="298"/>
      <c r="BK165" s="298"/>
      <c r="BL165" s="298"/>
      <c r="BM165" s="298"/>
      <c r="BN165" s="298"/>
      <c r="BO165" s="298"/>
      <c r="BP165" s="298"/>
      <c r="BQ165" s="298"/>
      <c r="BR165" s="298"/>
      <c r="BS165" s="298"/>
      <c r="BT165" s="298"/>
      <c r="BU165" s="298"/>
      <c r="BV165" s="298"/>
      <c r="BW165" s="298"/>
      <c r="BX165" s="298"/>
      <c r="BY165" s="298"/>
      <c r="BZ165" s="298"/>
      <c r="CA165" s="298"/>
      <c r="CB165" s="298"/>
      <c r="CC165" s="298"/>
      <c r="CD165" s="298"/>
    </row>
    <row r="166" spans="1:82" x14ac:dyDescent="0.2">
      <c r="A166" s="298"/>
      <c r="B166" s="298"/>
      <c r="C166" s="298"/>
      <c r="D166" s="298"/>
      <c r="E166" s="298"/>
      <c r="F166" s="298"/>
      <c r="G166" s="298"/>
      <c r="H166" s="298"/>
      <c r="I166" s="298"/>
      <c r="J166" s="298"/>
      <c r="K166" s="298"/>
      <c r="L166" s="298"/>
      <c r="M166" s="298"/>
      <c r="N166" s="298"/>
      <c r="O166" s="298"/>
      <c r="P166" s="298"/>
      <c r="Q166" s="298"/>
      <c r="R166" s="298"/>
      <c r="S166" s="298"/>
      <c r="T166" s="298"/>
      <c r="U166" s="298"/>
      <c r="V166" s="298"/>
      <c r="W166" s="298"/>
      <c r="X166" s="298"/>
      <c r="Y166" s="298"/>
      <c r="Z166" s="298"/>
      <c r="AA166" s="298"/>
      <c r="AB166" s="298"/>
      <c r="AC166" s="298"/>
      <c r="AD166" s="298"/>
      <c r="AE166" s="298"/>
      <c r="AF166" s="298"/>
      <c r="AG166" s="298"/>
      <c r="AH166" s="298"/>
      <c r="AI166" s="298"/>
      <c r="AJ166" s="298"/>
      <c r="AK166" s="298"/>
      <c r="AL166" s="298"/>
      <c r="AM166" s="298"/>
      <c r="AN166" s="298"/>
      <c r="AO166" s="298"/>
      <c r="AP166" s="298"/>
      <c r="AQ166" s="298"/>
      <c r="AR166" s="298"/>
      <c r="AS166" s="298"/>
      <c r="AT166" s="298"/>
      <c r="AU166" s="298"/>
      <c r="AV166" s="298"/>
      <c r="AW166" s="298"/>
      <c r="AX166" s="298"/>
      <c r="AY166" s="298"/>
      <c r="AZ166" s="298"/>
      <c r="BA166" s="298"/>
      <c r="BB166" s="298"/>
      <c r="BC166" s="298"/>
      <c r="BD166" s="298"/>
      <c r="BE166" s="298"/>
      <c r="BF166" s="298"/>
      <c r="BG166" s="298"/>
      <c r="BH166" s="298"/>
      <c r="BI166" s="298"/>
      <c r="BJ166" s="298"/>
      <c r="BK166" s="298"/>
      <c r="BL166" s="298"/>
      <c r="BM166" s="298"/>
      <c r="BN166" s="298"/>
      <c r="BO166" s="298"/>
      <c r="BP166" s="298"/>
      <c r="BQ166" s="298"/>
      <c r="BR166" s="298"/>
      <c r="BS166" s="298"/>
      <c r="BT166" s="298"/>
      <c r="BU166" s="298"/>
      <c r="BV166" s="298"/>
      <c r="BW166" s="298"/>
      <c r="BX166" s="298"/>
      <c r="BY166" s="298"/>
      <c r="BZ166" s="298"/>
      <c r="CA166" s="298"/>
      <c r="CB166" s="298"/>
      <c r="CC166" s="298"/>
      <c r="CD166" s="298"/>
    </row>
    <row r="167" spans="1:82" x14ac:dyDescent="0.2">
      <c r="A167" s="298"/>
      <c r="B167" s="298"/>
      <c r="C167" s="298"/>
      <c r="D167" s="298"/>
      <c r="E167" s="298"/>
      <c r="F167" s="298"/>
      <c r="G167" s="298"/>
      <c r="H167" s="298"/>
      <c r="I167" s="298"/>
      <c r="J167" s="298"/>
      <c r="K167" s="298"/>
      <c r="L167" s="298"/>
      <c r="M167" s="298"/>
      <c r="N167" s="298"/>
      <c r="O167" s="298"/>
      <c r="P167" s="298"/>
      <c r="Q167" s="298"/>
      <c r="R167" s="298"/>
      <c r="S167" s="298"/>
      <c r="T167" s="298"/>
      <c r="U167" s="298"/>
      <c r="V167" s="298"/>
      <c r="W167" s="298"/>
      <c r="X167" s="298"/>
      <c r="Y167" s="298"/>
      <c r="Z167" s="298"/>
      <c r="AA167" s="298"/>
      <c r="AB167" s="298"/>
      <c r="AC167" s="298"/>
      <c r="AD167" s="298"/>
      <c r="AE167" s="298"/>
      <c r="AF167" s="298"/>
      <c r="AG167" s="298"/>
      <c r="AH167" s="298"/>
      <c r="AI167" s="298"/>
      <c r="AJ167" s="298"/>
      <c r="AK167" s="298"/>
      <c r="AL167" s="298"/>
      <c r="AM167" s="298"/>
      <c r="AN167" s="298"/>
      <c r="AO167" s="298"/>
      <c r="AP167" s="298"/>
      <c r="AQ167" s="298"/>
      <c r="AR167" s="298"/>
      <c r="AS167" s="298"/>
      <c r="AT167" s="298"/>
      <c r="AU167" s="298"/>
      <c r="AV167" s="298"/>
      <c r="AW167" s="298"/>
      <c r="AX167" s="298"/>
      <c r="AY167" s="298"/>
      <c r="AZ167" s="298"/>
      <c r="BA167" s="298"/>
      <c r="BB167" s="298"/>
      <c r="BC167" s="298"/>
      <c r="BD167" s="298"/>
      <c r="BE167" s="298"/>
      <c r="BF167" s="298"/>
      <c r="BG167" s="298"/>
      <c r="BH167" s="298"/>
      <c r="BI167" s="298"/>
      <c r="BJ167" s="298"/>
      <c r="BK167" s="298"/>
      <c r="BL167" s="298"/>
      <c r="BM167" s="298"/>
      <c r="BN167" s="298"/>
      <c r="BO167" s="298"/>
      <c r="BP167" s="298"/>
      <c r="BQ167" s="298"/>
      <c r="BR167" s="298"/>
      <c r="BS167" s="298"/>
      <c r="BT167" s="298"/>
      <c r="BU167" s="298"/>
      <c r="BV167" s="298"/>
      <c r="BW167" s="298"/>
      <c r="BX167" s="298"/>
      <c r="BY167" s="298"/>
      <c r="BZ167" s="298"/>
      <c r="CA167" s="298"/>
      <c r="CB167" s="298"/>
      <c r="CC167" s="298"/>
      <c r="CD167" s="298"/>
    </row>
    <row r="168" spans="1:82" x14ac:dyDescent="0.2">
      <c r="A168" s="298"/>
      <c r="B168" s="298"/>
      <c r="C168" s="298"/>
      <c r="D168" s="298"/>
      <c r="E168" s="298"/>
      <c r="F168" s="298"/>
      <c r="G168" s="298"/>
      <c r="H168" s="298"/>
      <c r="I168" s="298"/>
      <c r="J168" s="298"/>
      <c r="K168" s="298"/>
      <c r="L168" s="298"/>
      <c r="M168" s="298"/>
      <c r="N168" s="298"/>
      <c r="O168" s="298"/>
      <c r="P168" s="298"/>
      <c r="Q168" s="298"/>
      <c r="R168" s="298"/>
      <c r="S168" s="298"/>
      <c r="T168" s="298"/>
      <c r="U168" s="298"/>
      <c r="V168" s="298"/>
      <c r="W168" s="298"/>
      <c r="X168" s="298"/>
      <c r="Y168" s="298"/>
      <c r="Z168" s="298"/>
      <c r="AA168" s="298"/>
      <c r="AB168" s="298"/>
      <c r="AC168" s="298"/>
      <c r="AD168" s="298"/>
      <c r="AE168" s="298"/>
      <c r="AF168" s="298"/>
      <c r="AG168" s="298"/>
      <c r="AH168" s="298"/>
      <c r="AI168" s="298"/>
      <c r="AJ168" s="298"/>
      <c r="AK168" s="298"/>
      <c r="AL168" s="298"/>
      <c r="AM168" s="298"/>
      <c r="AN168" s="298"/>
      <c r="AO168" s="298"/>
      <c r="AP168" s="298"/>
      <c r="AQ168" s="298"/>
      <c r="AR168" s="298"/>
      <c r="AS168" s="298"/>
      <c r="AT168" s="298"/>
      <c r="AU168" s="298"/>
      <c r="AV168" s="298"/>
      <c r="AW168" s="298"/>
      <c r="AX168" s="298"/>
      <c r="AY168" s="298"/>
      <c r="AZ168" s="298"/>
      <c r="BA168" s="298"/>
      <c r="BB168" s="298"/>
      <c r="BC168" s="298"/>
      <c r="BD168" s="298"/>
      <c r="BE168" s="298"/>
      <c r="BF168" s="298"/>
      <c r="BG168" s="298"/>
      <c r="BH168" s="298"/>
      <c r="BI168" s="298"/>
      <c r="BJ168" s="298"/>
      <c r="BK168" s="298"/>
      <c r="BL168" s="298"/>
      <c r="BM168" s="298"/>
      <c r="BN168" s="298"/>
      <c r="BO168" s="298"/>
      <c r="BP168" s="298"/>
      <c r="BQ168" s="298"/>
      <c r="BR168" s="298"/>
      <c r="BS168" s="298"/>
      <c r="BT168" s="298"/>
      <c r="BU168" s="298"/>
      <c r="BV168" s="298"/>
      <c r="BW168" s="298"/>
      <c r="BX168" s="298"/>
      <c r="BY168" s="298"/>
      <c r="BZ168" s="298"/>
      <c r="CA168" s="298"/>
      <c r="CB168" s="298"/>
      <c r="CC168" s="298"/>
      <c r="CD168" s="298"/>
    </row>
    <row r="169" spans="1:82" x14ac:dyDescent="0.2">
      <c r="A169" s="298"/>
      <c r="B169" s="298"/>
      <c r="C169" s="298"/>
      <c r="D169" s="298"/>
      <c r="E169" s="298"/>
      <c r="F169" s="298"/>
      <c r="G169" s="298"/>
      <c r="H169" s="298"/>
      <c r="I169" s="298"/>
      <c r="J169" s="298"/>
      <c r="K169" s="298"/>
      <c r="L169" s="298"/>
      <c r="M169" s="298"/>
      <c r="N169" s="298"/>
      <c r="O169" s="298"/>
      <c r="P169" s="298"/>
      <c r="Q169" s="298"/>
      <c r="R169" s="298"/>
      <c r="S169" s="298"/>
      <c r="T169" s="298"/>
      <c r="U169" s="298"/>
      <c r="V169" s="298"/>
      <c r="W169" s="298"/>
      <c r="X169" s="298"/>
      <c r="Y169" s="298"/>
      <c r="Z169" s="298"/>
      <c r="AA169" s="298"/>
      <c r="AB169" s="298"/>
      <c r="AC169" s="298"/>
      <c r="AD169" s="298"/>
      <c r="AE169" s="298"/>
      <c r="AF169" s="298"/>
      <c r="AG169" s="298"/>
      <c r="AH169" s="298"/>
      <c r="AI169" s="298"/>
      <c r="AJ169" s="298"/>
      <c r="AK169" s="298"/>
      <c r="AL169" s="298"/>
      <c r="AM169" s="298"/>
      <c r="AN169" s="298"/>
      <c r="AO169" s="298"/>
      <c r="AP169" s="298"/>
      <c r="AQ169" s="298"/>
      <c r="AR169" s="298"/>
      <c r="AS169" s="298"/>
      <c r="AT169" s="298"/>
      <c r="AU169" s="298"/>
      <c r="AV169" s="298"/>
      <c r="AW169" s="298"/>
      <c r="AX169" s="298"/>
      <c r="AY169" s="298"/>
      <c r="AZ169" s="298"/>
      <c r="BA169" s="298"/>
      <c r="BB169" s="298"/>
      <c r="BC169" s="298"/>
      <c r="BD169" s="298"/>
      <c r="BE169" s="298"/>
      <c r="BF169" s="298"/>
      <c r="BG169" s="298"/>
      <c r="BH169" s="298"/>
      <c r="BI169" s="298"/>
      <c r="BJ169" s="298"/>
      <c r="BK169" s="298"/>
      <c r="BL169" s="298"/>
      <c r="BM169" s="298"/>
      <c r="BN169" s="298"/>
      <c r="BO169" s="298"/>
      <c r="BP169" s="298"/>
      <c r="BQ169" s="298"/>
      <c r="BR169" s="298"/>
      <c r="BS169" s="298"/>
      <c r="BT169" s="298"/>
      <c r="BU169" s="298"/>
      <c r="BV169" s="298"/>
      <c r="BW169" s="298"/>
      <c r="BX169" s="298"/>
      <c r="BY169" s="298"/>
      <c r="BZ169" s="298"/>
      <c r="CA169" s="298"/>
      <c r="CB169" s="298"/>
      <c r="CC169" s="298"/>
      <c r="CD169" s="298"/>
    </row>
    <row r="170" spans="1:82" x14ac:dyDescent="0.2">
      <c r="A170" s="298"/>
      <c r="B170" s="298"/>
      <c r="C170" s="298"/>
      <c r="D170" s="298"/>
      <c r="E170" s="298"/>
      <c r="F170" s="298"/>
      <c r="G170" s="298"/>
      <c r="H170" s="298"/>
      <c r="I170" s="298"/>
      <c r="J170" s="298"/>
      <c r="K170" s="298"/>
      <c r="L170" s="298"/>
      <c r="M170" s="298"/>
      <c r="N170" s="298"/>
      <c r="O170" s="298"/>
      <c r="P170" s="298"/>
      <c r="Q170" s="298"/>
      <c r="R170" s="298"/>
      <c r="S170" s="298"/>
      <c r="T170" s="298"/>
      <c r="U170" s="298"/>
      <c r="V170" s="298"/>
      <c r="W170" s="298"/>
      <c r="X170" s="298"/>
      <c r="Y170" s="298"/>
      <c r="Z170" s="298"/>
      <c r="AA170" s="298"/>
      <c r="AB170" s="298"/>
      <c r="AC170" s="298"/>
      <c r="AD170" s="298"/>
      <c r="AE170" s="298"/>
      <c r="AF170" s="298"/>
      <c r="AG170" s="298"/>
      <c r="AH170" s="298"/>
      <c r="AI170" s="298"/>
      <c r="AJ170" s="298"/>
      <c r="AK170" s="298"/>
      <c r="AL170" s="298"/>
      <c r="AM170" s="298"/>
      <c r="AN170" s="298"/>
      <c r="AO170" s="298"/>
      <c r="AP170" s="298"/>
      <c r="AQ170" s="298"/>
      <c r="AR170" s="298"/>
      <c r="AS170" s="298"/>
      <c r="AT170" s="298"/>
      <c r="AU170" s="298"/>
      <c r="AV170" s="298"/>
      <c r="AW170" s="298"/>
      <c r="AX170" s="298"/>
      <c r="AY170" s="298"/>
      <c r="AZ170" s="298"/>
      <c r="BA170" s="298"/>
      <c r="BB170" s="298"/>
      <c r="BC170" s="298"/>
      <c r="BD170" s="298"/>
      <c r="BE170" s="298"/>
      <c r="BF170" s="298"/>
      <c r="BG170" s="298"/>
      <c r="BH170" s="298"/>
      <c r="BI170" s="298"/>
      <c r="BJ170" s="298"/>
      <c r="BK170" s="298"/>
      <c r="BL170" s="298"/>
      <c r="BM170" s="298"/>
      <c r="BN170" s="298"/>
      <c r="BO170" s="298"/>
      <c r="BP170" s="298"/>
      <c r="BQ170" s="298"/>
      <c r="BR170" s="298"/>
      <c r="BS170" s="298"/>
      <c r="BT170" s="298"/>
      <c r="BU170" s="298"/>
      <c r="BV170" s="298"/>
      <c r="BW170" s="298"/>
      <c r="BX170" s="298"/>
      <c r="BY170" s="298"/>
      <c r="BZ170" s="298"/>
      <c r="CA170" s="298"/>
      <c r="CB170" s="298"/>
      <c r="CC170" s="298"/>
      <c r="CD170" s="298"/>
    </row>
    <row r="171" spans="1:82" x14ac:dyDescent="0.2">
      <c r="A171" s="298"/>
      <c r="B171" s="298"/>
      <c r="C171" s="298"/>
      <c r="D171" s="298"/>
      <c r="E171" s="298"/>
      <c r="F171" s="298"/>
      <c r="G171" s="298"/>
      <c r="H171" s="298"/>
      <c r="I171" s="298"/>
      <c r="J171" s="298"/>
      <c r="K171" s="298"/>
      <c r="L171" s="298"/>
      <c r="M171" s="298"/>
      <c r="N171" s="298"/>
      <c r="O171" s="298"/>
      <c r="P171" s="298"/>
      <c r="Q171" s="298"/>
      <c r="R171" s="298"/>
      <c r="S171" s="298"/>
      <c r="T171" s="298"/>
      <c r="U171" s="298"/>
      <c r="V171" s="298"/>
      <c r="W171" s="298"/>
      <c r="X171" s="298"/>
      <c r="Y171" s="298"/>
      <c r="Z171" s="298"/>
      <c r="AA171" s="298"/>
      <c r="AB171" s="298"/>
      <c r="AC171" s="298"/>
      <c r="AD171" s="298"/>
      <c r="AE171" s="298"/>
      <c r="AF171" s="298"/>
      <c r="AG171" s="298"/>
      <c r="AH171" s="298"/>
      <c r="AI171" s="298"/>
      <c r="AJ171" s="298"/>
      <c r="AK171" s="298"/>
      <c r="AL171" s="298"/>
      <c r="AM171" s="298"/>
      <c r="AN171" s="298"/>
      <c r="AO171" s="298"/>
      <c r="AP171" s="298"/>
      <c r="AQ171" s="298"/>
      <c r="AR171" s="298"/>
      <c r="AS171" s="298"/>
      <c r="AT171" s="298"/>
      <c r="AU171" s="298"/>
      <c r="AV171" s="298"/>
      <c r="AW171" s="298"/>
      <c r="AX171" s="298"/>
      <c r="AY171" s="298"/>
      <c r="AZ171" s="298"/>
      <c r="BA171" s="298"/>
      <c r="BB171" s="298"/>
      <c r="BC171" s="298"/>
      <c r="BD171" s="298"/>
      <c r="BE171" s="298"/>
      <c r="BF171" s="298"/>
      <c r="BG171" s="298"/>
      <c r="BH171" s="298"/>
      <c r="BI171" s="298"/>
      <c r="BJ171" s="298"/>
      <c r="BK171" s="298"/>
      <c r="BL171" s="298"/>
      <c r="BM171" s="298"/>
      <c r="BN171" s="298"/>
      <c r="BO171" s="298"/>
      <c r="BP171" s="298"/>
      <c r="BQ171" s="298"/>
      <c r="BR171" s="298"/>
      <c r="BS171" s="298"/>
      <c r="BT171" s="298"/>
      <c r="BU171" s="298"/>
      <c r="BV171" s="298"/>
      <c r="BW171" s="298"/>
      <c r="BX171" s="298"/>
      <c r="BY171" s="298"/>
      <c r="BZ171" s="298"/>
      <c r="CA171" s="298"/>
      <c r="CB171" s="298"/>
      <c r="CC171" s="298"/>
      <c r="CD171" s="298"/>
    </row>
    <row r="172" spans="1:82" x14ac:dyDescent="0.2">
      <c r="A172" s="298"/>
      <c r="B172" s="298"/>
      <c r="C172" s="298"/>
      <c r="D172" s="298"/>
      <c r="E172" s="298"/>
      <c r="F172" s="298"/>
      <c r="G172" s="298"/>
      <c r="H172" s="298"/>
      <c r="I172" s="298"/>
      <c r="J172" s="298"/>
      <c r="K172" s="298"/>
      <c r="L172" s="298"/>
      <c r="M172" s="298"/>
      <c r="N172" s="298"/>
      <c r="O172" s="298"/>
      <c r="P172" s="298"/>
      <c r="Q172" s="298"/>
      <c r="R172" s="298"/>
      <c r="S172" s="298"/>
      <c r="T172" s="298"/>
      <c r="U172" s="298"/>
      <c r="V172" s="298"/>
      <c r="W172" s="298"/>
      <c r="X172" s="298"/>
      <c r="Y172" s="298"/>
      <c r="Z172" s="298"/>
      <c r="AA172" s="298"/>
      <c r="AB172" s="298"/>
      <c r="AC172" s="298"/>
      <c r="AD172" s="298"/>
      <c r="AE172" s="298"/>
      <c r="AF172" s="298"/>
      <c r="AG172" s="298"/>
      <c r="AH172" s="298"/>
      <c r="AI172" s="298"/>
      <c r="AJ172" s="298"/>
      <c r="AK172" s="298"/>
      <c r="AL172" s="298"/>
      <c r="AM172" s="298"/>
      <c r="AN172" s="298"/>
      <c r="AO172" s="298"/>
      <c r="AP172" s="298"/>
      <c r="AQ172" s="298"/>
      <c r="AR172" s="298"/>
      <c r="AS172" s="298"/>
      <c r="AT172" s="298"/>
      <c r="AU172" s="298"/>
      <c r="AV172" s="298"/>
      <c r="AW172" s="298"/>
      <c r="AX172" s="298"/>
      <c r="AY172" s="298"/>
      <c r="AZ172" s="298"/>
      <c r="BA172" s="298"/>
      <c r="BB172" s="298"/>
      <c r="BC172" s="298"/>
      <c r="BD172" s="298"/>
      <c r="BE172" s="298"/>
      <c r="BF172" s="298"/>
      <c r="BG172" s="298"/>
      <c r="BH172" s="298"/>
      <c r="BI172" s="298"/>
      <c r="BJ172" s="298"/>
      <c r="BK172" s="298"/>
      <c r="BL172" s="298"/>
      <c r="BM172" s="298"/>
      <c r="BN172" s="298"/>
      <c r="BO172" s="298"/>
      <c r="BP172" s="298"/>
      <c r="BQ172" s="298"/>
      <c r="BR172" s="298"/>
      <c r="BS172" s="298"/>
      <c r="BT172" s="298"/>
      <c r="BU172" s="298"/>
      <c r="BV172" s="298"/>
      <c r="BW172" s="298"/>
      <c r="BX172" s="298"/>
      <c r="BY172" s="298"/>
      <c r="BZ172" s="298"/>
      <c r="CA172" s="298"/>
      <c r="CB172" s="298"/>
      <c r="CC172" s="298"/>
      <c r="CD172" s="298"/>
    </row>
    <row r="173" spans="1:82" x14ac:dyDescent="0.2">
      <c r="A173" s="298"/>
      <c r="B173" s="298"/>
      <c r="C173" s="298"/>
      <c r="D173" s="298"/>
      <c r="E173" s="298"/>
      <c r="F173" s="298"/>
      <c r="G173" s="298"/>
      <c r="H173" s="298"/>
      <c r="I173" s="298"/>
      <c r="J173" s="298"/>
      <c r="K173" s="298"/>
      <c r="L173" s="298"/>
      <c r="M173" s="298"/>
      <c r="N173" s="298"/>
      <c r="O173" s="298"/>
      <c r="P173" s="298"/>
      <c r="Q173" s="298"/>
      <c r="R173" s="298"/>
      <c r="S173" s="298"/>
      <c r="T173" s="298"/>
      <c r="U173" s="298"/>
      <c r="V173" s="298"/>
      <c r="W173" s="298"/>
      <c r="X173" s="298"/>
      <c r="Y173" s="298"/>
      <c r="Z173" s="298"/>
      <c r="AA173" s="298"/>
      <c r="AB173" s="298"/>
      <c r="AC173" s="298"/>
      <c r="AD173" s="298"/>
      <c r="AE173" s="298"/>
      <c r="AF173" s="298"/>
      <c r="AG173" s="298"/>
      <c r="AH173" s="298"/>
      <c r="AI173" s="298"/>
      <c r="AJ173" s="298"/>
      <c r="AK173" s="298"/>
      <c r="AL173" s="298"/>
      <c r="AM173" s="298"/>
      <c r="AN173" s="298"/>
      <c r="AO173" s="298"/>
      <c r="AP173" s="298"/>
      <c r="AQ173" s="298"/>
      <c r="AR173" s="298"/>
      <c r="AS173" s="298"/>
      <c r="AT173" s="298"/>
      <c r="AU173" s="298"/>
      <c r="AV173" s="298"/>
      <c r="AW173" s="298"/>
      <c r="AX173" s="298"/>
      <c r="AY173" s="298"/>
      <c r="AZ173" s="298"/>
      <c r="BA173" s="298"/>
      <c r="BB173" s="298"/>
      <c r="BC173" s="298"/>
      <c r="BD173" s="298"/>
      <c r="BE173" s="298"/>
      <c r="BF173" s="298"/>
      <c r="BG173" s="298"/>
      <c r="BH173" s="298"/>
      <c r="BI173" s="298"/>
      <c r="BJ173" s="298"/>
      <c r="BK173" s="298"/>
      <c r="BL173" s="298"/>
      <c r="BM173" s="298"/>
      <c r="BN173" s="298"/>
      <c r="BO173" s="298"/>
      <c r="BP173" s="298"/>
      <c r="BQ173" s="298"/>
      <c r="BR173" s="298"/>
      <c r="BS173" s="298"/>
      <c r="BT173" s="298"/>
      <c r="BU173" s="298"/>
      <c r="BV173" s="298"/>
      <c r="BW173" s="298"/>
      <c r="BX173" s="298"/>
      <c r="BY173" s="298"/>
      <c r="BZ173" s="298"/>
      <c r="CA173" s="298"/>
      <c r="CB173" s="298"/>
      <c r="CC173" s="298"/>
      <c r="CD173" s="298"/>
    </row>
    <row r="174" spans="1:82" x14ac:dyDescent="0.2">
      <c r="A174" s="298"/>
      <c r="B174" s="298"/>
      <c r="C174" s="298"/>
      <c r="D174" s="298"/>
      <c r="E174" s="298"/>
      <c r="F174" s="298"/>
      <c r="G174" s="298"/>
      <c r="H174" s="298"/>
      <c r="I174" s="298"/>
      <c r="J174" s="298"/>
      <c r="K174" s="298"/>
      <c r="L174" s="298"/>
      <c r="M174" s="298"/>
      <c r="N174" s="298"/>
      <c r="O174" s="298"/>
      <c r="P174" s="298"/>
      <c r="Q174" s="298"/>
      <c r="R174" s="298"/>
      <c r="S174" s="298"/>
      <c r="T174" s="298"/>
      <c r="U174" s="298"/>
      <c r="V174" s="298"/>
      <c r="W174" s="298"/>
      <c r="X174" s="298"/>
      <c r="Y174" s="298"/>
      <c r="Z174" s="298"/>
      <c r="AA174" s="298"/>
      <c r="AB174" s="298"/>
      <c r="AC174" s="298"/>
      <c r="AD174" s="298"/>
      <c r="AE174" s="298"/>
      <c r="AF174" s="298"/>
      <c r="AG174" s="298"/>
      <c r="AH174" s="298"/>
      <c r="AI174" s="298"/>
      <c r="AJ174" s="298"/>
      <c r="AK174" s="298"/>
      <c r="AL174" s="298"/>
      <c r="AM174" s="298"/>
      <c r="AN174" s="298"/>
      <c r="AO174" s="298"/>
      <c r="AP174" s="298"/>
      <c r="AQ174" s="298"/>
      <c r="AR174" s="298"/>
      <c r="AS174" s="298"/>
      <c r="AT174" s="298"/>
      <c r="AU174" s="298"/>
      <c r="AV174" s="298"/>
      <c r="AW174" s="298"/>
      <c r="AX174" s="298"/>
      <c r="AY174" s="298"/>
      <c r="AZ174" s="298"/>
      <c r="BA174" s="298"/>
      <c r="BB174" s="298"/>
      <c r="BC174" s="298"/>
      <c r="BD174" s="298"/>
      <c r="BE174" s="298"/>
      <c r="BF174" s="298"/>
      <c r="BG174" s="298"/>
      <c r="BH174" s="298"/>
      <c r="BI174" s="298"/>
      <c r="BJ174" s="298"/>
      <c r="BK174" s="298"/>
      <c r="BL174" s="298"/>
      <c r="BM174" s="298"/>
      <c r="BN174" s="298"/>
      <c r="BO174" s="298"/>
      <c r="BP174" s="298"/>
      <c r="BQ174" s="298"/>
      <c r="BR174" s="298"/>
      <c r="BS174" s="298"/>
      <c r="BT174" s="298"/>
      <c r="BU174" s="298"/>
      <c r="BV174" s="298"/>
      <c r="BW174" s="298"/>
      <c r="BX174" s="298"/>
      <c r="BY174" s="298"/>
      <c r="BZ174" s="298"/>
      <c r="CA174" s="298"/>
      <c r="CB174" s="298"/>
      <c r="CC174" s="298"/>
      <c r="CD174" s="298"/>
    </row>
    <row r="175" spans="1:82" x14ac:dyDescent="0.2">
      <c r="A175" s="298"/>
      <c r="B175" s="298"/>
      <c r="C175" s="298"/>
      <c r="D175" s="298"/>
      <c r="E175" s="298"/>
      <c r="F175" s="298"/>
      <c r="G175" s="298"/>
      <c r="H175" s="298"/>
      <c r="I175" s="298"/>
      <c r="J175" s="298"/>
      <c r="K175" s="298"/>
      <c r="L175" s="298"/>
      <c r="M175" s="298"/>
      <c r="N175" s="298"/>
      <c r="O175" s="298"/>
      <c r="P175" s="298"/>
      <c r="Q175" s="298"/>
      <c r="R175" s="298"/>
      <c r="S175" s="298"/>
      <c r="T175" s="298"/>
      <c r="U175" s="298"/>
      <c r="V175" s="298"/>
      <c r="W175" s="298"/>
      <c r="X175" s="298"/>
      <c r="Y175" s="298"/>
      <c r="Z175" s="298"/>
      <c r="AA175" s="298"/>
      <c r="AB175" s="298"/>
      <c r="AC175" s="298"/>
      <c r="AD175" s="298"/>
      <c r="AE175" s="298"/>
      <c r="AF175" s="298"/>
      <c r="AG175" s="298"/>
      <c r="AH175" s="298"/>
      <c r="AI175" s="298"/>
      <c r="AJ175" s="298"/>
      <c r="AK175" s="298"/>
      <c r="AL175" s="298"/>
      <c r="AM175" s="298"/>
      <c r="AN175" s="298"/>
      <c r="AO175" s="298"/>
      <c r="AP175" s="298"/>
      <c r="AQ175" s="298"/>
      <c r="AR175" s="298"/>
      <c r="AS175" s="298"/>
      <c r="AT175" s="298"/>
      <c r="AU175" s="298"/>
      <c r="AV175" s="298"/>
      <c r="AW175" s="298"/>
      <c r="AX175" s="298"/>
      <c r="AY175" s="298"/>
      <c r="AZ175" s="298"/>
      <c r="BA175" s="298"/>
      <c r="BB175" s="298"/>
      <c r="BC175" s="298"/>
      <c r="BD175" s="298"/>
      <c r="BE175" s="298"/>
      <c r="BF175" s="298"/>
      <c r="BG175" s="298"/>
      <c r="BH175" s="298"/>
      <c r="BI175" s="298"/>
      <c r="BJ175" s="298"/>
      <c r="BK175" s="298"/>
      <c r="BL175" s="298"/>
      <c r="BM175" s="298"/>
      <c r="BN175" s="298"/>
      <c r="BO175" s="298"/>
      <c r="BP175" s="298"/>
      <c r="BQ175" s="298"/>
      <c r="BR175" s="298"/>
      <c r="BS175" s="298"/>
      <c r="BT175" s="298"/>
      <c r="BU175" s="298"/>
      <c r="BV175" s="298"/>
      <c r="BW175" s="298"/>
      <c r="BX175" s="298"/>
      <c r="BY175" s="298"/>
      <c r="BZ175" s="298"/>
      <c r="CA175" s="298"/>
      <c r="CB175" s="298"/>
      <c r="CC175" s="298"/>
      <c r="CD175" s="298"/>
    </row>
    <row r="176" spans="1:82" x14ac:dyDescent="0.2">
      <c r="A176" s="298"/>
      <c r="B176" s="298"/>
      <c r="C176" s="298"/>
      <c r="D176" s="298"/>
      <c r="E176" s="298"/>
      <c r="F176" s="298"/>
      <c r="G176" s="298"/>
      <c r="H176" s="298"/>
      <c r="I176" s="298"/>
      <c r="J176" s="298"/>
      <c r="K176" s="298"/>
      <c r="L176" s="298"/>
      <c r="M176" s="298"/>
      <c r="N176" s="298"/>
      <c r="O176" s="298"/>
      <c r="P176" s="298"/>
      <c r="Q176" s="298"/>
      <c r="R176" s="298"/>
      <c r="S176" s="298"/>
      <c r="T176" s="298"/>
      <c r="U176" s="298"/>
      <c r="V176" s="298"/>
      <c r="W176" s="298"/>
      <c r="X176" s="298"/>
      <c r="Y176" s="298"/>
      <c r="Z176" s="298"/>
      <c r="AA176" s="298"/>
      <c r="AB176" s="298"/>
      <c r="AC176" s="298"/>
      <c r="AD176" s="298"/>
      <c r="AE176" s="298"/>
      <c r="AF176" s="298"/>
      <c r="AG176" s="298"/>
      <c r="AH176" s="298"/>
      <c r="AI176" s="298"/>
      <c r="AJ176" s="298"/>
      <c r="AK176" s="298"/>
      <c r="AL176" s="298"/>
      <c r="AM176" s="298"/>
      <c r="AN176" s="298"/>
      <c r="AO176" s="298"/>
      <c r="AP176" s="298"/>
      <c r="AQ176" s="298"/>
      <c r="AR176" s="298"/>
      <c r="AS176" s="298"/>
      <c r="AT176" s="298"/>
      <c r="AU176" s="298"/>
      <c r="AV176" s="298"/>
      <c r="AW176" s="298"/>
      <c r="AX176" s="298"/>
      <c r="AY176" s="298"/>
      <c r="AZ176" s="298"/>
      <c r="BA176" s="298"/>
      <c r="BB176" s="298"/>
      <c r="BC176" s="298"/>
      <c r="BD176" s="298"/>
      <c r="BE176" s="298"/>
      <c r="BF176" s="298"/>
      <c r="BG176" s="298"/>
      <c r="BH176" s="298"/>
      <c r="BI176" s="298"/>
      <c r="BJ176" s="298"/>
      <c r="BK176" s="298"/>
      <c r="BL176" s="298"/>
      <c r="BM176" s="298"/>
      <c r="BN176" s="298"/>
      <c r="BO176" s="298"/>
      <c r="BP176" s="298"/>
      <c r="BQ176" s="298"/>
      <c r="BR176" s="298"/>
      <c r="BS176" s="298"/>
      <c r="BT176" s="298"/>
      <c r="BU176" s="298"/>
      <c r="BV176" s="298"/>
      <c r="BW176" s="298"/>
      <c r="BX176" s="298"/>
      <c r="BY176" s="298"/>
      <c r="BZ176" s="298"/>
      <c r="CA176" s="298"/>
      <c r="CB176" s="298"/>
      <c r="CC176" s="298"/>
      <c r="CD176" s="298"/>
    </row>
    <row r="177" spans="1:82" x14ac:dyDescent="0.2">
      <c r="A177" s="298"/>
      <c r="B177" s="298"/>
      <c r="C177" s="298"/>
      <c r="D177" s="298"/>
      <c r="E177" s="298"/>
      <c r="F177" s="298"/>
      <c r="G177" s="298"/>
      <c r="H177" s="298"/>
      <c r="I177" s="298"/>
      <c r="J177" s="298"/>
      <c r="K177" s="298"/>
      <c r="L177" s="298"/>
      <c r="M177" s="298"/>
      <c r="N177" s="298"/>
      <c r="O177" s="298"/>
      <c r="P177" s="298"/>
      <c r="Q177" s="298"/>
      <c r="R177" s="298"/>
      <c r="S177" s="298"/>
      <c r="T177" s="298"/>
      <c r="U177" s="298"/>
      <c r="V177" s="298"/>
      <c r="W177" s="298"/>
      <c r="X177" s="298"/>
      <c r="Y177" s="298"/>
      <c r="Z177" s="298"/>
      <c r="AA177" s="298"/>
      <c r="AB177" s="298"/>
      <c r="AC177" s="298"/>
      <c r="AD177" s="298"/>
      <c r="AE177" s="298"/>
      <c r="AF177" s="298"/>
      <c r="AG177" s="298"/>
      <c r="AH177" s="298"/>
      <c r="AI177" s="298"/>
      <c r="AJ177" s="298"/>
      <c r="AK177" s="298"/>
      <c r="AL177" s="298"/>
      <c r="AM177" s="298"/>
      <c r="AN177" s="298"/>
      <c r="AO177" s="298"/>
      <c r="AP177" s="298"/>
      <c r="AQ177" s="298"/>
      <c r="AR177" s="298"/>
      <c r="AS177" s="298"/>
      <c r="AT177" s="298"/>
      <c r="AU177" s="298"/>
      <c r="AV177" s="298"/>
      <c r="AW177" s="298"/>
      <c r="AX177" s="298"/>
      <c r="AY177" s="298"/>
      <c r="AZ177" s="298"/>
      <c r="BA177" s="298"/>
      <c r="BB177" s="298"/>
      <c r="BC177" s="298"/>
      <c r="BD177" s="298"/>
      <c r="BE177" s="298"/>
      <c r="BF177" s="298"/>
      <c r="BG177" s="298"/>
      <c r="BH177" s="298"/>
      <c r="BI177" s="298"/>
      <c r="BJ177" s="298"/>
      <c r="BK177" s="298"/>
      <c r="BL177" s="298"/>
      <c r="BM177" s="298"/>
      <c r="BN177" s="298"/>
      <c r="BO177" s="298"/>
      <c r="BP177" s="298"/>
      <c r="BQ177" s="298"/>
      <c r="BR177" s="298"/>
      <c r="BS177" s="298"/>
      <c r="BT177" s="298"/>
      <c r="BU177" s="298"/>
      <c r="BV177" s="298"/>
      <c r="BW177" s="298"/>
      <c r="BX177" s="298"/>
      <c r="BY177" s="298"/>
      <c r="BZ177" s="298"/>
      <c r="CA177" s="298"/>
      <c r="CB177" s="298"/>
      <c r="CC177" s="298"/>
      <c r="CD177" s="298"/>
    </row>
    <row r="178" spans="1:82" x14ac:dyDescent="0.2">
      <c r="A178" s="298"/>
      <c r="B178" s="298"/>
      <c r="C178" s="298"/>
      <c r="D178" s="298"/>
      <c r="E178" s="298"/>
      <c r="F178" s="298"/>
      <c r="G178" s="298"/>
      <c r="H178" s="298"/>
      <c r="I178" s="298"/>
      <c r="J178" s="298"/>
      <c r="K178" s="298"/>
      <c r="L178" s="298"/>
      <c r="M178" s="298"/>
      <c r="N178" s="298"/>
      <c r="O178" s="298"/>
      <c r="P178" s="298"/>
      <c r="Q178" s="298"/>
      <c r="R178" s="298"/>
      <c r="S178" s="298"/>
      <c r="T178" s="298"/>
      <c r="U178" s="298"/>
      <c r="V178" s="298"/>
      <c r="W178" s="298"/>
      <c r="X178" s="298"/>
      <c r="Y178" s="298"/>
      <c r="Z178" s="298"/>
      <c r="AA178" s="298"/>
      <c r="AB178" s="298"/>
      <c r="AC178" s="298"/>
      <c r="AD178" s="298"/>
      <c r="AE178" s="298"/>
      <c r="AF178" s="298"/>
      <c r="AG178" s="298"/>
      <c r="AH178" s="298"/>
      <c r="AI178" s="298"/>
      <c r="AJ178" s="298"/>
      <c r="AK178" s="298"/>
      <c r="AL178" s="298"/>
      <c r="AM178" s="298"/>
      <c r="AN178" s="298"/>
      <c r="AO178" s="298"/>
      <c r="AP178" s="298"/>
      <c r="AQ178" s="298"/>
      <c r="AR178" s="298"/>
      <c r="AS178" s="298"/>
      <c r="AT178" s="298"/>
      <c r="AU178" s="298"/>
      <c r="AV178" s="298"/>
      <c r="AW178" s="298"/>
      <c r="AX178" s="298"/>
      <c r="AY178" s="298"/>
      <c r="AZ178" s="298"/>
      <c r="BA178" s="298"/>
      <c r="BB178" s="298"/>
      <c r="BC178" s="298"/>
      <c r="BD178" s="298"/>
      <c r="BE178" s="298"/>
      <c r="BF178" s="298"/>
      <c r="BG178" s="298"/>
      <c r="BH178" s="298"/>
      <c r="BI178" s="298"/>
      <c r="BJ178" s="298"/>
      <c r="BK178" s="298"/>
      <c r="BL178" s="298"/>
      <c r="BM178" s="298"/>
      <c r="BN178" s="298"/>
      <c r="BO178" s="298"/>
      <c r="BP178" s="298"/>
      <c r="BQ178" s="298"/>
      <c r="BR178" s="298"/>
      <c r="BS178" s="298"/>
      <c r="BT178" s="298"/>
      <c r="BU178" s="298"/>
      <c r="BV178" s="298"/>
      <c r="BW178" s="298"/>
      <c r="BX178" s="298"/>
      <c r="BY178" s="298"/>
      <c r="BZ178" s="298"/>
      <c r="CA178" s="298"/>
      <c r="CB178" s="298"/>
      <c r="CC178" s="298"/>
      <c r="CD178" s="298"/>
    </row>
  </sheetData>
  <sheetProtection algorithmName="SHA-512" hashValue="TZfBIdJuZ3ImnyXZGcsXQn4MzCB3s5jtOPsrUZIR4gxWyJ6YMNHyVbMjE/VEhNXGx3urYJHX+w896BaDvoSpNg==" saltValue="tfVgmecOwlgizChFtjY3KA==" spinCount="100000" sheet="1" scenarios="1"/>
  <mergeCells count="21">
    <mergeCell ref="B25:E25"/>
    <mergeCell ref="B93:E93"/>
    <mergeCell ref="B95:E95"/>
    <mergeCell ref="B98:K98"/>
    <mergeCell ref="C2:J2"/>
    <mergeCell ref="B4:E4"/>
    <mergeCell ref="B20:C20"/>
    <mergeCell ref="I20:K20"/>
    <mergeCell ref="B22:C22"/>
    <mergeCell ref="I22:K22"/>
    <mergeCell ref="B14:C14"/>
    <mergeCell ref="I14:K14"/>
    <mergeCell ref="B16:C16"/>
    <mergeCell ref="I16:K16"/>
    <mergeCell ref="B18:C18"/>
    <mergeCell ref="I18:K18"/>
    <mergeCell ref="B8:K8"/>
    <mergeCell ref="B10:C10"/>
    <mergeCell ref="I10:K10"/>
    <mergeCell ref="B12:C12"/>
    <mergeCell ref="I12:K12"/>
  </mergeCells>
  <conditionalFormatting sqref="E10 E12 E14 E16 E18 E20 E22">
    <cfRule type="cellIs" dxfId="17" priority="2" operator="equal">
      <formula>0</formula>
    </cfRule>
  </conditionalFormatting>
  <conditionalFormatting sqref="I10:K10 I12:K12 I14:K14 I16:K16 I18:K18 I20:K20 I22:K22">
    <cfRule type="cellIs" dxfId="16" priority="1" operator="equal">
      <formula>0</formula>
    </cfRule>
  </conditionalFormatting>
  <hyperlinks>
    <hyperlink ref="C97" r:id="rId1" xr:uid="{13B3ACEC-2CAA-4E9D-B55F-37676B7BC9A4}"/>
    <hyperlink ref="G97" location="Summary!K49" display="Remittance Advice" xr:uid="{71742758-A89B-43D3-AF12-DF83E17F6649}"/>
  </hyperlinks>
  <pageMargins left="0.9055118110236221" right="0.70866141732283472" top="1.3779527559055118" bottom="0.27559055118110237" header="0.31496062992125984" footer="0.11811023622047245"/>
  <pageSetup paperSize="9" scale="43" orientation="portrait" r:id="rId2"/>
  <headerFooter>
    <oddFooter>&amp;R&amp;A</oddFooter>
  </headerFooter>
  <rowBreaks count="1" manualBreakCount="1">
    <brk id="53" max="11" man="1"/>
  </rowBreaks>
  <drawing r:id="rId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E5DCAA-5468-4F73-984B-6260D0182877}">
  <sheetPr codeName="Sheet17">
    <tabColor rgb="FF92D050"/>
    <pageSetUpPr fitToPage="1"/>
  </sheetPr>
  <dimension ref="A1:BR125"/>
  <sheetViews>
    <sheetView showGridLines="0" zoomScale="55" zoomScaleNormal="55" zoomScaleSheetLayoutView="70" zoomScalePageLayoutView="70" workbookViewId="0">
      <selection activeCell="H11" sqref="H11:R11"/>
    </sheetView>
  </sheetViews>
  <sheetFormatPr baseColWidth="10" defaultColWidth="8.83203125" defaultRowHeight="15" x14ac:dyDescent="0.2"/>
  <cols>
    <col min="1" max="1" width="1.33203125" customWidth="1"/>
    <col min="2" max="32" width="5.6640625" customWidth="1"/>
    <col min="33" max="33" width="17.5" customWidth="1"/>
    <col min="34" max="34" width="3.6640625" customWidth="1"/>
    <col min="36" max="36" width="17.33203125" customWidth="1"/>
  </cols>
  <sheetData>
    <row r="1" spans="1:70" ht="7.25" customHeight="1" x14ac:dyDescent="0.2">
      <c r="A1" s="32"/>
      <c r="B1" s="539"/>
      <c r="C1" s="539"/>
      <c r="D1" s="539"/>
      <c r="E1" s="539"/>
      <c r="F1" s="539"/>
      <c r="G1" s="539"/>
      <c r="H1" s="539"/>
      <c r="I1" s="539"/>
      <c r="J1" s="539"/>
      <c r="K1" s="539"/>
      <c r="L1" s="539"/>
      <c r="M1" s="539"/>
      <c r="N1" s="539"/>
      <c r="O1" s="539"/>
      <c r="P1" s="539"/>
      <c r="Q1" s="539"/>
      <c r="R1" s="539"/>
      <c r="S1" s="539"/>
      <c r="T1" s="539"/>
      <c r="U1" s="539"/>
      <c r="V1" s="539"/>
      <c r="W1" s="539"/>
      <c r="X1" s="539"/>
      <c r="Y1" s="539"/>
      <c r="Z1" s="539"/>
      <c r="AA1" s="539"/>
      <c r="AB1" s="539"/>
      <c r="AC1" s="539"/>
      <c r="AD1" s="539"/>
      <c r="AE1" s="539"/>
      <c r="AF1" s="539"/>
      <c r="AG1" s="539"/>
      <c r="AH1" s="34"/>
      <c r="AI1" s="96"/>
      <c r="AJ1" s="96"/>
      <c r="AK1" s="96"/>
      <c r="AL1" s="96"/>
      <c r="AM1" s="96"/>
      <c r="AN1" s="96"/>
      <c r="AO1" s="96"/>
      <c r="AP1" s="96"/>
      <c r="AQ1" s="96"/>
      <c r="AR1" s="96"/>
      <c r="AS1" s="96"/>
      <c r="AT1" s="96"/>
      <c r="AU1" s="96"/>
      <c r="AV1" s="96"/>
      <c r="AW1" s="96"/>
      <c r="AX1" s="96"/>
      <c r="AY1" s="96"/>
      <c r="AZ1" s="96"/>
      <c r="BA1" s="96"/>
      <c r="BB1" s="96"/>
      <c r="BC1" s="96"/>
      <c r="BD1" s="96"/>
      <c r="BE1" s="96"/>
      <c r="BF1" s="96"/>
      <c r="BG1" s="96"/>
      <c r="BH1" s="96"/>
      <c r="BI1" s="96"/>
      <c r="BJ1" s="96"/>
      <c r="BK1" s="96"/>
      <c r="BL1" s="96"/>
      <c r="BM1" s="96"/>
      <c r="BN1" s="96"/>
      <c r="BO1" s="96"/>
      <c r="BP1" s="96"/>
      <c r="BQ1" s="96"/>
      <c r="BR1" s="96"/>
    </row>
    <row r="2" spans="1:70" ht="112.25" customHeight="1" x14ac:dyDescent="0.2">
      <c r="A2" s="35"/>
      <c r="B2" s="561"/>
      <c r="C2" s="561"/>
      <c r="D2" s="561"/>
      <c r="E2" s="561"/>
      <c r="F2" s="561"/>
      <c r="G2" s="561"/>
      <c r="H2" s="561"/>
      <c r="I2" s="561"/>
      <c r="J2" s="561"/>
      <c r="K2" s="561"/>
      <c r="L2" s="561"/>
      <c r="M2" s="561"/>
      <c r="N2" s="561"/>
      <c r="O2" s="561"/>
      <c r="P2" s="561"/>
      <c r="Q2" s="561"/>
      <c r="R2" s="561"/>
      <c r="S2" s="561"/>
      <c r="T2" s="561"/>
      <c r="U2" s="561"/>
      <c r="V2" s="561"/>
      <c r="W2" s="561"/>
      <c r="X2" s="561"/>
      <c r="Y2" s="561"/>
      <c r="Z2" s="561"/>
      <c r="AA2" s="561"/>
      <c r="AB2" s="561"/>
      <c r="AC2" s="737" t="e" vm="2">
        <v>#VALUE!</v>
      </c>
      <c r="AD2" s="737"/>
      <c r="AE2" s="737"/>
      <c r="AF2" s="737"/>
      <c r="AG2" s="737"/>
      <c r="AH2" s="40"/>
      <c r="AI2" s="96"/>
      <c r="AJ2" s="96"/>
      <c r="AK2" s="96"/>
      <c r="AL2" s="96"/>
      <c r="AM2" s="96"/>
      <c r="AN2" s="96"/>
      <c r="AO2" s="96"/>
      <c r="AP2" s="96"/>
      <c r="AQ2" s="96"/>
      <c r="AR2" s="96"/>
      <c r="AS2" s="96"/>
      <c r="AT2" s="96"/>
      <c r="AU2" s="96"/>
      <c r="AV2" s="96"/>
      <c r="AW2" s="96"/>
      <c r="AX2" s="96"/>
      <c r="AY2" s="96"/>
      <c r="AZ2" s="96"/>
      <c r="BA2" s="96"/>
      <c r="BB2" s="96"/>
      <c r="BC2" s="96"/>
      <c r="BD2" s="96"/>
      <c r="BE2" s="96"/>
      <c r="BF2" s="96"/>
      <c r="BG2" s="96"/>
      <c r="BH2" s="96"/>
      <c r="BI2" s="96"/>
      <c r="BJ2" s="96"/>
      <c r="BK2" s="96"/>
      <c r="BL2" s="96"/>
      <c r="BM2" s="96"/>
      <c r="BN2" s="96"/>
      <c r="BO2" s="96"/>
      <c r="BP2" s="96"/>
      <c r="BQ2" s="96"/>
      <c r="BR2" s="96"/>
    </row>
    <row r="3" spans="1:70" ht="2.5" customHeight="1" x14ac:dyDescent="0.2">
      <c r="A3" s="35"/>
      <c r="B3" s="561"/>
      <c r="C3" s="561"/>
      <c r="D3" s="561"/>
      <c r="E3" s="561"/>
      <c r="F3" s="561"/>
      <c r="G3" s="561"/>
      <c r="H3" s="561"/>
      <c r="I3" s="561"/>
      <c r="J3" s="561"/>
      <c r="K3" s="561"/>
      <c r="L3" s="561"/>
      <c r="M3" s="561"/>
      <c r="N3" s="561"/>
      <c r="O3" s="561"/>
      <c r="P3" s="561"/>
      <c r="Q3" s="561"/>
      <c r="R3" s="561"/>
      <c r="S3" s="561"/>
      <c r="T3" s="561"/>
      <c r="U3" s="561"/>
      <c r="V3" s="561"/>
      <c r="W3" s="561"/>
      <c r="X3" s="561"/>
      <c r="Y3" s="561"/>
      <c r="Z3" s="561"/>
      <c r="AA3" s="561"/>
      <c r="AB3" s="561"/>
      <c r="AC3" s="561"/>
      <c r="AD3" s="561"/>
      <c r="AE3" s="561"/>
      <c r="AF3" s="561"/>
      <c r="AG3" s="561"/>
      <c r="AH3" s="40"/>
      <c r="AI3" s="96"/>
      <c r="AJ3" s="96"/>
      <c r="AK3" s="96"/>
      <c r="AL3" s="96"/>
      <c r="AM3" s="96"/>
      <c r="AN3" s="96"/>
      <c r="AO3" s="96"/>
      <c r="AP3" s="96"/>
      <c r="AQ3" s="96"/>
      <c r="AR3" s="96"/>
      <c r="AS3" s="96"/>
      <c r="AT3" s="96"/>
      <c r="AU3" s="96"/>
      <c r="AV3" s="96"/>
      <c r="AW3" s="96"/>
      <c r="AX3" s="96"/>
      <c r="AY3" s="96"/>
      <c r="AZ3" s="96"/>
      <c r="BA3" s="96"/>
      <c r="BB3" s="96"/>
      <c r="BC3" s="96"/>
      <c r="BD3" s="96"/>
      <c r="BE3" s="96"/>
      <c r="BF3" s="96"/>
      <c r="BG3" s="96"/>
      <c r="BH3" s="96"/>
      <c r="BI3" s="96"/>
      <c r="BJ3" s="96"/>
      <c r="BK3" s="96"/>
      <c r="BL3" s="96"/>
      <c r="BM3" s="96"/>
      <c r="BN3" s="96"/>
      <c r="BO3" s="96"/>
      <c r="BP3" s="96"/>
      <c r="BQ3" s="96"/>
      <c r="BR3" s="96"/>
    </row>
    <row r="4" spans="1:70" ht="7.25" customHeight="1" x14ac:dyDescent="0.2">
      <c r="A4" s="35"/>
      <c r="B4" s="561"/>
      <c r="C4" s="561"/>
      <c r="D4" s="561"/>
      <c r="E4" s="561"/>
      <c r="F4" s="561"/>
      <c r="G4" s="561"/>
      <c r="H4" s="561"/>
      <c r="I4" s="561"/>
      <c r="J4" s="561"/>
      <c r="K4" s="561"/>
      <c r="L4" s="561"/>
      <c r="M4" s="561"/>
      <c r="N4" s="561"/>
      <c r="O4" s="561"/>
      <c r="P4" s="561"/>
      <c r="Q4" s="561"/>
      <c r="R4" s="561"/>
      <c r="S4" s="561"/>
      <c r="T4" s="561"/>
      <c r="U4" s="561"/>
      <c r="V4" s="561"/>
      <c r="W4" s="561"/>
      <c r="X4" s="561"/>
      <c r="Y4" s="561"/>
      <c r="Z4" s="561"/>
      <c r="AA4" s="561"/>
      <c r="AB4" s="561"/>
      <c r="AC4" s="561"/>
      <c r="AD4" s="561"/>
      <c r="AE4" s="561"/>
      <c r="AF4" s="561"/>
      <c r="AG4" s="561"/>
      <c r="AH4" s="40"/>
      <c r="AI4" s="96"/>
      <c r="AJ4" s="96"/>
      <c r="AK4" s="96"/>
      <c r="AL4" s="96"/>
      <c r="AM4" s="96"/>
      <c r="AN4" s="96"/>
      <c r="AO4" s="96"/>
      <c r="AP4" s="96"/>
      <c r="AQ4" s="96"/>
      <c r="AR4" s="96"/>
      <c r="AS4" s="96"/>
      <c r="AT4" s="96"/>
      <c r="AU4" s="96"/>
      <c r="AV4" s="96"/>
      <c r="AW4" s="96"/>
      <c r="AX4" s="96"/>
      <c r="AY4" s="96"/>
      <c r="AZ4" s="96"/>
      <c r="BA4" s="96"/>
      <c r="BB4" s="96"/>
      <c r="BC4" s="96"/>
      <c r="BD4" s="96"/>
      <c r="BE4" s="96"/>
      <c r="BF4" s="96"/>
      <c r="BG4" s="96"/>
      <c r="BH4" s="96"/>
      <c r="BI4" s="96"/>
      <c r="BJ4" s="96"/>
      <c r="BK4" s="96"/>
      <c r="BL4" s="96"/>
      <c r="BM4" s="96"/>
      <c r="BN4" s="96"/>
      <c r="BO4" s="96"/>
      <c r="BP4" s="96"/>
      <c r="BQ4" s="96"/>
      <c r="BR4" s="96"/>
    </row>
    <row r="5" spans="1:70" ht="56" customHeight="1" x14ac:dyDescent="0.2">
      <c r="A5" s="35"/>
      <c r="B5" s="719" t="s">
        <v>693</v>
      </c>
      <c r="C5" s="719"/>
      <c r="D5" s="719"/>
      <c r="E5" s="719"/>
      <c r="F5" s="719"/>
      <c r="G5" s="719"/>
      <c r="H5" s="719"/>
      <c r="I5" s="719"/>
      <c r="J5" s="719"/>
      <c r="K5" s="719"/>
      <c r="L5" s="719"/>
      <c r="M5" s="719"/>
      <c r="N5" s="719"/>
      <c r="O5" s="719"/>
      <c r="P5" s="719"/>
      <c r="Q5" s="719"/>
      <c r="R5" s="719"/>
      <c r="S5" s="557"/>
      <c r="T5" s="557"/>
      <c r="U5" s="557"/>
      <c r="V5" s="557"/>
      <c r="W5" s="557"/>
      <c r="X5" s="557"/>
      <c r="Y5" s="557"/>
      <c r="Z5" s="557"/>
      <c r="AA5" s="557"/>
      <c r="AB5" s="557"/>
      <c r="AC5" s="557"/>
      <c r="AD5" s="557"/>
      <c r="AE5" s="557"/>
      <c r="AF5" s="557"/>
      <c r="AG5" s="557" t="s">
        <v>699</v>
      </c>
      <c r="AH5" s="3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row>
    <row r="6" spans="1:70" ht="18" customHeight="1" x14ac:dyDescent="0.2">
      <c r="A6" s="35"/>
      <c r="AH6" s="3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row>
    <row r="7" spans="1:70" ht="30.5" customHeight="1" x14ac:dyDescent="0.2">
      <c r="A7" s="35"/>
      <c r="W7" s="38"/>
      <c r="X7" s="720" t="s">
        <v>33</v>
      </c>
      <c r="Y7" s="720"/>
      <c r="AA7" s="721">
        <f t="shared" ref="AA7:AG7" ca="1" si="0">NOW()</f>
        <v>45495.579010416666</v>
      </c>
      <c r="AB7" s="722">
        <f t="shared" ca="1" si="0"/>
        <v>45495.579010416666</v>
      </c>
      <c r="AC7" s="722">
        <f t="shared" ca="1" si="0"/>
        <v>45495.579010416666</v>
      </c>
      <c r="AD7" s="722">
        <f t="shared" ca="1" si="0"/>
        <v>45495.579010416666</v>
      </c>
      <c r="AE7" s="722">
        <f t="shared" ca="1" si="0"/>
        <v>45495.579010416666</v>
      </c>
      <c r="AF7" s="722">
        <f t="shared" ca="1" si="0"/>
        <v>45495.579010416666</v>
      </c>
      <c r="AG7" s="723">
        <f t="shared" ca="1" si="0"/>
        <v>45495.579010416666</v>
      </c>
      <c r="AH7" s="39"/>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row>
    <row r="8" spans="1:70" ht="30.5" customHeight="1" x14ac:dyDescent="0.2">
      <c r="A8" s="35"/>
      <c r="AH8" s="39"/>
      <c r="AI8" s="96"/>
      <c r="AJ8" s="96"/>
      <c r="AK8" s="96"/>
      <c r="AL8" s="96"/>
      <c r="AM8" s="96"/>
      <c r="AN8" s="96"/>
      <c r="AO8" s="96"/>
      <c r="AP8" s="96"/>
      <c r="AQ8" s="96"/>
      <c r="AR8" s="96"/>
      <c r="AS8" s="96"/>
      <c r="AT8" s="96"/>
      <c r="AU8" s="96"/>
      <c r="AV8" s="96"/>
      <c r="AW8" s="96"/>
      <c r="AX8" s="96"/>
      <c r="AY8" s="96"/>
      <c r="AZ8" s="96"/>
      <c r="BA8" s="96"/>
      <c r="BB8" s="96"/>
      <c r="BC8" s="96"/>
      <c r="BD8" s="96"/>
      <c r="BE8" s="96"/>
      <c r="BF8" s="96"/>
      <c r="BG8" s="96"/>
      <c r="BH8" s="96"/>
      <c r="BI8" s="96"/>
      <c r="BJ8" s="96"/>
      <c r="BK8" s="96"/>
      <c r="BL8" s="96"/>
      <c r="BM8" s="96"/>
      <c r="BN8" s="96"/>
      <c r="BO8" s="96"/>
      <c r="BP8" s="96"/>
      <c r="BQ8" s="96"/>
      <c r="BR8" s="96"/>
    </row>
    <row r="9" spans="1:70" ht="26.5" customHeight="1" x14ac:dyDescent="0.2">
      <c r="A9" s="35"/>
      <c r="B9" s="587" t="s">
        <v>34</v>
      </c>
      <c r="C9" s="587"/>
      <c r="D9" s="587"/>
      <c r="E9" s="587"/>
      <c r="F9" s="587"/>
      <c r="G9" s="587"/>
      <c r="H9" s="587"/>
      <c r="I9" s="587"/>
      <c r="J9" s="587"/>
      <c r="K9" s="587"/>
      <c r="L9" s="587"/>
      <c r="M9" s="587"/>
      <c r="N9" s="587"/>
      <c r="O9" s="587"/>
      <c r="P9" s="587"/>
      <c r="Q9" s="587"/>
      <c r="R9" s="587"/>
      <c r="S9" s="587"/>
      <c r="T9" s="587"/>
      <c r="U9" s="587"/>
      <c r="V9" s="587"/>
      <c r="W9" s="587"/>
      <c r="X9" s="587"/>
      <c r="Y9" s="587"/>
      <c r="Z9" s="587"/>
      <c r="AA9" s="587"/>
      <c r="AB9" s="587"/>
      <c r="AC9" s="587"/>
      <c r="AD9" s="587"/>
      <c r="AE9" s="587"/>
      <c r="AF9" s="587"/>
      <c r="AG9" s="587"/>
      <c r="AH9" s="40"/>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row>
    <row r="10" spans="1:70" ht="5.5" customHeight="1" x14ac:dyDescent="0.2">
      <c r="A10" s="35"/>
      <c r="AH10" s="42"/>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row>
    <row r="11" spans="1:70" ht="30" customHeight="1" x14ac:dyDescent="0.2">
      <c r="A11" s="35"/>
      <c r="B11" s="714" t="s">
        <v>0</v>
      </c>
      <c r="C11" s="724"/>
      <c r="D11" s="724"/>
      <c r="E11" s="724"/>
      <c r="F11" s="715"/>
      <c r="H11" s="725">
        <f>Summary!$E$64</f>
        <v>0</v>
      </c>
      <c r="I11" s="726">
        <f>Summary!$E$64</f>
        <v>0</v>
      </c>
      <c r="J11" s="726">
        <f>Summary!$E$64</f>
        <v>0</v>
      </c>
      <c r="K11" s="726">
        <f>Summary!$E$64</f>
        <v>0</v>
      </c>
      <c r="L11" s="726">
        <f>Summary!$E$64</f>
        <v>0</v>
      </c>
      <c r="M11" s="726">
        <f>Summary!$E$64</f>
        <v>0</v>
      </c>
      <c r="N11" s="726">
        <f>Summary!$E$64</f>
        <v>0</v>
      </c>
      <c r="O11" s="726">
        <f>Summary!$E$64</f>
        <v>0</v>
      </c>
      <c r="P11" s="726">
        <f>Summary!$E$64</f>
        <v>0</v>
      </c>
      <c r="Q11" s="726">
        <f>Summary!$E$64</f>
        <v>0</v>
      </c>
      <c r="R11" s="727">
        <f>Summary!$E$64</f>
        <v>0</v>
      </c>
      <c r="T11" s="714" t="s">
        <v>1</v>
      </c>
      <c r="U11" s="724"/>
      <c r="V11" s="724"/>
      <c r="W11" s="715"/>
      <c r="Y11" s="728">
        <f>Summary!$I$64</f>
        <v>0</v>
      </c>
      <c r="Z11" s="729"/>
      <c r="AA11" s="729"/>
      <c r="AB11" s="729">
        <f>Summary!$I$64</f>
        <v>0</v>
      </c>
      <c r="AC11" s="729"/>
      <c r="AD11" s="729"/>
      <c r="AE11" s="729">
        <f>Summary!$I$64</f>
        <v>0</v>
      </c>
      <c r="AF11" s="729"/>
      <c r="AG11" s="730"/>
      <c r="AH11" s="42"/>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row>
    <row r="12" spans="1:70" ht="5.5" customHeight="1" x14ac:dyDescent="0.2">
      <c r="A12" s="35"/>
      <c r="Y12" s="501"/>
      <c r="Z12" s="501"/>
      <c r="AA12" s="501"/>
      <c r="AB12" s="501"/>
      <c r="AC12" s="501"/>
      <c r="AD12" s="501"/>
      <c r="AE12" s="501"/>
      <c r="AF12" s="501"/>
      <c r="AG12" s="501"/>
      <c r="AH12" s="42"/>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row>
    <row r="13" spans="1:70" ht="30" customHeight="1" x14ac:dyDescent="0.2">
      <c r="A13" s="35"/>
      <c r="B13" s="714" t="s">
        <v>37</v>
      </c>
      <c r="C13" s="724"/>
      <c r="D13" s="724"/>
      <c r="E13" s="724"/>
      <c r="F13" s="715"/>
      <c r="H13" s="725">
        <f>Summary!$E$66</f>
        <v>0</v>
      </c>
      <c r="I13" s="726">
        <f>Summary!$E$66</f>
        <v>0</v>
      </c>
      <c r="J13" s="726">
        <f>Summary!$E$66</f>
        <v>0</v>
      </c>
      <c r="K13" s="726">
        <f>Summary!$E$66</f>
        <v>0</v>
      </c>
      <c r="L13" s="726">
        <f>Summary!$E$66</f>
        <v>0</v>
      </c>
      <c r="M13" s="726">
        <f>Summary!$E$66</f>
        <v>0</v>
      </c>
      <c r="N13" s="726">
        <f>Summary!$E$66</f>
        <v>0</v>
      </c>
      <c r="O13" s="726">
        <f>Summary!$E$66</f>
        <v>0</v>
      </c>
      <c r="P13" s="726">
        <f>Summary!$E$66</f>
        <v>0</v>
      </c>
      <c r="Q13" s="726">
        <f>Summary!$E$66</f>
        <v>0</v>
      </c>
      <c r="R13" s="727">
        <f>Summary!$E$66</f>
        <v>0</v>
      </c>
      <c r="T13" s="714" t="s">
        <v>35</v>
      </c>
      <c r="U13" s="724"/>
      <c r="V13" s="724"/>
      <c r="W13" s="715"/>
      <c r="Y13" s="728">
        <f>Summary!$I$66</f>
        <v>0</v>
      </c>
      <c r="Z13" s="729"/>
      <c r="AA13" s="729"/>
      <c r="AB13" s="729">
        <f>Summary!$I$66</f>
        <v>0</v>
      </c>
      <c r="AC13" s="729"/>
      <c r="AD13" s="729"/>
      <c r="AE13" s="729">
        <f>Summary!$I$66</f>
        <v>0</v>
      </c>
      <c r="AF13" s="729"/>
      <c r="AG13" s="730"/>
      <c r="AH13" s="42"/>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row>
    <row r="14" spans="1:70" ht="5.5" customHeight="1" x14ac:dyDescent="0.2">
      <c r="A14" s="35"/>
      <c r="T14" s="78"/>
      <c r="Y14" s="501"/>
      <c r="Z14" s="501"/>
      <c r="AA14" s="501"/>
      <c r="AB14" s="501"/>
      <c r="AC14" s="501"/>
      <c r="AD14" s="501"/>
      <c r="AE14" s="501"/>
      <c r="AF14" s="501"/>
      <c r="AG14" s="501"/>
      <c r="AH14" s="42"/>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row>
    <row r="15" spans="1:70" ht="30" customHeight="1" x14ac:dyDescent="0.2">
      <c r="A15" s="35"/>
      <c r="B15" s="714" t="s">
        <v>38</v>
      </c>
      <c r="C15" s="724"/>
      <c r="D15" s="724"/>
      <c r="E15" s="724"/>
      <c r="F15" s="715"/>
      <c r="H15" s="725">
        <f>Summary!$E$68</f>
        <v>0</v>
      </c>
      <c r="I15" s="726">
        <f>Summary!$E$68</f>
        <v>0</v>
      </c>
      <c r="J15" s="726">
        <f>Summary!$E$68</f>
        <v>0</v>
      </c>
      <c r="K15" s="726">
        <f>Summary!$E$68</f>
        <v>0</v>
      </c>
      <c r="L15" s="726">
        <f>Summary!$E$68</f>
        <v>0</v>
      </c>
      <c r="M15" s="726">
        <f>Summary!$E$68</f>
        <v>0</v>
      </c>
      <c r="N15" s="726">
        <f>Summary!$E$68</f>
        <v>0</v>
      </c>
      <c r="O15" s="726">
        <f>Summary!$E$68</f>
        <v>0</v>
      </c>
      <c r="P15" s="726">
        <f>Summary!$E$68</f>
        <v>0</v>
      </c>
      <c r="Q15" s="726">
        <f>Summary!$E$68</f>
        <v>0</v>
      </c>
      <c r="R15" s="727">
        <f>Summary!$E$68</f>
        <v>0</v>
      </c>
      <c r="T15" s="714" t="s">
        <v>2</v>
      </c>
      <c r="U15" s="724"/>
      <c r="V15" s="724"/>
      <c r="W15" s="715"/>
      <c r="Y15" s="728">
        <f>Summary!$I$68</f>
        <v>0</v>
      </c>
      <c r="Z15" s="729"/>
      <c r="AA15" s="729"/>
      <c r="AB15" s="729">
        <f>Summary!$I$68</f>
        <v>0</v>
      </c>
      <c r="AC15" s="729"/>
      <c r="AD15" s="729"/>
      <c r="AE15" s="729">
        <f>Summary!$I$68</f>
        <v>0</v>
      </c>
      <c r="AF15" s="729"/>
      <c r="AG15" s="730"/>
      <c r="AH15" s="42"/>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row>
    <row r="16" spans="1:70" ht="5.5" customHeight="1" x14ac:dyDescent="0.2">
      <c r="A16" s="35"/>
      <c r="T16" s="78"/>
      <c r="Y16" s="501"/>
      <c r="Z16" s="501"/>
      <c r="AA16" s="501"/>
      <c r="AB16" s="501"/>
      <c r="AC16" s="501"/>
      <c r="AD16" s="501"/>
      <c r="AE16" s="501"/>
      <c r="AF16" s="501"/>
      <c r="AG16" s="501"/>
      <c r="AH16" s="42"/>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row>
    <row r="17" spans="1:70" ht="30" customHeight="1" x14ac:dyDescent="0.2">
      <c r="A17" s="35"/>
      <c r="B17" s="714" t="s">
        <v>39</v>
      </c>
      <c r="C17" s="724"/>
      <c r="D17" s="724"/>
      <c r="E17" s="724"/>
      <c r="F17" s="715"/>
      <c r="H17" s="725">
        <f>Summary!$E$70</f>
        <v>0</v>
      </c>
      <c r="I17" s="726">
        <f>Summary!$E$70</f>
        <v>0</v>
      </c>
      <c r="J17" s="726">
        <f>Summary!$E$70</f>
        <v>0</v>
      </c>
      <c r="K17" s="726">
        <f>Summary!$E$70</f>
        <v>0</v>
      </c>
      <c r="L17" s="726">
        <f>Summary!$E$70</f>
        <v>0</v>
      </c>
      <c r="M17" s="726">
        <f>Summary!$E$70</f>
        <v>0</v>
      </c>
      <c r="N17" s="726">
        <f>Summary!$E$70</f>
        <v>0</v>
      </c>
      <c r="O17" s="726">
        <f>Summary!$E$70</f>
        <v>0</v>
      </c>
      <c r="P17" s="726">
        <f>Summary!$E$70</f>
        <v>0</v>
      </c>
      <c r="Q17" s="726">
        <f>Summary!$E$70</f>
        <v>0</v>
      </c>
      <c r="R17" s="727">
        <f>Summary!$E$70</f>
        <v>0</v>
      </c>
      <c r="T17" s="714" t="s">
        <v>3</v>
      </c>
      <c r="U17" s="724"/>
      <c r="V17" s="724"/>
      <c r="W17" s="715"/>
      <c r="Y17" s="728">
        <f>Summary!$I$70</f>
        <v>0</v>
      </c>
      <c r="Z17" s="729"/>
      <c r="AA17" s="729"/>
      <c r="AB17" s="729">
        <f>Summary!$I$70</f>
        <v>0</v>
      </c>
      <c r="AC17" s="729"/>
      <c r="AD17" s="729"/>
      <c r="AE17" s="729">
        <f>Summary!$I$70</f>
        <v>0</v>
      </c>
      <c r="AF17" s="729"/>
      <c r="AG17" s="730"/>
      <c r="AH17" s="42"/>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row>
    <row r="18" spans="1:70" ht="5.5" customHeight="1" x14ac:dyDescent="0.2">
      <c r="A18" s="35"/>
      <c r="B18" s="78"/>
      <c r="T18" s="78"/>
      <c r="Y18" s="501"/>
      <c r="Z18" s="501"/>
      <c r="AA18" s="501"/>
      <c r="AB18" s="501"/>
      <c r="AC18" s="501"/>
      <c r="AD18" s="501"/>
      <c r="AE18" s="501"/>
      <c r="AF18" s="501"/>
      <c r="AG18" s="501"/>
      <c r="AH18" s="42"/>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row>
    <row r="19" spans="1:70" ht="30" customHeight="1" x14ac:dyDescent="0.2">
      <c r="A19" s="35"/>
      <c r="B19" s="714" t="s">
        <v>40</v>
      </c>
      <c r="C19" s="724"/>
      <c r="D19" s="724"/>
      <c r="E19" s="724"/>
      <c r="F19" s="715"/>
      <c r="H19" s="725">
        <f>Summary!$E$72</f>
        <v>0</v>
      </c>
      <c r="I19" s="726">
        <f>Summary!$E$72</f>
        <v>0</v>
      </c>
      <c r="J19" s="726">
        <f>Summary!$E$72</f>
        <v>0</v>
      </c>
      <c r="K19" s="726">
        <f>Summary!$E$72</f>
        <v>0</v>
      </c>
      <c r="L19" s="726">
        <f>Summary!$E$72</f>
        <v>0</v>
      </c>
      <c r="M19" s="726">
        <f>Summary!$E$72</f>
        <v>0</v>
      </c>
      <c r="N19" s="726">
        <f>Summary!$E$72</f>
        <v>0</v>
      </c>
      <c r="O19" s="726">
        <f>Summary!$E$72</f>
        <v>0</v>
      </c>
      <c r="P19" s="726">
        <f>Summary!$E$72</f>
        <v>0</v>
      </c>
      <c r="Q19" s="726">
        <f>Summary!$E$72</f>
        <v>0</v>
      </c>
      <c r="R19" s="727">
        <f>Summary!$E$72</f>
        <v>0</v>
      </c>
      <c r="T19" s="714" t="s">
        <v>4</v>
      </c>
      <c r="U19" s="724"/>
      <c r="V19" s="724"/>
      <c r="W19" s="715"/>
      <c r="Y19" s="728">
        <f>Summary!$I$72</f>
        <v>0</v>
      </c>
      <c r="Z19" s="729"/>
      <c r="AA19" s="729"/>
      <c r="AB19" s="729">
        <f>Summary!$I$72</f>
        <v>0</v>
      </c>
      <c r="AC19" s="729"/>
      <c r="AD19" s="729"/>
      <c r="AE19" s="729">
        <f>Summary!$I$72</f>
        <v>0</v>
      </c>
      <c r="AF19" s="729"/>
      <c r="AG19" s="730"/>
      <c r="AH19" s="42"/>
      <c r="AI19" s="96"/>
      <c r="AJ19" s="96"/>
      <c r="AK19" s="96"/>
      <c r="AL19" s="96"/>
      <c r="AM19" s="96"/>
      <c r="AN19" s="96"/>
      <c r="AO19" s="96"/>
      <c r="AP19" s="96"/>
      <c r="AQ19" s="96"/>
      <c r="AR19" s="96"/>
      <c r="AS19" s="96"/>
      <c r="AT19" s="96"/>
      <c r="AU19" s="96"/>
      <c r="AV19" s="96"/>
      <c r="AW19" s="96"/>
      <c r="AX19" s="96"/>
      <c r="AY19" s="96"/>
      <c r="AZ19" s="96"/>
      <c r="BA19" s="96"/>
      <c r="BB19" s="96"/>
      <c r="BC19" s="96"/>
      <c r="BD19" s="96"/>
      <c r="BE19" s="96"/>
      <c r="BF19" s="96"/>
      <c r="BG19" s="96"/>
      <c r="BH19" s="96"/>
      <c r="BI19" s="96"/>
      <c r="BJ19" s="96"/>
      <c r="BK19" s="96"/>
      <c r="BL19" s="96"/>
      <c r="BM19" s="96"/>
      <c r="BN19" s="96"/>
      <c r="BO19" s="96"/>
      <c r="BP19" s="96"/>
      <c r="BQ19" s="96"/>
      <c r="BR19" s="96"/>
    </row>
    <row r="20" spans="1:70" ht="5.5" customHeight="1" x14ac:dyDescent="0.2">
      <c r="A20" s="35"/>
      <c r="B20" s="78"/>
      <c r="T20" s="78"/>
      <c r="Y20" s="501"/>
      <c r="Z20" s="501"/>
      <c r="AA20" s="501"/>
      <c r="AB20" s="501"/>
      <c r="AC20" s="501"/>
      <c r="AD20" s="501"/>
      <c r="AE20" s="501"/>
      <c r="AF20" s="501"/>
      <c r="AG20" s="501"/>
      <c r="AH20" s="42"/>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row>
    <row r="21" spans="1:70" ht="30" customHeight="1" x14ac:dyDescent="0.2">
      <c r="A21" s="35"/>
      <c r="B21" s="714" t="s">
        <v>5</v>
      </c>
      <c r="C21" s="724"/>
      <c r="D21" s="724"/>
      <c r="E21" s="724"/>
      <c r="F21" s="715"/>
      <c r="H21" s="725">
        <f>Summary!$E$74</f>
        <v>0</v>
      </c>
      <c r="I21" s="726">
        <f>Summary!$E$74</f>
        <v>0</v>
      </c>
      <c r="J21" s="726">
        <f>Summary!$E$74</f>
        <v>0</v>
      </c>
      <c r="K21" s="726">
        <f>Summary!$E$74</f>
        <v>0</v>
      </c>
      <c r="L21" s="726">
        <f>Summary!$E$74</f>
        <v>0</v>
      </c>
      <c r="M21" s="726">
        <f>Summary!$E$74</f>
        <v>0</v>
      </c>
      <c r="N21" s="726">
        <f>Summary!$E$74</f>
        <v>0</v>
      </c>
      <c r="O21" s="726">
        <f>Summary!$E$74</f>
        <v>0</v>
      </c>
      <c r="P21" s="726">
        <f>Summary!$E$74</f>
        <v>0</v>
      </c>
      <c r="Q21" s="726">
        <f>Summary!$E$74</f>
        <v>0</v>
      </c>
      <c r="R21" s="727">
        <f>Summary!$E$74</f>
        <v>0</v>
      </c>
      <c r="T21" s="714" t="s">
        <v>6</v>
      </c>
      <c r="U21" s="724"/>
      <c r="V21" s="724"/>
      <c r="W21" s="715"/>
      <c r="Y21" s="728">
        <f>Summary!$I$74</f>
        <v>0</v>
      </c>
      <c r="Z21" s="729"/>
      <c r="AA21" s="729"/>
      <c r="AB21" s="729">
        <f>Summary!$I$74</f>
        <v>0</v>
      </c>
      <c r="AC21" s="729"/>
      <c r="AD21" s="729"/>
      <c r="AE21" s="729">
        <f>Summary!$I$74</f>
        <v>0</v>
      </c>
      <c r="AF21" s="729"/>
      <c r="AG21" s="730"/>
      <c r="AH21" s="42"/>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row>
    <row r="22" spans="1:70" ht="5.5" customHeight="1" x14ac:dyDescent="0.2">
      <c r="A22" s="35"/>
      <c r="B22" s="78"/>
      <c r="T22" s="78"/>
      <c r="Y22" s="501"/>
      <c r="Z22" s="501"/>
      <c r="AA22" s="501"/>
      <c r="AB22" s="501"/>
      <c r="AC22" s="501"/>
      <c r="AD22" s="501"/>
      <c r="AE22" s="501"/>
      <c r="AF22" s="501"/>
      <c r="AG22" s="501"/>
      <c r="AH22" s="42"/>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row>
    <row r="23" spans="1:70" ht="30" customHeight="1" x14ac:dyDescent="0.2">
      <c r="A23" s="35"/>
      <c r="B23" s="714" t="s">
        <v>7</v>
      </c>
      <c r="C23" s="724"/>
      <c r="D23" s="724"/>
      <c r="E23" s="724"/>
      <c r="F23" s="715"/>
      <c r="H23" s="725">
        <f>Summary!$E$76</f>
        <v>0</v>
      </c>
      <c r="I23" s="726">
        <f>Summary!$E$76</f>
        <v>0</v>
      </c>
      <c r="J23" s="726">
        <f>Summary!$E$76</f>
        <v>0</v>
      </c>
      <c r="K23" s="726">
        <f>Summary!$E$76</f>
        <v>0</v>
      </c>
      <c r="L23" s="726">
        <f>Summary!$E$76</f>
        <v>0</v>
      </c>
      <c r="M23" s="726">
        <f>Summary!$E$76</f>
        <v>0</v>
      </c>
      <c r="N23" s="726">
        <f>Summary!$E$76</f>
        <v>0</v>
      </c>
      <c r="O23" s="726">
        <f>Summary!$E$76</f>
        <v>0</v>
      </c>
      <c r="P23" s="726">
        <f>Summary!$E$76</f>
        <v>0</v>
      </c>
      <c r="Q23" s="726">
        <f>Summary!$E$76</f>
        <v>0</v>
      </c>
      <c r="R23" s="727">
        <f>Summary!$E$76</f>
        <v>0</v>
      </c>
      <c r="T23" s="714" t="s">
        <v>36</v>
      </c>
      <c r="U23" s="724"/>
      <c r="V23" s="724"/>
      <c r="W23" s="715"/>
      <c r="Y23" s="728">
        <f>Summary!$I$76</f>
        <v>0</v>
      </c>
      <c r="Z23" s="729"/>
      <c r="AA23" s="729"/>
      <c r="AB23" s="729">
        <f>Summary!$I$76</f>
        <v>0</v>
      </c>
      <c r="AC23" s="729"/>
      <c r="AD23" s="729"/>
      <c r="AE23" s="729">
        <f>Summary!$I$76</f>
        <v>0</v>
      </c>
      <c r="AF23" s="729"/>
      <c r="AG23" s="730"/>
      <c r="AH23" s="42"/>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row>
    <row r="24" spans="1:70" ht="5.5" customHeight="1" x14ac:dyDescent="0.2">
      <c r="A24" s="35"/>
      <c r="AH24" s="42"/>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row>
    <row r="25" spans="1:70" ht="210" customHeight="1" thickBot="1" x14ac:dyDescent="0.25">
      <c r="A25" s="35"/>
      <c r="B25" s="733" t="s">
        <v>677</v>
      </c>
      <c r="C25" s="733"/>
      <c r="D25" s="733"/>
      <c r="E25" s="733"/>
      <c r="F25" s="733"/>
      <c r="G25" s="733"/>
      <c r="H25" s="733"/>
      <c r="I25" s="733"/>
      <c r="J25" s="733"/>
      <c r="K25" s="733"/>
      <c r="L25" s="733"/>
      <c r="M25" s="733"/>
      <c r="N25" s="733"/>
      <c r="O25" s="733"/>
      <c r="P25" s="733"/>
      <c r="Q25" s="733"/>
      <c r="R25" s="733"/>
      <c r="S25" s="733"/>
      <c r="T25" s="733"/>
      <c r="U25" s="733"/>
      <c r="V25" s="733"/>
      <c r="W25" s="733"/>
      <c r="X25" s="733"/>
      <c r="Y25" s="733"/>
      <c r="Z25" s="733"/>
      <c r="AA25" s="733"/>
      <c r="AB25" s="733"/>
      <c r="AC25" s="733"/>
      <c r="AD25" s="733"/>
      <c r="AE25" s="733"/>
      <c r="AF25" s="733"/>
      <c r="AG25" s="733"/>
      <c r="AH25" s="69"/>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row>
    <row r="26" spans="1:70" ht="30.5" customHeight="1" x14ac:dyDescent="0.2">
      <c r="A26" s="35"/>
      <c r="B26" s="540"/>
      <c r="C26" s="541"/>
      <c r="D26" s="541"/>
      <c r="E26" s="541"/>
      <c r="F26" s="541"/>
      <c r="G26" s="541"/>
      <c r="H26" s="541"/>
      <c r="I26" s="541"/>
      <c r="J26" s="541"/>
      <c r="K26" s="541"/>
      <c r="L26" s="541"/>
      <c r="M26" s="541"/>
      <c r="N26" s="541"/>
      <c r="O26" s="541"/>
      <c r="P26" s="541"/>
      <c r="Q26" s="541"/>
      <c r="R26" s="541"/>
      <c r="S26" s="541"/>
      <c r="T26" s="541"/>
      <c r="U26" s="541"/>
      <c r="V26" s="541"/>
      <c r="W26" s="541"/>
      <c r="X26" s="541"/>
      <c r="Y26" s="541"/>
      <c r="Z26" s="541"/>
      <c r="AA26" s="542"/>
      <c r="AC26" s="734" t="s">
        <v>678</v>
      </c>
      <c r="AD26" s="734"/>
      <c r="AE26" s="734"/>
      <c r="AF26" s="734"/>
      <c r="AG26" s="734"/>
      <c r="AH26" s="69"/>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row>
    <row r="27" spans="1:70" ht="30.5" customHeight="1" x14ac:dyDescent="0.2">
      <c r="A27" s="35"/>
      <c r="B27" s="543"/>
      <c r="C27" s="544"/>
      <c r="D27" s="544"/>
      <c r="E27" s="544"/>
      <c r="F27" s="544"/>
      <c r="G27" s="544"/>
      <c r="H27" s="544"/>
      <c r="I27" s="544"/>
      <c r="J27" s="544"/>
      <c r="K27" s="544"/>
      <c r="L27" s="544"/>
      <c r="M27" s="544"/>
      <c r="N27" s="544"/>
      <c r="O27" s="544"/>
      <c r="P27" s="544"/>
      <c r="Q27" s="544"/>
      <c r="R27" s="544"/>
      <c r="S27" s="544"/>
      <c r="T27" s="544"/>
      <c r="U27" s="544"/>
      <c r="V27" s="544"/>
      <c r="W27" s="544"/>
      <c r="X27" s="544"/>
      <c r="Y27" s="544"/>
      <c r="Z27" s="544"/>
      <c r="AA27" s="545"/>
      <c r="AC27" s="735" t="s">
        <v>679</v>
      </c>
      <c r="AD27" s="735"/>
      <c r="AE27" s="735"/>
      <c r="AF27" s="735"/>
      <c r="AG27" s="735"/>
      <c r="AH27" s="69"/>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row>
    <row r="28" spans="1:70" ht="30.5" customHeight="1" x14ac:dyDescent="0.2">
      <c r="A28" s="35"/>
      <c r="B28" s="543"/>
      <c r="C28" s="544"/>
      <c r="D28" s="544"/>
      <c r="E28" s="544"/>
      <c r="F28" s="544"/>
      <c r="G28" s="544"/>
      <c r="H28" s="544"/>
      <c r="I28" s="544"/>
      <c r="J28" s="544"/>
      <c r="K28" s="544"/>
      <c r="L28" s="544"/>
      <c r="M28" s="544"/>
      <c r="N28" s="544"/>
      <c r="O28" s="544"/>
      <c r="P28" s="544"/>
      <c r="Q28" s="544"/>
      <c r="R28" s="544"/>
      <c r="S28" s="544"/>
      <c r="T28" s="544"/>
      <c r="U28" s="544"/>
      <c r="V28" s="544"/>
      <c r="W28" s="544"/>
      <c r="X28" s="544"/>
      <c r="Y28" s="544"/>
      <c r="Z28" s="544"/>
      <c r="AA28" s="545"/>
      <c r="AB28" s="546"/>
      <c r="AC28" s="546"/>
      <c r="AD28" s="546"/>
      <c r="AE28" s="546"/>
      <c r="AH28" s="69"/>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row>
    <row r="29" spans="1:70" ht="30.5" customHeight="1" x14ac:dyDescent="0.2">
      <c r="A29" s="35"/>
      <c r="B29" s="543"/>
      <c r="C29" s="544"/>
      <c r="D29" s="544"/>
      <c r="E29" s="544"/>
      <c r="F29" s="544"/>
      <c r="G29" s="544"/>
      <c r="H29" s="544"/>
      <c r="I29" s="544"/>
      <c r="J29" s="544"/>
      <c r="K29" s="544"/>
      <c r="L29" s="544"/>
      <c r="M29" s="544"/>
      <c r="N29" s="544"/>
      <c r="O29" s="544"/>
      <c r="P29" s="544"/>
      <c r="Q29" s="544"/>
      <c r="R29" s="544"/>
      <c r="S29" s="544"/>
      <c r="T29" s="544"/>
      <c r="U29" s="544"/>
      <c r="V29" s="544"/>
      <c r="W29" s="544"/>
      <c r="X29" s="544"/>
      <c r="Y29" s="544"/>
      <c r="Z29" s="544"/>
      <c r="AA29" s="545"/>
      <c r="AB29" s="546"/>
      <c r="AC29" s="546"/>
      <c r="AD29" s="546"/>
      <c r="AE29" s="546"/>
      <c r="AF29" s="736" t="s">
        <v>680</v>
      </c>
      <c r="AG29" s="736"/>
      <c r="AH29" s="69"/>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row>
    <row r="30" spans="1:70" ht="30.5" customHeight="1" x14ac:dyDescent="0.2">
      <c r="A30" s="35"/>
      <c r="B30" s="543"/>
      <c r="C30" s="544"/>
      <c r="D30" s="544"/>
      <c r="E30" s="544"/>
      <c r="F30" s="544"/>
      <c r="G30" s="544"/>
      <c r="H30" s="544"/>
      <c r="I30" s="544"/>
      <c r="J30" s="544"/>
      <c r="K30" s="544"/>
      <c r="L30" s="544"/>
      <c r="M30" s="544"/>
      <c r="N30" s="544"/>
      <c r="O30" s="544"/>
      <c r="P30" s="544"/>
      <c r="Q30" s="544"/>
      <c r="R30" s="544"/>
      <c r="S30" s="544"/>
      <c r="T30" s="544"/>
      <c r="U30" s="544"/>
      <c r="V30" s="544"/>
      <c r="W30" s="544"/>
      <c r="X30" s="544"/>
      <c r="Y30" s="544"/>
      <c r="Z30" s="544"/>
      <c r="AA30" s="545"/>
      <c r="AB30" s="546"/>
      <c r="AC30" s="546"/>
      <c r="AD30" s="546"/>
      <c r="AE30" s="546"/>
      <c r="AG30" s="76"/>
      <c r="AH30" s="69"/>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row>
    <row r="31" spans="1:70" ht="30.5" customHeight="1" x14ac:dyDescent="0.2">
      <c r="A31" s="35"/>
      <c r="B31" s="543"/>
      <c r="C31" s="544"/>
      <c r="D31" s="544"/>
      <c r="E31" s="544"/>
      <c r="F31" s="544"/>
      <c r="G31" s="544"/>
      <c r="H31" s="544"/>
      <c r="I31" s="544"/>
      <c r="J31" s="544"/>
      <c r="K31" s="544"/>
      <c r="L31" s="544"/>
      <c r="M31" s="544"/>
      <c r="N31" s="544"/>
      <c r="O31" s="544"/>
      <c r="P31" s="544"/>
      <c r="Q31" s="544"/>
      <c r="R31" s="544"/>
      <c r="S31" s="544"/>
      <c r="T31" s="544"/>
      <c r="U31" s="544"/>
      <c r="V31" s="544"/>
      <c r="W31" s="544"/>
      <c r="X31" s="544"/>
      <c r="Y31" s="544"/>
      <c r="Z31" s="544"/>
      <c r="AA31" s="545"/>
      <c r="AB31" s="546"/>
      <c r="AC31" s="546"/>
      <c r="AD31" s="546"/>
      <c r="AE31" s="546"/>
      <c r="AF31" s="736" t="s">
        <v>681</v>
      </c>
      <c r="AG31" s="736"/>
      <c r="AH31" s="69"/>
      <c r="AI31" s="96"/>
      <c r="AJ31" s="96"/>
      <c r="AK31" s="96"/>
      <c r="AL31" s="96"/>
      <c r="AM31" s="96"/>
      <c r="AN31" s="96"/>
      <c r="AO31" s="96"/>
      <c r="AP31" s="96"/>
      <c r="AQ31" s="96"/>
      <c r="AR31" s="96"/>
      <c r="AS31" s="96"/>
      <c r="AT31" s="96"/>
      <c r="AU31" s="96"/>
      <c r="AV31" s="96"/>
      <c r="AW31" s="96"/>
      <c r="AX31" s="96"/>
      <c r="AY31" s="96"/>
      <c r="AZ31" s="96"/>
      <c r="BA31" s="96"/>
      <c r="BB31" s="96"/>
      <c r="BC31" s="96"/>
      <c r="BD31" s="96"/>
      <c r="BE31" s="96"/>
      <c r="BF31" s="96"/>
      <c r="BG31" s="96"/>
      <c r="BH31" s="96"/>
      <c r="BI31" s="96"/>
      <c r="BJ31" s="96"/>
      <c r="BK31" s="96"/>
      <c r="BL31" s="96"/>
      <c r="BM31" s="96"/>
      <c r="BN31" s="96"/>
      <c r="BO31" s="96"/>
      <c r="BP31" s="96"/>
      <c r="BQ31" s="96"/>
      <c r="BR31" s="96"/>
    </row>
    <row r="32" spans="1:70" ht="30.5" customHeight="1" x14ac:dyDescent="0.2">
      <c r="A32" s="35"/>
      <c r="B32" s="543"/>
      <c r="C32" s="544"/>
      <c r="D32" s="544"/>
      <c r="E32" s="544"/>
      <c r="F32" s="544"/>
      <c r="G32" s="544"/>
      <c r="H32" s="544"/>
      <c r="I32" s="544"/>
      <c r="J32" s="544"/>
      <c r="K32" s="544"/>
      <c r="L32" s="544"/>
      <c r="M32" s="544"/>
      <c r="N32" s="544"/>
      <c r="O32" s="544"/>
      <c r="P32" s="544"/>
      <c r="Q32" s="544"/>
      <c r="R32" s="544"/>
      <c r="S32" s="544"/>
      <c r="T32" s="544"/>
      <c r="U32" s="544"/>
      <c r="V32" s="544"/>
      <c r="W32" s="544"/>
      <c r="X32" s="544"/>
      <c r="Y32" s="544"/>
      <c r="Z32" s="544"/>
      <c r="AA32" s="545"/>
      <c r="AB32" s="546"/>
      <c r="AC32" s="546"/>
      <c r="AD32" s="546"/>
      <c r="AE32" s="546"/>
      <c r="AG32" s="76"/>
      <c r="AH32" s="69"/>
      <c r="AI32" s="96"/>
      <c r="AJ32" s="96"/>
      <c r="AK32" s="96"/>
      <c r="AL32" s="96"/>
      <c r="AM32" s="96"/>
      <c r="AN32" s="96"/>
      <c r="AO32" s="96"/>
      <c r="AP32" s="96"/>
      <c r="AQ32" s="96"/>
      <c r="AR32" s="96"/>
      <c r="AS32" s="96"/>
      <c r="AT32" s="96"/>
      <c r="AU32" s="96"/>
      <c r="AV32" s="96"/>
      <c r="AW32" s="96"/>
      <c r="AX32" s="96"/>
      <c r="AY32" s="96"/>
      <c r="AZ32" s="96"/>
      <c r="BA32" s="96"/>
      <c r="BB32" s="96"/>
      <c r="BC32" s="96"/>
      <c r="BD32" s="96"/>
      <c r="BE32" s="96"/>
      <c r="BF32" s="96"/>
      <c r="BG32" s="96"/>
      <c r="BH32" s="96"/>
      <c r="BI32" s="96"/>
      <c r="BJ32" s="96"/>
      <c r="BK32" s="96"/>
      <c r="BL32" s="96"/>
      <c r="BM32" s="96"/>
      <c r="BN32" s="96"/>
      <c r="BO32" s="96"/>
      <c r="BP32" s="96"/>
      <c r="BQ32" s="96"/>
      <c r="BR32" s="96"/>
    </row>
    <row r="33" spans="1:70" ht="30.5" customHeight="1" x14ac:dyDescent="0.2">
      <c r="A33" s="35"/>
      <c r="B33" s="543"/>
      <c r="C33" s="544"/>
      <c r="D33" s="544"/>
      <c r="E33" s="544"/>
      <c r="F33" s="544"/>
      <c r="G33" s="544"/>
      <c r="H33" s="544"/>
      <c r="I33" s="544"/>
      <c r="J33" s="544"/>
      <c r="K33" s="544"/>
      <c r="L33" s="544"/>
      <c r="M33" s="544"/>
      <c r="N33" s="544"/>
      <c r="O33" s="544"/>
      <c r="P33" s="544"/>
      <c r="Q33" s="544"/>
      <c r="R33" s="544"/>
      <c r="S33" s="544"/>
      <c r="T33" s="544"/>
      <c r="U33" s="544"/>
      <c r="V33" s="544"/>
      <c r="W33" s="544"/>
      <c r="X33" s="544"/>
      <c r="Y33" s="544"/>
      <c r="Z33" s="544"/>
      <c r="AA33" s="545"/>
      <c r="AB33" s="546"/>
      <c r="AC33" s="546"/>
      <c r="AD33" s="546"/>
      <c r="AE33" s="546"/>
      <c r="AF33" s="736" t="s">
        <v>681</v>
      </c>
      <c r="AG33" s="736"/>
      <c r="AH33" s="69"/>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row>
    <row r="34" spans="1:70" ht="30.5" customHeight="1" x14ac:dyDescent="0.2">
      <c r="A34" s="35"/>
      <c r="B34" s="543"/>
      <c r="C34" s="544"/>
      <c r="D34" s="544"/>
      <c r="E34" s="544"/>
      <c r="F34" s="544"/>
      <c r="G34" s="544"/>
      <c r="H34" s="544"/>
      <c r="I34" s="544"/>
      <c r="J34" s="544"/>
      <c r="K34" s="544"/>
      <c r="L34" s="544"/>
      <c r="M34" s="544"/>
      <c r="N34" s="544"/>
      <c r="O34" s="544"/>
      <c r="P34" s="544"/>
      <c r="Q34" s="544"/>
      <c r="R34" s="544"/>
      <c r="S34" s="544"/>
      <c r="T34" s="544"/>
      <c r="U34" s="544"/>
      <c r="V34" s="544"/>
      <c r="W34" s="544"/>
      <c r="X34" s="544"/>
      <c r="Y34" s="544"/>
      <c r="Z34" s="544"/>
      <c r="AA34" s="545"/>
      <c r="AB34" s="546"/>
      <c r="AC34" s="546"/>
      <c r="AD34" s="546"/>
      <c r="AE34" s="546"/>
      <c r="AG34" s="76"/>
      <c r="AH34" s="69"/>
      <c r="AI34" s="96"/>
      <c r="AJ34" s="96"/>
      <c r="AK34" s="96"/>
      <c r="AL34" s="96"/>
      <c r="AM34" s="96"/>
      <c r="AN34" s="96"/>
      <c r="AO34" s="96"/>
      <c r="AP34" s="96"/>
      <c r="AQ34" s="96"/>
      <c r="AR34" s="96"/>
      <c r="AS34" s="96"/>
      <c r="AT34" s="96"/>
      <c r="AU34" s="96"/>
      <c r="AV34" s="96"/>
      <c r="AW34" s="96"/>
      <c r="AX34" s="96"/>
      <c r="AY34" s="96"/>
      <c r="AZ34" s="96"/>
      <c r="BA34" s="96"/>
      <c r="BB34" s="96"/>
      <c r="BC34" s="96"/>
      <c r="BD34" s="96"/>
      <c r="BE34" s="96"/>
      <c r="BF34" s="96"/>
      <c r="BG34" s="96"/>
      <c r="BH34" s="96"/>
      <c r="BI34" s="96"/>
      <c r="BJ34" s="96"/>
      <c r="BK34" s="96"/>
      <c r="BL34" s="96"/>
      <c r="BM34" s="96"/>
      <c r="BN34" s="96"/>
      <c r="BO34" s="96"/>
      <c r="BP34" s="96"/>
      <c r="BQ34" s="96"/>
      <c r="BR34" s="96"/>
    </row>
    <row r="35" spans="1:70" ht="30.5" customHeight="1" x14ac:dyDescent="0.2">
      <c r="A35" s="35"/>
      <c r="B35" s="543"/>
      <c r="C35" s="544"/>
      <c r="D35" s="544"/>
      <c r="E35" s="544"/>
      <c r="F35" s="544"/>
      <c r="G35" s="544"/>
      <c r="H35" s="544"/>
      <c r="I35" s="544"/>
      <c r="J35" s="544"/>
      <c r="K35" s="544"/>
      <c r="L35" s="544"/>
      <c r="M35" s="544"/>
      <c r="N35" s="544"/>
      <c r="O35" s="544"/>
      <c r="P35" s="544"/>
      <c r="Q35" s="544"/>
      <c r="R35" s="544"/>
      <c r="S35" s="544"/>
      <c r="T35" s="544"/>
      <c r="U35" s="544"/>
      <c r="V35" s="544"/>
      <c r="W35" s="544"/>
      <c r="X35" s="544"/>
      <c r="Y35" s="544"/>
      <c r="Z35" s="544"/>
      <c r="AA35" s="545"/>
      <c r="AB35" s="546"/>
      <c r="AC35" s="546"/>
      <c r="AD35" s="546"/>
      <c r="AE35" s="546"/>
      <c r="AF35" s="547" t="s">
        <v>682</v>
      </c>
      <c r="AG35" s="547"/>
      <c r="AH35" s="69"/>
      <c r="AI35" s="96"/>
      <c r="AJ35" s="96"/>
      <c r="AK35" s="96"/>
      <c r="AL35" s="96"/>
      <c r="AM35" s="96"/>
      <c r="AN35" s="96"/>
      <c r="AO35" s="96"/>
      <c r="AP35" s="96"/>
      <c r="AQ35" s="96"/>
      <c r="AR35" s="96"/>
      <c r="AS35" s="96"/>
      <c r="AT35" s="96"/>
      <c r="AU35" s="96"/>
      <c r="AV35" s="96"/>
      <c r="AW35" s="96"/>
      <c r="AX35" s="96"/>
      <c r="AY35" s="96"/>
      <c r="AZ35" s="96"/>
      <c r="BA35" s="96"/>
      <c r="BB35" s="96"/>
      <c r="BC35" s="96"/>
      <c r="BD35" s="96"/>
      <c r="BE35" s="96"/>
      <c r="BF35" s="96"/>
      <c r="BG35" s="96"/>
      <c r="BH35" s="96"/>
      <c r="BI35" s="96"/>
      <c r="BJ35" s="96"/>
      <c r="BK35" s="96"/>
      <c r="BL35" s="96"/>
      <c r="BM35" s="96"/>
      <c r="BN35" s="96"/>
      <c r="BO35" s="96"/>
      <c r="BP35" s="96"/>
      <c r="BQ35" s="96"/>
      <c r="BR35" s="96"/>
    </row>
    <row r="36" spans="1:70" ht="30.5" customHeight="1" x14ac:dyDescent="0.2">
      <c r="A36" s="35"/>
      <c r="B36" s="543"/>
      <c r="C36" s="544"/>
      <c r="D36" s="544"/>
      <c r="E36" s="544"/>
      <c r="F36" s="544"/>
      <c r="G36" s="544"/>
      <c r="H36" s="544"/>
      <c r="I36" s="544"/>
      <c r="J36" s="544"/>
      <c r="K36" s="544"/>
      <c r="L36" s="544"/>
      <c r="M36" s="544"/>
      <c r="N36" s="544"/>
      <c r="O36" s="544"/>
      <c r="P36" s="544"/>
      <c r="Q36" s="544"/>
      <c r="R36" s="544"/>
      <c r="S36" s="544"/>
      <c r="T36" s="544"/>
      <c r="U36" s="544"/>
      <c r="V36" s="544"/>
      <c r="W36" s="544"/>
      <c r="X36" s="544"/>
      <c r="Y36" s="544"/>
      <c r="Z36" s="544"/>
      <c r="AA36" s="545"/>
      <c r="AB36" s="546"/>
      <c r="AC36" s="546"/>
      <c r="AD36" s="546"/>
      <c r="AE36" s="546"/>
      <c r="AG36" s="76"/>
      <c r="AH36" s="69"/>
      <c r="AI36" s="96"/>
      <c r="AJ36" s="96"/>
      <c r="AK36" s="96"/>
      <c r="AL36" s="96"/>
      <c r="AM36" s="96"/>
      <c r="AN36" s="96"/>
      <c r="AO36" s="96"/>
      <c r="AP36" s="96"/>
      <c r="AQ36" s="96"/>
      <c r="AR36" s="96"/>
      <c r="AS36" s="96"/>
      <c r="AT36" s="96"/>
      <c r="AU36" s="96"/>
      <c r="AV36" s="96"/>
      <c r="AW36" s="96"/>
      <c r="AX36" s="96"/>
      <c r="AY36" s="96"/>
      <c r="AZ36" s="96"/>
      <c r="BA36" s="96"/>
      <c r="BB36" s="96"/>
      <c r="BC36" s="96"/>
      <c r="BD36" s="96"/>
      <c r="BE36" s="96"/>
      <c r="BF36" s="96"/>
      <c r="BG36" s="96"/>
      <c r="BH36" s="96"/>
      <c r="BI36" s="96"/>
      <c r="BJ36" s="96"/>
      <c r="BK36" s="96"/>
      <c r="BL36" s="96"/>
      <c r="BM36" s="96"/>
      <c r="BN36" s="96"/>
      <c r="BO36" s="96"/>
      <c r="BP36" s="96"/>
      <c r="BQ36" s="96"/>
      <c r="BR36" s="96"/>
    </row>
    <row r="37" spans="1:70" ht="30.5" customHeight="1" x14ac:dyDescent="0.2">
      <c r="A37" s="35"/>
      <c r="B37" s="543"/>
      <c r="C37" s="544"/>
      <c r="D37" s="544"/>
      <c r="E37" s="544"/>
      <c r="F37" s="544"/>
      <c r="G37" s="544"/>
      <c r="H37" s="544"/>
      <c r="I37" s="544"/>
      <c r="J37" s="544"/>
      <c r="K37" s="544"/>
      <c r="L37" s="544"/>
      <c r="M37" s="544"/>
      <c r="N37" s="544"/>
      <c r="O37" s="544"/>
      <c r="P37" s="544"/>
      <c r="Q37" s="544"/>
      <c r="R37" s="544"/>
      <c r="S37" s="544"/>
      <c r="T37" s="544"/>
      <c r="U37" s="544"/>
      <c r="V37" s="544"/>
      <c r="W37" s="544"/>
      <c r="X37" s="544"/>
      <c r="Y37" s="544"/>
      <c r="Z37" s="544"/>
      <c r="AA37" s="545"/>
      <c r="AB37" s="546"/>
      <c r="AC37" s="546"/>
      <c r="AD37" s="546"/>
      <c r="AE37" s="546"/>
      <c r="AF37" s="547" t="s">
        <v>683</v>
      </c>
      <c r="AG37" s="547"/>
      <c r="AH37" s="69"/>
      <c r="AI37" s="96"/>
      <c r="AJ37" s="96"/>
      <c r="AK37" s="96"/>
      <c r="AL37" s="96"/>
      <c r="AM37" s="96"/>
      <c r="AN37" s="96"/>
      <c r="AO37" s="96"/>
      <c r="AP37" s="96"/>
      <c r="AQ37" s="96"/>
      <c r="AR37" s="96"/>
      <c r="AS37" s="96"/>
      <c r="AT37" s="96"/>
      <c r="AU37" s="96"/>
      <c r="AV37" s="96"/>
      <c r="AW37" s="96"/>
      <c r="AX37" s="96"/>
      <c r="AY37" s="96"/>
      <c r="AZ37" s="96"/>
      <c r="BA37" s="96"/>
      <c r="BB37" s="96"/>
      <c r="BC37" s="96"/>
      <c r="BD37" s="96"/>
      <c r="BE37" s="96"/>
      <c r="BF37" s="96"/>
      <c r="BG37" s="96"/>
      <c r="BH37" s="96"/>
      <c r="BI37" s="96"/>
      <c r="BJ37" s="96"/>
      <c r="BK37" s="96"/>
      <c r="BL37" s="96"/>
      <c r="BM37" s="96"/>
      <c r="BN37" s="96"/>
      <c r="BO37" s="96"/>
      <c r="BP37" s="96"/>
      <c r="BQ37" s="96"/>
      <c r="BR37" s="96"/>
    </row>
    <row r="38" spans="1:70" ht="30.5" customHeight="1" x14ac:dyDescent="0.2">
      <c r="A38" s="35"/>
      <c r="B38" s="543"/>
      <c r="C38" s="544"/>
      <c r="D38" s="544"/>
      <c r="E38" s="544"/>
      <c r="F38" s="544"/>
      <c r="G38" s="544"/>
      <c r="H38" s="544"/>
      <c r="I38" s="544"/>
      <c r="J38" s="544"/>
      <c r="K38" s="544"/>
      <c r="L38" s="544"/>
      <c r="M38" s="544"/>
      <c r="N38" s="544"/>
      <c r="O38" s="544"/>
      <c r="P38" s="544"/>
      <c r="Q38" s="544"/>
      <c r="R38" s="544"/>
      <c r="S38" s="544"/>
      <c r="T38" s="544"/>
      <c r="U38" s="544"/>
      <c r="V38" s="544"/>
      <c r="W38" s="544"/>
      <c r="X38" s="544"/>
      <c r="Y38" s="544"/>
      <c r="Z38" s="544"/>
      <c r="AA38" s="545"/>
      <c r="AB38" s="546"/>
      <c r="AC38" s="546"/>
      <c r="AD38" s="546"/>
      <c r="AE38" s="546"/>
      <c r="AG38" s="76"/>
      <c r="AH38" s="69"/>
      <c r="AI38" s="96"/>
      <c r="AJ38" s="96"/>
      <c r="AK38" s="96"/>
      <c r="AL38" s="96"/>
      <c r="AM38" s="96"/>
      <c r="AN38" s="96"/>
      <c r="AO38" s="96"/>
      <c r="AP38" s="96"/>
      <c r="AQ38" s="96"/>
      <c r="AR38" s="96"/>
      <c r="AS38" s="96"/>
      <c r="AT38" s="96"/>
      <c r="AU38" s="96"/>
      <c r="AV38" s="96"/>
      <c r="AW38" s="96"/>
      <c r="AX38" s="96"/>
      <c r="AY38" s="96"/>
      <c r="AZ38" s="96"/>
      <c r="BA38" s="96"/>
      <c r="BB38" s="96"/>
      <c r="BC38" s="96"/>
      <c r="BD38" s="96"/>
      <c r="BE38" s="96"/>
      <c r="BF38" s="96"/>
      <c r="BG38" s="96"/>
      <c r="BH38" s="96"/>
      <c r="BI38" s="96"/>
      <c r="BJ38" s="96"/>
      <c r="BK38" s="96"/>
      <c r="BL38" s="96"/>
      <c r="BM38" s="96"/>
      <c r="BN38" s="96"/>
      <c r="BO38" s="96"/>
      <c r="BP38" s="96"/>
      <c r="BQ38" s="96"/>
      <c r="BR38" s="96"/>
    </row>
    <row r="39" spans="1:70" ht="30.5" customHeight="1" x14ac:dyDescent="0.2">
      <c r="A39" s="35"/>
      <c r="B39" s="543"/>
      <c r="C39" s="544"/>
      <c r="D39" s="544"/>
      <c r="E39" s="544"/>
      <c r="F39" s="544"/>
      <c r="G39" s="544"/>
      <c r="H39" s="544"/>
      <c r="I39" s="544"/>
      <c r="J39" s="544"/>
      <c r="K39" s="544"/>
      <c r="L39" s="544"/>
      <c r="M39" s="544"/>
      <c r="N39" s="544"/>
      <c r="O39" s="544"/>
      <c r="P39" s="544"/>
      <c r="Q39" s="544"/>
      <c r="R39" s="544"/>
      <c r="S39" s="544"/>
      <c r="T39" s="544"/>
      <c r="U39" s="544"/>
      <c r="V39" s="544"/>
      <c r="W39" s="544"/>
      <c r="X39" s="544"/>
      <c r="Y39" s="544"/>
      <c r="Z39" s="544"/>
      <c r="AA39" s="545"/>
      <c r="AB39" s="546"/>
      <c r="AC39" s="546"/>
      <c r="AD39" s="546"/>
      <c r="AE39" s="546"/>
      <c r="AF39" s="547" t="s">
        <v>684</v>
      </c>
      <c r="AG39" s="547"/>
      <c r="AH39" s="69"/>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row>
    <row r="40" spans="1:70" ht="30.5" customHeight="1" x14ac:dyDescent="0.2">
      <c r="A40" s="35"/>
      <c r="B40" s="543"/>
      <c r="C40" s="544"/>
      <c r="D40" s="544"/>
      <c r="E40" s="544"/>
      <c r="F40" s="544"/>
      <c r="G40" s="544"/>
      <c r="H40" s="544"/>
      <c r="I40" s="544"/>
      <c r="J40" s="544"/>
      <c r="K40" s="544"/>
      <c r="L40" s="544"/>
      <c r="M40" s="544"/>
      <c r="N40" s="544"/>
      <c r="O40" s="544"/>
      <c r="P40" s="544"/>
      <c r="Q40" s="544"/>
      <c r="R40" s="544"/>
      <c r="S40" s="544"/>
      <c r="T40" s="544"/>
      <c r="U40" s="544"/>
      <c r="V40" s="544"/>
      <c r="W40" s="544"/>
      <c r="X40" s="544"/>
      <c r="Y40" s="544"/>
      <c r="Z40" s="544"/>
      <c r="AA40" s="545"/>
      <c r="AB40" s="546"/>
      <c r="AC40" s="546"/>
      <c r="AD40" s="546"/>
      <c r="AE40" s="546"/>
      <c r="AG40" s="76"/>
      <c r="AH40" s="69"/>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row>
    <row r="41" spans="1:70" ht="30.5" customHeight="1" x14ac:dyDescent="0.2">
      <c r="A41" s="35"/>
      <c r="B41" s="543"/>
      <c r="C41" s="544"/>
      <c r="D41" s="544"/>
      <c r="E41" s="544"/>
      <c r="F41" s="544"/>
      <c r="G41" s="544"/>
      <c r="H41" s="544"/>
      <c r="I41" s="544"/>
      <c r="J41" s="544"/>
      <c r="K41" s="544"/>
      <c r="L41" s="544"/>
      <c r="M41" s="544"/>
      <c r="N41" s="544"/>
      <c r="O41" s="544"/>
      <c r="P41" s="544"/>
      <c r="Q41" s="544"/>
      <c r="R41" s="544"/>
      <c r="S41" s="544"/>
      <c r="T41" s="544"/>
      <c r="U41" s="544"/>
      <c r="V41" s="544"/>
      <c r="W41" s="544"/>
      <c r="X41" s="544"/>
      <c r="Y41" s="544"/>
      <c r="Z41" s="544"/>
      <c r="AA41" s="545"/>
      <c r="AB41" s="546"/>
      <c r="AC41" s="546"/>
      <c r="AD41" s="546"/>
      <c r="AE41" s="546"/>
      <c r="AF41" s="547" t="s">
        <v>685</v>
      </c>
      <c r="AG41" s="547"/>
      <c r="AH41" s="69"/>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row>
    <row r="42" spans="1:70" ht="30.5" customHeight="1" x14ac:dyDescent="0.2">
      <c r="A42" s="35"/>
      <c r="B42" s="543"/>
      <c r="C42" s="544"/>
      <c r="D42" s="544"/>
      <c r="E42" s="544"/>
      <c r="F42" s="544"/>
      <c r="G42" s="544"/>
      <c r="H42" s="544"/>
      <c r="I42" s="544"/>
      <c r="J42" s="544"/>
      <c r="K42" s="544"/>
      <c r="L42" s="544"/>
      <c r="M42" s="544"/>
      <c r="N42" s="544"/>
      <c r="O42" s="544"/>
      <c r="P42" s="544"/>
      <c r="Q42" s="544"/>
      <c r="R42" s="544"/>
      <c r="S42" s="544"/>
      <c r="T42" s="544"/>
      <c r="U42" s="544"/>
      <c r="V42" s="544"/>
      <c r="W42" s="544"/>
      <c r="X42" s="544"/>
      <c r="Y42" s="544"/>
      <c r="Z42" s="544"/>
      <c r="AA42" s="545"/>
      <c r="AB42" s="546"/>
      <c r="AC42" s="546"/>
      <c r="AD42" s="546"/>
      <c r="AE42" s="546"/>
      <c r="AG42" s="76"/>
      <c r="AH42" s="69"/>
      <c r="AI42" s="96"/>
      <c r="AJ42" s="96"/>
      <c r="AK42" s="96"/>
      <c r="AL42" s="96"/>
      <c r="AM42" s="96"/>
      <c r="AN42" s="96"/>
      <c r="AO42" s="96"/>
      <c r="AP42" s="96"/>
      <c r="AQ42" s="96"/>
      <c r="AR42" s="96"/>
      <c r="AS42" s="96"/>
      <c r="AT42" s="96"/>
      <c r="AU42" s="96"/>
      <c r="AV42" s="96"/>
      <c r="AW42" s="96"/>
      <c r="AX42" s="96"/>
      <c r="AY42" s="96"/>
      <c r="AZ42" s="96"/>
      <c r="BA42" s="96"/>
      <c r="BB42" s="96"/>
      <c r="BC42" s="96"/>
      <c r="BD42" s="96"/>
      <c r="BE42" s="96"/>
      <c r="BF42" s="96"/>
      <c r="BG42" s="96"/>
      <c r="BH42" s="96"/>
      <c r="BI42" s="96"/>
      <c r="BJ42" s="96"/>
      <c r="BK42" s="96"/>
      <c r="BL42" s="96"/>
      <c r="BM42" s="96"/>
      <c r="BN42" s="96"/>
      <c r="BO42" s="96"/>
      <c r="BP42" s="96"/>
      <c r="BQ42" s="96"/>
      <c r="BR42" s="96"/>
    </row>
    <row r="43" spans="1:70" ht="30.5" customHeight="1" x14ac:dyDescent="0.2">
      <c r="A43" s="35"/>
      <c r="B43" s="543"/>
      <c r="C43" s="544"/>
      <c r="D43" s="544"/>
      <c r="E43" s="544"/>
      <c r="F43" s="544"/>
      <c r="G43" s="544"/>
      <c r="H43" s="544"/>
      <c r="I43" s="544"/>
      <c r="J43" s="544"/>
      <c r="K43" s="544"/>
      <c r="L43" s="544"/>
      <c r="M43" s="544"/>
      <c r="N43" s="544"/>
      <c r="O43" s="544"/>
      <c r="P43" s="544"/>
      <c r="Q43" s="544"/>
      <c r="R43" s="544"/>
      <c r="S43" s="544"/>
      <c r="T43" s="544"/>
      <c r="U43" s="544"/>
      <c r="V43" s="544"/>
      <c r="W43" s="544"/>
      <c r="X43" s="544"/>
      <c r="Y43" s="544"/>
      <c r="Z43" s="544"/>
      <c r="AA43" s="545"/>
      <c r="AB43" s="546"/>
      <c r="AC43" s="546"/>
      <c r="AD43" s="546"/>
      <c r="AE43" s="546"/>
      <c r="AF43" s="547" t="s">
        <v>686</v>
      </c>
      <c r="AG43" s="547"/>
      <c r="AH43" s="69"/>
      <c r="AI43" s="96"/>
      <c r="AJ43" s="96"/>
      <c r="AK43" s="96"/>
      <c r="AL43" s="96"/>
      <c r="AM43" s="96"/>
      <c r="AN43" s="96"/>
      <c r="AO43" s="96"/>
      <c r="AP43" s="96"/>
      <c r="AQ43" s="96"/>
      <c r="AR43" s="96"/>
      <c r="AS43" s="96"/>
      <c r="AT43" s="96"/>
      <c r="AU43" s="96"/>
      <c r="AV43" s="96"/>
      <c r="AW43" s="96"/>
      <c r="AX43" s="96"/>
      <c r="AY43" s="96"/>
      <c r="AZ43" s="96"/>
      <c r="BA43" s="96"/>
      <c r="BB43" s="96"/>
      <c r="BC43" s="96"/>
      <c r="BD43" s="96"/>
      <c r="BE43" s="96"/>
      <c r="BF43" s="96"/>
      <c r="BG43" s="96"/>
      <c r="BH43" s="96"/>
      <c r="BI43" s="96"/>
      <c r="BJ43" s="96"/>
      <c r="BK43" s="96"/>
      <c r="BL43" s="96"/>
      <c r="BM43" s="96"/>
      <c r="BN43" s="96"/>
      <c r="BO43" s="96"/>
      <c r="BP43" s="96"/>
      <c r="BQ43" s="96"/>
      <c r="BR43" s="96"/>
    </row>
    <row r="44" spans="1:70" ht="30.5" customHeight="1" x14ac:dyDescent="0.2">
      <c r="A44" s="35"/>
      <c r="B44" s="543"/>
      <c r="C44" s="544"/>
      <c r="D44" s="544"/>
      <c r="E44" s="544"/>
      <c r="F44" s="544"/>
      <c r="G44" s="544"/>
      <c r="H44" s="544"/>
      <c r="I44" s="544"/>
      <c r="J44" s="544"/>
      <c r="K44" s="544"/>
      <c r="L44" s="544"/>
      <c r="M44" s="544"/>
      <c r="N44" s="544"/>
      <c r="O44" s="544"/>
      <c r="P44" s="544"/>
      <c r="Q44" s="544"/>
      <c r="R44" s="544"/>
      <c r="S44" s="544"/>
      <c r="T44" s="544"/>
      <c r="U44" s="544"/>
      <c r="V44" s="544"/>
      <c r="W44" s="544"/>
      <c r="X44" s="544"/>
      <c r="Y44" s="544"/>
      <c r="Z44" s="544"/>
      <c r="AA44" s="545"/>
      <c r="AB44" s="546"/>
      <c r="AC44" s="546"/>
      <c r="AD44" s="546"/>
      <c r="AE44" s="546"/>
      <c r="AH44" s="69"/>
      <c r="AI44" s="96"/>
      <c r="AJ44" s="96"/>
      <c r="AK44" s="96"/>
      <c r="AL44" s="96"/>
      <c r="AM44" s="96"/>
      <c r="AN44" s="96"/>
      <c r="AO44" s="96"/>
      <c r="AP44" s="96"/>
      <c r="AQ44" s="96"/>
      <c r="AR44" s="96"/>
      <c r="AS44" s="96"/>
      <c r="AT44" s="96"/>
      <c r="AU44" s="96"/>
      <c r="AV44" s="96"/>
      <c r="AW44" s="96"/>
      <c r="AX44" s="96"/>
      <c r="AY44" s="96"/>
      <c r="AZ44" s="96"/>
      <c r="BA44" s="96"/>
      <c r="BB44" s="96"/>
      <c r="BC44" s="96"/>
      <c r="BD44" s="96"/>
      <c r="BE44" s="96"/>
      <c r="BF44" s="96"/>
      <c r="BG44" s="96"/>
      <c r="BH44" s="96"/>
      <c r="BI44" s="96"/>
      <c r="BJ44" s="96"/>
      <c r="BK44" s="96"/>
      <c r="BL44" s="96"/>
      <c r="BM44" s="96"/>
      <c r="BN44" s="96"/>
      <c r="BO44" s="96"/>
      <c r="BP44" s="96"/>
      <c r="BQ44" s="96"/>
      <c r="BR44" s="96"/>
    </row>
    <row r="45" spans="1:70" ht="30.5" customHeight="1" x14ac:dyDescent="0.2">
      <c r="A45" s="35"/>
      <c r="B45" s="543"/>
      <c r="C45" s="544"/>
      <c r="D45" s="544"/>
      <c r="E45" s="544"/>
      <c r="F45" s="544"/>
      <c r="G45" s="544"/>
      <c r="H45" s="544"/>
      <c r="I45" s="544"/>
      <c r="J45" s="544"/>
      <c r="K45" s="544"/>
      <c r="L45" s="544"/>
      <c r="M45" s="544"/>
      <c r="N45" s="544"/>
      <c r="O45" s="544"/>
      <c r="P45" s="544"/>
      <c r="Q45" s="544"/>
      <c r="R45" s="544"/>
      <c r="S45" s="544"/>
      <c r="T45" s="544"/>
      <c r="U45" s="544"/>
      <c r="V45" s="544"/>
      <c r="W45" s="544"/>
      <c r="X45" s="544"/>
      <c r="Y45" s="544"/>
      <c r="Z45" s="544"/>
      <c r="AA45" s="545"/>
      <c r="AC45" s="548"/>
      <c r="AF45" s="547" t="s">
        <v>349</v>
      </c>
      <c r="AH45" s="69"/>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row>
    <row r="46" spans="1:70" ht="30.5" customHeight="1" x14ac:dyDescent="0.2">
      <c r="A46" s="35"/>
      <c r="B46" s="543"/>
      <c r="C46" s="544"/>
      <c r="D46" s="544"/>
      <c r="E46" s="544"/>
      <c r="F46" s="544"/>
      <c r="G46" s="544"/>
      <c r="H46" s="544"/>
      <c r="I46" s="544"/>
      <c r="J46" s="544"/>
      <c r="K46" s="544"/>
      <c r="L46" s="544"/>
      <c r="M46" s="544"/>
      <c r="N46" s="544"/>
      <c r="O46" s="544"/>
      <c r="P46" s="544"/>
      <c r="Q46" s="544"/>
      <c r="R46" s="544"/>
      <c r="S46" s="544"/>
      <c r="T46" s="544"/>
      <c r="U46" s="544"/>
      <c r="V46" s="544"/>
      <c r="W46" s="544"/>
      <c r="X46" s="544"/>
      <c r="Y46" s="544"/>
      <c r="Z46" s="544"/>
      <c r="AA46" s="545"/>
      <c r="AH46" s="69"/>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row>
    <row r="47" spans="1:70" ht="30.5" customHeight="1" x14ac:dyDescent="0.2">
      <c r="A47" s="35"/>
      <c r="B47" s="543"/>
      <c r="C47" s="544"/>
      <c r="D47" s="544"/>
      <c r="E47" s="544"/>
      <c r="F47" s="544"/>
      <c r="G47" s="544"/>
      <c r="H47" s="544"/>
      <c r="I47" s="544"/>
      <c r="J47" s="544"/>
      <c r="K47" s="544"/>
      <c r="L47" s="544"/>
      <c r="M47" s="544"/>
      <c r="N47" s="544"/>
      <c r="O47" s="544"/>
      <c r="P47" s="544"/>
      <c r="Q47" s="544"/>
      <c r="R47" s="544"/>
      <c r="S47" s="544"/>
      <c r="T47" s="544"/>
      <c r="U47" s="544"/>
      <c r="V47" s="544"/>
      <c r="W47" s="544"/>
      <c r="X47" s="544"/>
      <c r="Y47" s="544"/>
      <c r="Z47" s="544"/>
      <c r="AA47" s="545"/>
      <c r="AH47" s="69"/>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row>
    <row r="48" spans="1:70" ht="30.5" customHeight="1" x14ac:dyDescent="0.2">
      <c r="A48" s="35"/>
      <c r="B48" s="543"/>
      <c r="C48" s="544"/>
      <c r="D48" s="544"/>
      <c r="E48" s="544"/>
      <c r="F48" s="544"/>
      <c r="G48" s="544"/>
      <c r="H48" s="544"/>
      <c r="I48" s="544"/>
      <c r="J48" s="544"/>
      <c r="K48" s="544"/>
      <c r="L48" s="544"/>
      <c r="M48" s="544"/>
      <c r="N48" s="544"/>
      <c r="O48" s="544"/>
      <c r="P48" s="544"/>
      <c r="Q48" s="544"/>
      <c r="R48" s="544"/>
      <c r="S48" s="544"/>
      <c r="T48" s="544"/>
      <c r="U48" s="544"/>
      <c r="V48" s="544"/>
      <c r="W48" s="544"/>
      <c r="X48" s="544"/>
      <c r="Y48" s="544"/>
      <c r="Z48" s="544"/>
      <c r="AA48" s="545"/>
      <c r="AH48" s="69"/>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row>
    <row r="49" spans="1:70" ht="30.5" customHeight="1" x14ac:dyDescent="0.2">
      <c r="A49" s="35"/>
      <c r="B49" s="543"/>
      <c r="C49" s="544"/>
      <c r="D49" s="544"/>
      <c r="E49" s="544"/>
      <c r="F49" s="544"/>
      <c r="G49" s="544"/>
      <c r="H49" s="544"/>
      <c r="I49" s="544"/>
      <c r="J49" s="544"/>
      <c r="K49" s="544"/>
      <c r="L49" s="544"/>
      <c r="M49" s="544"/>
      <c r="N49" s="544"/>
      <c r="O49" s="544"/>
      <c r="P49" s="544"/>
      <c r="Q49" s="544"/>
      <c r="R49" s="544"/>
      <c r="S49" s="544"/>
      <c r="T49" s="544"/>
      <c r="U49" s="544"/>
      <c r="V49" s="544"/>
      <c r="W49" s="544"/>
      <c r="X49" s="544"/>
      <c r="Y49" s="544"/>
      <c r="Z49" s="544"/>
      <c r="AA49" s="545"/>
      <c r="AH49" s="69"/>
      <c r="AI49" s="96"/>
      <c r="AJ49" s="96"/>
      <c r="AK49" s="96"/>
      <c r="AL49" s="96"/>
      <c r="AM49" s="96"/>
      <c r="AN49" s="96"/>
      <c r="AO49" s="96"/>
      <c r="AP49" s="96"/>
      <c r="AQ49" s="96"/>
      <c r="AR49" s="96"/>
      <c r="AS49" s="96"/>
      <c r="AT49" s="96"/>
      <c r="AU49" s="96"/>
      <c r="AV49" s="96"/>
      <c r="AW49" s="96"/>
      <c r="AX49" s="96"/>
      <c r="AY49" s="96"/>
      <c r="AZ49" s="96"/>
      <c r="BA49" s="96"/>
      <c r="BB49" s="96"/>
      <c r="BC49" s="96"/>
      <c r="BD49" s="96"/>
      <c r="BE49" s="96"/>
      <c r="BF49" s="96"/>
      <c r="BG49" s="96"/>
      <c r="BH49" s="96"/>
      <c r="BI49" s="96"/>
      <c r="BJ49" s="96"/>
      <c r="BK49" s="96"/>
      <c r="BL49" s="96"/>
      <c r="BM49" s="96"/>
      <c r="BN49" s="96"/>
      <c r="BO49" s="96"/>
      <c r="BP49" s="96"/>
      <c r="BQ49" s="96"/>
      <c r="BR49" s="96"/>
    </row>
    <row r="50" spans="1:70" ht="30.5" customHeight="1" thickBot="1" x14ac:dyDescent="0.25">
      <c r="A50" s="35"/>
      <c r="B50" s="549"/>
      <c r="C50" s="550"/>
      <c r="D50" s="550"/>
      <c r="E50" s="550"/>
      <c r="F50" s="550"/>
      <c r="G50" s="550"/>
      <c r="H50" s="550"/>
      <c r="I50" s="550"/>
      <c r="J50" s="550"/>
      <c r="K50" s="550"/>
      <c r="L50" s="550"/>
      <c r="M50" s="550"/>
      <c r="N50" s="550"/>
      <c r="O50" s="550"/>
      <c r="P50" s="550"/>
      <c r="Q50" s="550"/>
      <c r="R50" s="550"/>
      <c r="S50" s="550"/>
      <c r="T50" s="550"/>
      <c r="U50" s="550"/>
      <c r="V50" s="550"/>
      <c r="W50" s="550"/>
      <c r="X50" s="550"/>
      <c r="Y50" s="550"/>
      <c r="Z50" s="551"/>
      <c r="AA50" s="552"/>
      <c r="AH50" s="69"/>
      <c r="AI50" s="96"/>
      <c r="AJ50" s="96"/>
      <c r="AK50" s="96"/>
      <c r="AL50" s="96"/>
      <c r="AM50" s="96"/>
      <c r="AN50" s="96"/>
      <c r="AO50" s="96"/>
      <c r="AP50" s="96"/>
      <c r="AQ50" s="96"/>
      <c r="AR50" s="96"/>
      <c r="AS50" s="96"/>
      <c r="AT50" s="96"/>
      <c r="AU50" s="96"/>
      <c r="AV50" s="96"/>
      <c r="AW50" s="96"/>
      <c r="AX50" s="96"/>
      <c r="AY50" s="96"/>
      <c r="AZ50" s="96"/>
      <c r="BA50" s="96"/>
      <c r="BB50" s="96"/>
      <c r="BC50" s="96"/>
      <c r="BD50" s="96"/>
      <c r="BE50" s="96"/>
      <c r="BF50" s="96"/>
      <c r="BG50" s="96"/>
      <c r="BH50" s="96"/>
      <c r="BI50" s="96"/>
      <c r="BJ50" s="96"/>
      <c r="BK50" s="96"/>
      <c r="BL50" s="96"/>
      <c r="BM50" s="96"/>
      <c r="BN50" s="96"/>
      <c r="BO50" s="96"/>
      <c r="BP50" s="96"/>
      <c r="BQ50" s="96"/>
      <c r="BR50" s="96"/>
    </row>
    <row r="51" spans="1:70" ht="5.5" customHeight="1" x14ac:dyDescent="0.2">
      <c r="A51" s="35"/>
      <c r="AH51" s="69"/>
      <c r="AI51" s="96"/>
      <c r="AJ51" s="96"/>
      <c r="AK51" s="96"/>
      <c r="AL51" s="96"/>
      <c r="AM51" s="96"/>
      <c r="AN51" s="96"/>
      <c r="AO51" s="96"/>
      <c r="AP51" s="96"/>
      <c r="AQ51" s="96"/>
      <c r="AR51" s="96"/>
      <c r="AS51" s="96"/>
      <c r="AT51" s="96"/>
      <c r="AU51" s="96"/>
      <c r="AV51" s="96"/>
      <c r="AW51" s="96"/>
      <c r="AX51" s="96"/>
      <c r="AY51" s="96"/>
      <c r="AZ51" s="96"/>
      <c r="BA51" s="96"/>
      <c r="BB51" s="96"/>
      <c r="BC51" s="96"/>
      <c r="BD51" s="96"/>
      <c r="BE51" s="96"/>
      <c r="BF51" s="96"/>
      <c r="BG51" s="96"/>
      <c r="BH51" s="96"/>
      <c r="BI51" s="96"/>
      <c r="BJ51" s="96"/>
      <c r="BK51" s="96"/>
      <c r="BL51" s="96"/>
      <c r="BM51" s="96"/>
      <c r="BN51" s="96"/>
      <c r="BO51" s="96"/>
      <c r="BP51" s="96"/>
      <c r="BQ51" s="96"/>
      <c r="BR51" s="96"/>
    </row>
    <row r="52" spans="1:70" ht="16" x14ac:dyDescent="0.2">
      <c r="A52" s="35"/>
      <c r="Y52" t="s">
        <v>687</v>
      </c>
      <c r="AH52" s="69"/>
      <c r="AI52" s="96"/>
      <c r="AJ52" s="96"/>
      <c r="AK52" s="96"/>
      <c r="AL52" s="96"/>
      <c r="AM52" s="96"/>
      <c r="AN52" s="96"/>
      <c r="AO52" s="96"/>
      <c r="AP52" s="96"/>
      <c r="AQ52" s="96"/>
      <c r="AR52" s="96"/>
      <c r="AS52" s="96"/>
      <c r="AT52" s="96"/>
      <c r="AU52" s="96"/>
      <c r="AV52" s="96"/>
      <c r="AW52" s="96"/>
      <c r="AX52" s="96"/>
      <c r="AY52" s="96"/>
      <c r="AZ52" s="96"/>
      <c r="BA52" s="96"/>
      <c r="BB52" s="96"/>
      <c r="BC52" s="96"/>
      <c r="BD52" s="96"/>
      <c r="BE52" s="96"/>
      <c r="BF52" s="96"/>
      <c r="BG52" s="96"/>
      <c r="BH52" s="96"/>
      <c r="BI52" s="96"/>
      <c r="BJ52" s="96"/>
      <c r="BK52" s="96"/>
      <c r="BL52" s="96"/>
      <c r="BM52" s="96"/>
      <c r="BN52" s="96"/>
      <c r="BO52" s="96"/>
      <c r="BP52" s="96"/>
      <c r="BQ52" s="96"/>
      <c r="BR52" s="96"/>
    </row>
    <row r="53" spans="1:70" ht="5.5" customHeight="1" x14ac:dyDescent="0.2">
      <c r="A53" s="35"/>
      <c r="AH53" s="69"/>
      <c r="AI53" s="96"/>
      <c r="AJ53" s="96"/>
      <c r="AK53" s="96"/>
      <c r="AL53" s="96"/>
      <c r="AM53" s="96"/>
      <c r="AN53" s="96"/>
      <c r="AO53" s="96"/>
      <c r="AP53" s="96"/>
      <c r="AQ53" s="96"/>
      <c r="AR53" s="96"/>
      <c r="AS53" s="96"/>
      <c r="AT53" s="96"/>
      <c r="AU53" s="96"/>
      <c r="AV53" s="96"/>
      <c r="AW53" s="96"/>
      <c r="AX53" s="96"/>
      <c r="AY53" s="96"/>
      <c r="AZ53" s="96"/>
      <c r="BA53" s="96"/>
      <c r="BB53" s="96"/>
      <c r="BC53" s="96"/>
      <c r="BD53" s="96"/>
      <c r="BE53" s="96"/>
      <c r="BF53" s="96"/>
      <c r="BG53" s="96"/>
      <c r="BH53" s="96"/>
      <c r="BI53" s="96"/>
      <c r="BJ53" s="96"/>
      <c r="BK53" s="96"/>
      <c r="BL53" s="96"/>
      <c r="BM53" s="96"/>
      <c r="BN53" s="96"/>
      <c r="BO53" s="96"/>
      <c r="BP53" s="96"/>
      <c r="BQ53" s="96"/>
      <c r="BR53" s="96"/>
    </row>
    <row r="54" spans="1:70" ht="35.5" customHeight="1" x14ac:dyDescent="0.2">
      <c r="A54" s="35"/>
      <c r="B54" s="733" t="s">
        <v>688</v>
      </c>
      <c r="C54" s="733"/>
      <c r="D54" s="733"/>
      <c r="E54" s="733"/>
      <c r="F54" s="733"/>
      <c r="G54" s="733"/>
      <c r="H54" s="733"/>
      <c r="I54" s="733"/>
      <c r="J54" s="733"/>
      <c r="K54" s="733"/>
      <c r="L54" s="733"/>
      <c r="M54" s="733"/>
      <c r="N54" s="733"/>
      <c r="O54" s="733"/>
      <c r="P54" s="733"/>
      <c r="Q54" s="733"/>
      <c r="R54" s="733"/>
      <c r="S54" s="733"/>
      <c r="T54" s="733"/>
      <c r="U54" s="733"/>
      <c r="V54" s="733"/>
      <c r="W54" s="733"/>
      <c r="X54" s="733"/>
      <c r="Y54" s="733"/>
      <c r="Z54" s="733"/>
      <c r="AA54" s="733"/>
      <c r="AB54" s="733"/>
      <c r="AC54" s="733"/>
      <c r="AD54" s="733"/>
      <c r="AE54" s="733"/>
      <c r="AF54" s="733"/>
      <c r="AG54" s="733"/>
      <c r="AH54" s="69"/>
      <c r="AI54" s="96"/>
      <c r="AJ54" s="96"/>
      <c r="AK54" s="96"/>
      <c r="AL54" s="96"/>
      <c r="AM54" s="96"/>
      <c r="AN54" s="96"/>
      <c r="AO54" s="96"/>
      <c r="AP54" s="96"/>
      <c r="AQ54" s="96"/>
      <c r="AR54" s="96"/>
      <c r="AS54" s="96"/>
      <c r="AT54" s="96"/>
      <c r="AU54" s="96"/>
      <c r="AV54" s="96"/>
      <c r="AW54" s="96"/>
      <c r="AX54" s="96"/>
      <c r="AY54" s="96"/>
      <c r="AZ54" s="96"/>
      <c r="BA54" s="96"/>
      <c r="BB54" s="96"/>
      <c r="BC54" s="96"/>
      <c r="BD54" s="96"/>
      <c r="BE54" s="96"/>
      <c r="BF54" s="96"/>
      <c r="BG54" s="96"/>
      <c r="BH54" s="96"/>
      <c r="BI54" s="96"/>
      <c r="BJ54" s="96"/>
      <c r="BK54" s="96"/>
      <c r="BL54" s="96"/>
      <c r="BM54" s="96"/>
      <c r="BN54" s="96"/>
      <c r="BO54" s="96"/>
      <c r="BP54" s="96"/>
      <c r="BQ54" s="96"/>
      <c r="BR54" s="96"/>
    </row>
    <row r="55" spans="1:70" ht="11" customHeight="1" x14ac:dyDescent="0.2">
      <c r="A55" s="35"/>
      <c r="AH55" s="69"/>
      <c r="AI55" s="96"/>
      <c r="AJ55" s="96"/>
      <c r="AK55" s="96"/>
      <c r="AL55" s="96"/>
      <c r="AM55" s="96"/>
      <c r="AN55" s="96"/>
      <c r="AO55" s="96"/>
      <c r="AP55" s="96"/>
      <c r="AQ55" s="96"/>
      <c r="AR55" s="96"/>
      <c r="AS55" s="96"/>
      <c r="AT55" s="96"/>
      <c r="AU55" s="96"/>
      <c r="AV55" s="96"/>
      <c r="AW55" s="96"/>
      <c r="AX55" s="96"/>
      <c r="AY55" s="96"/>
      <c r="AZ55" s="96"/>
      <c r="BA55" s="96"/>
      <c r="BB55" s="96"/>
      <c r="BC55" s="96"/>
      <c r="BD55" s="96"/>
      <c r="BE55" s="96"/>
      <c r="BF55" s="96"/>
      <c r="BG55" s="96"/>
      <c r="BH55" s="96"/>
      <c r="BI55" s="96"/>
      <c r="BJ55" s="96"/>
      <c r="BK55" s="96"/>
      <c r="BL55" s="96"/>
      <c r="BM55" s="96"/>
      <c r="BN55" s="96"/>
      <c r="BO55" s="96"/>
      <c r="BP55" s="96"/>
      <c r="BQ55" s="96"/>
      <c r="BR55" s="96"/>
    </row>
    <row r="56" spans="1:70" ht="28.25" customHeight="1" x14ac:dyDescent="0.2">
      <c r="A56" s="35"/>
      <c r="B56" s="739" t="s">
        <v>53</v>
      </c>
      <c r="C56" s="739"/>
      <c r="D56" s="739"/>
      <c r="E56" s="739"/>
      <c r="F56" s="739"/>
      <c r="G56" s="739"/>
      <c r="H56" s="739"/>
      <c r="I56" s="739"/>
      <c r="J56" s="739"/>
      <c r="K56" s="739"/>
      <c r="L56" s="739"/>
      <c r="M56" s="739"/>
      <c r="N56" s="739"/>
      <c r="O56" s="739"/>
      <c r="P56" s="739"/>
      <c r="Q56" s="739"/>
      <c r="R56" s="739"/>
      <c r="T56" s="740">
        <v>45523</v>
      </c>
      <c r="U56" s="741">
        <f>Summary!W103</f>
        <v>0</v>
      </c>
      <c r="V56" s="741">
        <f>Summary!X103</f>
        <v>0</v>
      </c>
      <c r="W56" s="742">
        <f>Summary!Y103</f>
        <v>0</v>
      </c>
      <c r="AH56" s="69"/>
      <c r="AI56" s="96"/>
      <c r="AJ56" s="96"/>
      <c r="AK56" s="96"/>
      <c r="AL56" s="96"/>
      <c r="AM56" s="96"/>
      <c r="AN56" s="96"/>
      <c r="AO56" s="96"/>
      <c r="AP56" s="96"/>
      <c r="AQ56" s="96"/>
      <c r="AR56" s="96"/>
      <c r="AS56" s="96"/>
      <c r="AT56" s="96"/>
      <c r="AU56" s="96"/>
      <c r="AV56" s="96"/>
      <c r="AW56" s="96"/>
      <c r="AX56" s="96"/>
      <c r="AY56" s="96"/>
      <c r="AZ56" s="96"/>
      <c r="BA56" s="96"/>
      <c r="BB56" s="96"/>
      <c r="BC56" s="96"/>
      <c r="BD56" s="96"/>
      <c r="BE56" s="96"/>
      <c r="BF56" s="96"/>
      <c r="BG56" s="96"/>
      <c r="BH56" s="96"/>
      <c r="BI56" s="96"/>
      <c r="BJ56" s="96"/>
      <c r="BK56" s="96"/>
      <c r="BL56" s="96"/>
      <c r="BM56" s="96"/>
      <c r="BN56" s="96"/>
      <c r="BO56" s="96"/>
      <c r="BP56" s="96"/>
      <c r="BQ56" s="96"/>
      <c r="BR56" s="96"/>
    </row>
    <row r="57" spans="1:70" ht="28.25" customHeight="1" x14ac:dyDescent="0.2">
      <c r="A57" s="35"/>
      <c r="B57" s="553" t="s">
        <v>692</v>
      </c>
      <c r="C57" s="553"/>
      <c r="D57" s="553"/>
      <c r="E57" s="554"/>
      <c r="F57" s="554"/>
      <c r="G57" s="554"/>
      <c r="H57" s="554"/>
      <c r="I57" s="554"/>
      <c r="AH57" s="69"/>
      <c r="AI57" s="96"/>
      <c r="AJ57" s="96"/>
      <c r="AK57" s="96"/>
      <c r="AL57" s="96"/>
      <c r="AM57" s="96"/>
      <c r="AN57" s="96"/>
      <c r="AO57" s="96"/>
      <c r="AP57" s="96"/>
      <c r="AQ57" s="96"/>
      <c r="AR57" s="96"/>
      <c r="AS57" s="96"/>
      <c r="AT57" s="96"/>
      <c r="AU57" s="96"/>
      <c r="AV57" s="96"/>
      <c r="AW57" s="96"/>
      <c r="AX57" s="96"/>
      <c r="AY57" s="96"/>
      <c r="AZ57" s="96"/>
      <c r="BA57" s="96"/>
      <c r="BB57" s="96"/>
      <c r="BC57" s="96"/>
      <c r="BD57" s="96"/>
      <c r="BE57" s="96"/>
      <c r="BF57" s="96"/>
      <c r="BG57" s="96"/>
      <c r="BH57" s="96"/>
      <c r="BI57" s="96"/>
      <c r="BJ57" s="96"/>
      <c r="BK57" s="96"/>
      <c r="BL57" s="96"/>
      <c r="BM57" s="96"/>
      <c r="BN57" s="96"/>
      <c r="BO57" s="96"/>
      <c r="BP57" s="96"/>
      <c r="BQ57" s="96"/>
      <c r="BR57" s="96"/>
    </row>
    <row r="58" spans="1:70" ht="28.25" customHeight="1" x14ac:dyDescent="0.2">
      <c r="A58" s="35"/>
      <c r="C58" s="743" t="s">
        <v>689</v>
      </c>
      <c r="D58" s="744"/>
      <c r="E58" s="744"/>
      <c r="F58" s="744"/>
      <c r="G58" s="744"/>
      <c r="H58" s="744"/>
      <c r="T58" s="738" t="s">
        <v>382</v>
      </c>
      <c r="U58" s="738"/>
      <c r="V58" s="738"/>
      <c r="W58" s="738"/>
      <c r="AH58" s="69"/>
      <c r="AI58" s="96"/>
      <c r="AJ58" s="96"/>
      <c r="AK58" s="96"/>
      <c r="AL58" s="96"/>
      <c r="AM58" s="96"/>
      <c r="AN58" s="96"/>
      <c r="AO58" s="96"/>
      <c r="AP58" s="96"/>
      <c r="AQ58" s="96"/>
      <c r="AR58" s="96"/>
      <c r="AS58" s="96"/>
      <c r="AT58" s="96"/>
      <c r="AU58" s="96"/>
      <c r="AV58" s="96"/>
      <c r="AW58" s="96"/>
      <c r="AX58" s="96"/>
      <c r="AY58" s="96"/>
      <c r="AZ58" s="96"/>
      <c r="BA58" s="96"/>
      <c r="BB58" s="96"/>
      <c r="BC58" s="96"/>
      <c r="BD58" s="96"/>
      <c r="BE58" s="96"/>
      <c r="BF58" s="96"/>
      <c r="BG58" s="96"/>
      <c r="BH58" s="96"/>
      <c r="BI58" s="96"/>
      <c r="BJ58" s="96"/>
      <c r="BK58" s="96"/>
      <c r="BL58" s="96"/>
      <c r="BM58" s="96"/>
      <c r="BN58" s="96"/>
      <c r="BO58" s="96"/>
      <c r="BP58" s="96"/>
      <c r="BQ58" s="96"/>
      <c r="BR58" s="96"/>
    </row>
    <row r="59" spans="1:70" ht="28.25" customHeight="1" x14ac:dyDescent="0.2">
      <c r="A59" s="35"/>
      <c r="C59" s="555"/>
      <c r="D59" s="731" t="s">
        <v>609</v>
      </c>
      <c r="E59" s="732"/>
      <c r="F59" s="732"/>
      <c r="G59" s="732"/>
      <c r="H59" s="732"/>
      <c r="I59" s="732"/>
      <c r="AH59" s="61"/>
      <c r="AI59" s="96"/>
      <c r="AJ59" s="96"/>
      <c r="AK59" s="96"/>
      <c r="AL59" s="96"/>
      <c r="AM59" s="96"/>
      <c r="AN59" s="96"/>
      <c r="AO59" s="96"/>
      <c r="AP59" s="96"/>
      <c r="AQ59" s="96"/>
      <c r="AR59" s="96"/>
      <c r="AS59" s="96"/>
      <c r="AT59" s="96"/>
      <c r="AU59" s="96"/>
      <c r="AV59" s="96"/>
      <c r="AW59" s="96"/>
      <c r="AX59" s="96"/>
      <c r="AY59" s="96"/>
      <c r="AZ59" s="96"/>
      <c r="BA59" s="96"/>
      <c r="BB59" s="96"/>
      <c r="BC59" s="96"/>
      <c r="BD59" s="96"/>
      <c r="BE59" s="96"/>
      <c r="BF59" s="96"/>
      <c r="BG59" s="96"/>
      <c r="BH59" s="96"/>
      <c r="BI59" s="96"/>
      <c r="BJ59" s="96"/>
      <c r="BK59" s="96"/>
      <c r="BL59" s="96"/>
      <c r="BM59" s="96"/>
      <c r="BN59" s="96"/>
      <c r="BO59" s="96"/>
      <c r="BP59" s="96"/>
      <c r="BQ59" s="96"/>
      <c r="BR59" s="96"/>
    </row>
    <row r="60" spans="1:70" ht="7.25" customHeight="1" thickBot="1" x14ac:dyDescent="0.25">
      <c r="A60" s="70"/>
      <c r="B60" s="468"/>
      <c r="C60" s="468"/>
      <c r="D60" s="468"/>
      <c r="E60" s="468"/>
      <c r="F60" s="468"/>
      <c r="G60" s="468"/>
      <c r="H60" s="468"/>
      <c r="I60" s="468"/>
      <c r="J60" s="468"/>
      <c r="K60" s="468"/>
      <c r="L60" s="468"/>
      <c r="M60" s="468"/>
      <c r="N60" s="468"/>
      <c r="O60" s="468"/>
      <c r="P60" s="468"/>
      <c r="Q60" s="468"/>
      <c r="R60" s="468"/>
      <c r="S60" s="468"/>
      <c r="T60" s="468"/>
      <c r="U60" s="468"/>
      <c r="V60" s="468"/>
      <c r="W60" s="468"/>
      <c r="X60" s="468"/>
      <c r="Y60" s="468"/>
      <c r="Z60" s="468"/>
      <c r="AA60" s="468"/>
      <c r="AB60" s="468"/>
      <c r="AC60" s="468"/>
      <c r="AD60" s="468"/>
      <c r="AE60" s="468"/>
      <c r="AF60" s="468"/>
      <c r="AG60" s="468"/>
      <c r="AH60" s="71"/>
      <c r="AI60" s="96"/>
      <c r="AJ60" s="96"/>
      <c r="AK60" s="96"/>
      <c r="AL60" s="96"/>
      <c r="AM60" s="96"/>
      <c r="AN60" s="96"/>
      <c r="AO60" s="96"/>
      <c r="AP60" s="96"/>
      <c r="AQ60" s="96"/>
      <c r="AR60" s="96"/>
      <c r="AS60" s="96"/>
      <c r="AT60" s="96"/>
      <c r="AU60" s="96"/>
      <c r="AV60" s="96"/>
      <c r="AW60" s="96"/>
      <c r="AX60" s="96"/>
      <c r="AY60" s="96"/>
      <c r="AZ60" s="96"/>
      <c r="BA60" s="96"/>
      <c r="BB60" s="96"/>
      <c r="BC60" s="96"/>
      <c r="BD60" s="96"/>
      <c r="BE60" s="96"/>
      <c r="BF60" s="96"/>
      <c r="BG60" s="96"/>
      <c r="BH60" s="96"/>
      <c r="BI60" s="96"/>
      <c r="BJ60" s="96"/>
      <c r="BK60" s="96"/>
      <c r="BL60" s="96"/>
      <c r="BM60" s="96"/>
      <c r="BN60" s="96"/>
      <c r="BO60" s="96"/>
      <c r="BP60" s="96"/>
      <c r="BQ60" s="96"/>
      <c r="BR60" s="96"/>
    </row>
    <row r="61" spans="1:70" x14ac:dyDescent="0.2">
      <c r="A61" s="562"/>
      <c r="B61" s="96"/>
      <c r="C61" s="96"/>
      <c r="D61" s="96"/>
      <c r="E61" s="96"/>
      <c r="F61" s="96"/>
      <c r="G61" s="96"/>
      <c r="H61" s="96"/>
      <c r="I61" s="96"/>
      <c r="J61" s="96"/>
      <c r="K61" s="96"/>
      <c r="L61" s="96"/>
      <c r="M61" s="96"/>
      <c r="N61" s="96"/>
      <c r="O61" s="96"/>
      <c r="P61" s="96"/>
      <c r="Q61" s="96"/>
      <c r="R61" s="96"/>
      <c r="S61" s="96"/>
      <c r="T61" s="96"/>
      <c r="U61" s="96"/>
      <c r="V61" s="96"/>
      <c r="W61" s="96"/>
      <c r="X61" s="96"/>
      <c r="Y61" s="96"/>
      <c r="Z61" s="96"/>
      <c r="AA61" s="96"/>
      <c r="AB61" s="96"/>
      <c r="AC61" s="96"/>
      <c r="AD61" s="96"/>
      <c r="AE61" s="96"/>
      <c r="AF61" s="96"/>
      <c r="AG61" s="96"/>
      <c r="AH61" s="96"/>
      <c r="AI61" s="96"/>
      <c r="AJ61" s="96"/>
      <c r="AK61" s="96"/>
      <c r="AL61" s="96"/>
      <c r="AM61" s="96"/>
      <c r="AN61" s="96"/>
      <c r="AO61" s="96"/>
      <c r="AP61" s="96"/>
      <c r="AQ61" s="96"/>
      <c r="AR61" s="96"/>
      <c r="AS61" s="96"/>
      <c r="AT61" s="96"/>
      <c r="AU61" s="96"/>
      <c r="AV61" s="96"/>
      <c r="AW61" s="96"/>
      <c r="AX61" s="96"/>
      <c r="AY61" s="96"/>
      <c r="AZ61" s="96"/>
      <c r="BA61" s="96"/>
      <c r="BB61" s="96"/>
      <c r="BC61" s="96"/>
      <c r="BD61" s="96"/>
      <c r="BE61" s="96"/>
      <c r="BF61" s="96"/>
      <c r="BG61" s="96"/>
      <c r="BH61" s="96"/>
      <c r="BI61" s="96"/>
      <c r="BJ61" s="96"/>
      <c r="BK61" s="96"/>
      <c r="BL61" s="96"/>
      <c r="BM61" s="96"/>
      <c r="BN61" s="96"/>
      <c r="BO61" s="96"/>
      <c r="BP61" s="96"/>
      <c r="BQ61" s="96"/>
      <c r="BR61" s="96"/>
    </row>
    <row r="62" spans="1:70" x14ac:dyDescent="0.2">
      <c r="A62" s="562"/>
      <c r="B62" s="96"/>
      <c r="C62" s="96"/>
      <c r="D62" s="96"/>
      <c r="E62" s="96"/>
      <c r="F62" s="96"/>
      <c r="G62" s="96"/>
      <c r="H62" s="96"/>
      <c r="I62" s="96"/>
      <c r="J62" s="96"/>
      <c r="K62" s="96"/>
      <c r="L62" s="96"/>
      <c r="M62" s="96"/>
      <c r="N62" s="96"/>
      <c r="O62" s="96"/>
      <c r="P62" s="96"/>
      <c r="Q62" s="96"/>
      <c r="R62" s="96"/>
      <c r="S62" s="96"/>
      <c r="T62" s="96"/>
      <c r="U62" s="96"/>
      <c r="V62" s="96"/>
      <c r="W62" s="96"/>
      <c r="X62" s="96"/>
      <c r="Y62" s="96"/>
      <c r="Z62" s="96"/>
      <c r="AA62" s="96"/>
      <c r="AB62" s="96"/>
      <c r="AC62" s="96"/>
      <c r="AD62" s="96"/>
      <c r="AE62" s="96"/>
      <c r="AF62" s="96"/>
      <c r="AG62" s="96"/>
      <c r="AH62" s="96"/>
      <c r="AI62" s="96"/>
      <c r="AJ62" s="96"/>
      <c r="AK62" s="96"/>
      <c r="AL62" s="96"/>
      <c r="AM62" s="96"/>
      <c r="AN62" s="96"/>
      <c r="AO62" s="96"/>
      <c r="AP62" s="96"/>
      <c r="AQ62" s="96"/>
      <c r="AR62" s="96"/>
      <c r="AS62" s="96"/>
      <c r="AT62" s="96"/>
      <c r="AU62" s="96"/>
      <c r="AV62" s="96"/>
      <c r="AW62" s="96"/>
      <c r="AX62" s="96"/>
      <c r="AY62" s="96"/>
      <c r="AZ62" s="96"/>
      <c r="BA62" s="96"/>
      <c r="BB62" s="96"/>
      <c r="BC62" s="96"/>
      <c r="BD62" s="96"/>
      <c r="BE62" s="96"/>
      <c r="BF62" s="96"/>
      <c r="BG62" s="96"/>
      <c r="BH62" s="96"/>
      <c r="BI62" s="96"/>
      <c r="BJ62" s="96"/>
      <c r="BK62" s="96"/>
      <c r="BL62" s="96"/>
      <c r="BM62" s="96"/>
      <c r="BN62" s="96"/>
      <c r="BO62" s="96"/>
      <c r="BP62" s="96"/>
      <c r="BQ62" s="96"/>
      <c r="BR62" s="96"/>
    </row>
    <row r="63" spans="1:70" hidden="1" x14ac:dyDescent="0.2">
      <c r="A63" s="562"/>
      <c r="B63" s="96"/>
      <c r="C63" s="96"/>
      <c r="D63" s="96"/>
      <c r="E63" s="96"/>
      <c r="F63" s="96"/>
      <c r="G63" s="96"/>
      <c r="H63" s="96"/>
      <c r="I63" s="96"/>
      <c r="J63" s="96"/>
      <c r="K63" s="96"/>
      <c r="L63" s="96"/>
      <c r="M63" s="96"/>
      <c r="N63" s="96"/>
      <c r="O63" s="96"/>
      <c r="P63" s="96"/>
      <c r="Q63" s="96"/>
      <c r="R63" s="96"/>
      <c r="S63" s="96"/>
      <c r="T63" s="96"/>
      <c r="U63" s="96"/>
      <c r="V63" s="96"/>
      <c r="W63" s="96"/>
      <c r="X63" s="96"/>
      <c r="Y63" s="96"/>
      <c r="Z63" s="96"/>
      <c r="AA63" s="96"/>
      <c r="AB63" s="96"/>
      <c r="AC63" s="96"/>
      <c r="AD63" s="96"/>
      <c r="AE63" s="96"/>
      <c r="AF63" s="96"/>
      <c r="AG63" s="96"/>
      <c r="AH63" s="96"/>
      <c r="AI63" s="96"/>
      <c r="AJ63" s="96"/>
      <c r="AK63" s="96"/>
      <c r="AL63" s="96"/>
      <c r="AM63" s="96"/>
      <c r="AN63" s="96"/>
      <c r="AO63" s="96"/>
      <c r="AP63" s="96"/>
      <c r="AQ63" s="96"/>
      <c r="AR63" s="96"/>
      <c r="AS63" s="96"/>
      <c r="AT63" s="96"/>
      <c r="AU63" s="96"/>
      <c r="AV63" s="96"/>
      <c r="AW63" s="96"/>
      <c r="AX63" s="96"/>
      <c r="AY63" s="96"/>
      <c r="AZ63" s="96"/>
      <c r="BA63" s="96"/>
      <c r="BB63" s="96"/>
      <c r="BC63" s="96"/>
      <c r="BD63" s="96"/>
      <c r="BE63" s="96"/>
      <c r="BF63" s="96"/>
      <c r="BG63" s="96"/>
      <c r="BH63" s="96"/>
      <c r="BI63" s="96"/>
      <c r="BJ63" s="96"/>
      <c r="BK63" s="96"/>
      <c r="BL63" s="96"/>
      <c r="BM63" s="96"/>
      <c r="BN63" s="96"/>
      <c r="BO63" s="96"/>
      <c r="BP63" s="96"/>
      <c r="BQ63" s="96"/>
      <c r="BR63" s="96"/>
    </row>
    <row r="64" spans="1:70" hidden="1" x14ac:dyDescent="0.2">
      <c r="A64" s="562"/>
      <c r="B64" s="96"/>
      <c r="C64" s="96"/>
      <c r="D64" s="96"/>
      <c r="E64" s="96"/>
      <c r="F64" s="96"/>
      <c r="G64" s="96"/>
      <c r="H64" s="96"/>
      <c r="I64" s="96"/>
      <c r="J64" s="96"/>
      <c r="K64" s="96"/>
      <c r="L64" s="96"/>
      <c r="M64" s="96"/>
      <c r="N64" s="96"/>
      <c r="O64" s="96"/>
      <c r="P64" s="96"/>
      <c r="Q64" s="96"/>
      <c r="R64" s="96"/>
      <c r="S64" s="96"/>
      <c r="T64" s="96"/>
      <c r="U64" s="96"/>
      <c r="V64" s="96"/>
      <c r="W64" s="96"/>
      <c r="X64" s="96"/>
      <c r="Y64" s="96"/>
      <c r="Z64" s="96"/>
      <c r="AA64" s="96"/>
      <c r="AB64" s="96"/>
      <c r="AC64" s="96"/>
      <c r="AD64" s="96"/>
      <c r="AE64" s="96"/>
      <c r="AF64" s="96"/>
      <c r="AG64" s="96"/>
      <c r="AH64" s="96"/>
      <c r="AI64" s="96"/>
      <c r="AJ64" s="96"/>
      <c r="AK64" s="96"/>
      <c r="AL64" s="96"/>
      <c r="AM64" s="96"/>
      <c r="AN64" s="96"/>
      <c r="AO64" s="96"/>
      <c r="AP64" s="96"/>
      <c r="AQ64" s="96"/>
      <c r="AR64" s="96"/>
      <c r="AS64" s="96"/>
      <c r="AT64" s="96"/>
      <c r="AU64" s="96"/>
      <c r="AV64" s="96"/>
      <c r="AW64" s="96"/>
      <c r="AX64" s="96"/>
      <c r="AY64" s="96"/>
      <c r="AZ64" s="96"/>
      <c r="BA64" s="96"/>
      <c r="BB64" s="96"/>
      <c r="BC64" s="96"/>
      <c r="BD64" s="96"/>
      <c r="BE64" s="96"/>
      <c r="BF64" s="96"/>
      <c r="BG64" s="96"/>
      <c r="BH64" s="96"/>
      <c r="BI64" s="96"/>
      <c r="BJ64" s="96"/>
      <c r="BK64" s="96"/>
      <c r="BL64" s="96"/>
      <c r="BM64" s="96"/>
      <c r="BN64" s="96"/>
      <c r="BO64" s="96"/>
      <c r="BP64" s="96"/>
      <c r="BQ64" s="96"/>
      <c r="BR64" s="96"/>
    </row>
    <row r="65" spans="1:70" hidden="1" x14ac:dyDescent="0.2">
      <c r="A65" s="562"/>
      <c r="B65" s="96"/>
      <c r="C65" s="96"/>
      <c r="D65" s="96"/>
      <c r="E65" s="96"/>
      <c r="F65" s="96"/>
      <c r="G65" s="96"/>
      <c r="H65" s="96"/>
      <c r="I65" s="96"/>
      <c r="J65" s="96"/>
      <c r="K65" s="96"/>
      <c r="L65" s="96"/>
      <c r="M65" s="96"/>
      <c r="N65" s="96"/>
      <c r="O65" s="96"/>
      <c r="P65" s="96"/>
      <c r="Q65" s="96"/>
      <c r="R65" s="96"/>
      <c r="S65" s="96"/>
      <c r="T65" s="96"/>
      <c r="U65" s="96"/>
      <c r="V65" s="96"/>
      <c r="W65" s="96"/>
      <c r="X65" s="96"/>
      <c r="Y65" s="96"/>
      <c r="Z65" s="96"/>
      <c r="AA65" s="96"/>
      <c r="AB65" s="96"/>
      <c r="AC65" s="96"/>
      <c r="AD65" s="96"/>
      <c r="AE65" s="96"/>
      <c r="AF65" s="96"/>
      <c r="AG65" s="96"/>
      <c r="AH65" s="96"/>
      <c r="AI65" s="96"/>
      <c r="AJ65" s="96"/>
      <c r="AK65" s="96"/>
      <c r="AL65" s="96"/>
      <c r="AM65" s="96"/>
      <c r="AN65" s="96"/>
      <c r="AO65" s="96"/>
      <c r="AP65" s="96"/>
      <c r="AQ65" s="96"/>
      <c r="AR65" s="96"/>
      <c r="AS65" s="96"/>
      <c r="AT65" s="96"/>
      <c r="AU65" s="96"/>
      <c r="AV65" s="96"/>
      <c r="AW65" s="96"/>
      <c r="AX65" s="96"/>
      <c r="AY65" s="96"/>
      <c r="AZ65" s="96"/>
      <c r="BA65" s="96"/>
      <c r="BB65" s="96"/>
      <c r="BC65" s="96"/>
      <c r="BD65" s="96"/>
      <c r="BE65" s="96"/>
      <c r="BF65" s="96"/>
      <c r="BG65" s="96"/>
      <c r="BH65" s="96"/>
      <c r="BI65" s="96"/>
      <c r="BJ65" s="96"/>
      <c r="BK65" s="96"/>
      <c r="BL65" s="96"/>
      <c r="BM65" s="96"/>
      <c r="BN65" s="96"/>
      <c r="BO65" s="96"/>
      <c r="BP65" s="96"/>
      <c r="BQ65" s="96"/>
      <c r="BR65" s="96"/>
    </row>
    <row r="66" spans="1:70" hidden="1" x14ac:dyDescent="0.2">
      <c r="A66" s="562"/>
      <c r="B66" s="96"/>
      <c r="C66" s="96"/>
      <c r="D66" s="96"/>
      <c r="E66" s="96"/>
      <c r="F66" s="96"/>
      <c r="G66" s="96"/>
      <c r="H66" s="96"/>
      <c r="I66" s="96"/>
      <c r="J66" s="96"/>
      <c r="K66" s="96"/>
      <c r="L66" s="96"/>
      <c r="M66" s="96"/>
      <c r="N66" s="96"/>
      <c r="O66" s="96"/>
      <c r="P66" s="96"/>
      <c r="Q66" s="96"/>
      <c r="R66" s="96"/>
      <c r="S66" s="96"/>
      <c r="T66" s="96"/>
      <c r="U66" s="96"/>
      <c r="V66" s="96"/>
      <c r="W66" s="96"/>
      <c r="X66" s="96"/>
      <c r="Y66" s="96"/>
      <c r="Z66" s="96"/>
      <c r="AA66" s="96"/>
      <c r="AB66" s="96"/>
      <c r="AC66" s="96"/>
      <c r="AD66" s="96"/>
      <c r="AE66" s="96"/>
      <c r="AF66" s="96"/>
      <c r="AG66" s="96"/>
      <c r="AH66" s="96"/>
      <c r="AI66" s="96"/>
      <c r="AJ66" s="96"/>
      <c r="AK66" s="96"/>
      <c r="AL66" s="96"/>
      <c r="AM66" s="96"/>
      <c r="AN66" s="96"/>
      <c r="AO66" s="96"/>
      <c r="AP66" s="96"/>
      <c r="AQ66" s="96"/>
      <c r="AR66" s="96"/>
      <c r="AS66" s="96"/>
      <c r="AT66" s="96"/>
      <c r="AU66" s="96"/>
      <c r="AV66" s="96"/>
      <c r="AW66" s="96"/>
      <c r="AX66" s="96"/>
      <c r="AY66" s="96"/>
      <c r="AZ66" s="96"/>
      <c r="BA66" s="96"/>
      <c r="BB66" s="96"/>
      <c r="BC66" s="96"/>
      <c r="BD66" s="96"/>
      <c r="BE66" s="96"/>
      <c r="BF66" s="96"/>
      <c r="BG66" s="96"/>
      <c r="BH66" s="96"/>
      <c r="BI66" s="96"/>
      <c r="BJ66" s="96"/>
      <c r="BK66" s="96"/>
      <c r="BL66" s="96"/>
      <c r="BM66" s="96"/>
      <c r="BN66" s="96"/>
      <c r="BO66" s="96"/>
      <c r="BP66" s="96"/>
      <c r="BQ66" s="96"/>
      <c r="BR66" s="96"/>
    </row>
    <row r="67" spans="1:70" hidden="1" x14ac:dyDescent="0.2">
      <c r="A67" s="562"/>
      <c r="B67" s="96"/>
      <c r="C67" s="96"/>
      <c r="D67" s="96"/>
      <c r="E67" s="96"/>
      <c r="F67" s="96"/>
      <c r="G67" s="96"/>
      <c r="H67" s="96"/>
      <c r="I67" s="96"/>
      <c r="J67" s="96"/>
      <c r="K67" s="96"/>
      <c r="L67" s="96"/>
      <c r="M67" s="96"/>
      <c r="N67" s="96"/>
      <c r="O67" s="96"/>
      <c r="P67" s="96"/>
      <c r="Q67" s="96"/>
      <c r="R67" s="96"/>
      <c r="S67" s="96"/>
      <c r="T67" s="96"/>
      <c r="U67" s="96"/>
      <c r="V67" s="96"/>
      <c r="W67" s="96"/>
      <c r="X67" s="96"/>
      <c r="Y67" s="96"/>
      <c r="Z67" s="96"/>
      <c r="AA67" s="96"/>
      <c r="AB67" s="96"/>
      <c r="AC67" s="96"/>
      <c r="AD67" s="96"/>
      <c r="AE67" s="96"/>
      <c r="AF67" s="96"/>
      <c r="AG67" s="96"/>
      <c r="AH67" s="96"/>
      <c r="AI67" s="96"/>
      <c r="AJ67" s="96"/>
      <c r="AK67" s="96"/>
      <c r="AL67" s="96"/>
      <c r="AM67" s="96"/>
      <c r="AN67" s="96"/>
      <c r="AO67" s="96"/>
      <c r="AP67" s="96"/>
      <c r="AQ67" s="96"/>
      <c r="AR67" s="96"/>
      <c r="AS67" s="96"/>
      <c r="AT67" s="96"/>
      <c r="AU67" s="96"/>
      <c r="AV67" s="96"/>
      <c r="AW67" s="96"/>
      <c r="AX67" s="96"/>
      <c r="AY67" s="96"/>
      <c r="AZ67" s="96"/>
      <c r="BA67" s="96"/>
      <c r="BB67" s="96"/>
      <c r="BC67" s="96"/>
      <c r="BD67" s="96"/>
      <c r="BE67" s="96"/>
      <c r="BF67" s="96"/>
      <c r="BG67" s="96"/>
      <c r="BH67" s="96"/>
      <c r="BI67" s="96"/>
      <c r="BJ67" s="96"/>
      <c r="BK67" s="96"/>
      <c r="BL67" s="96"/>
      <c r="BM67" s="96"/>
      <c r="BN67" s="96"/>
      <c r="BO67" s="96"/>
      <c r="BP67" s="96"/>
      <c r="BQ67" s="96"/>
      <c r="BR67" s="96"/>
    </row>
    <row r="68" spans="1:70" hidden="1" x14ac:dyDescent="0.2">
      <c r="A68" s="562"/>
      <c r="B68" s="96"/>
      <c r="C68" s="96"/>
      <c r="D68" s="96"/>
      <c r="E68" s="96"/>
      <c r="F68" s="96"/>
      <c r="G68" s="96"/>
      <c r="H68" s="96"/>
      <c r="I68" s="96"/>
      <c r="J68" s="96"/>
      <c r="K68" s="96"/>
      <c r="L68" s="96"/>
      <c r="M68" s="96"/>
      <c r="N68" s="96"/>
      <c r="O68" s="96"/>
      <c r="P68" s="96"/>
      <c r="Q68" s="96"/>
      <c r="R68" s="96"/>
      <c r="S68" s="96"/>
      <c r="T68" s="96"/>
      <c r="U68" s="96"/>
      <c r="V68" s="96"/>
      <c r="W68" s="96"/>
      <c r="X68" s="96"/>
      <c r="Y68" s="96"/>
      <c r="Z68" s="96"/>
      <c r="AA68" s="96"/>
      <c r="AB68" s="96"/>
      <c r="AC68" s="96"/>
      <c r="AD68" s="96"/>
      <c r="AE68" s="96"/>
      <c r="AF68" s="96"/>
      <c r="AG68" s="96"/>
      <c r="AH68" s="96"/>
      <c r="AI68" s="96"/>
      <c r="AJ68" s="96"/>
      <c r="AK68" s="96"/>
      <c r="AL68" s="96"/>
      <c r="AM68" s="96"/>
      <c r="AN68" s="96"/>
      <c r="AO68" s="96"/>
      <c r="AP68" s="96"/>
      <c r="AQ68" s="96"/>
      <c r="AR68" s="96"/>
      <c r="AS68" s="96"/>
      <c r="AT68" s="96"/>
      <c r="AU68" s="96"/>
      <c r="AV68" s="96"/>
      <c r="AW68" s="96"/>
      <c r="AX68" s="96"/>
      <c r="AY68" s="96"/>
      <c r="AZ68" s="96"/>
      <c r="BA68" s="96"/>
      <c r="BB68" s="96"/>
      <c r="BC68" s="96"/>
      <c r="BD68" s="96"/>
      <c r="BE68" s="96"/>
      <c r="BF68" s="96"/>
      <c r="BG68" s="96"/>
      <c r="BH68" s="96"/>
      <c r="BI68" s="96"/>
      <c r="BJ68" s="96"/>
      <c r="BK68" s="96"/>
      <c r="BL68" s="96"/>
      <c r="BM68" s="96"/>
      <c r="BN68" s="96"/>
      <c r="BO68" s="96"/>
      <c r="BP68" s="96"/>
      <c r="BQ68" s="96"/>
      <c r="BR68" s="96"/>
    </row>
    <row r="69" spans="1:70" x14ac:dyDescent="0.2">
      <c r="A69" s="562"/>
      <c r="B69" s="96"/>
      <c r="C69" s="96"/>
      <c r="D69" s="96"/>
      <c r="E69" s="96"/>
      <c r="F69" s="96"/>
      <c r="G69" s="96"/>
      <c r="H69" s="96"/>
      <c r="I69" s="96"/>
      <c r="J69" s="96"/>
      <c r="K69" s="96"/>
      <c r="L69" s="96"/>
      <c r="M69" s="96"/>
      <c r="N69" s="96"/>
      <c r="O69" s="96"/>
      <c r="P69" s="96"/>
      <c r="Q69" s="96"/>
      <c r="R69" s="96"/>
      <c r="S69" s="96"/>
      <c r="T69" s="96"/>
      <c r="U69" s="96"/>
      <c r="V69" s="96"/>
      <c r="W69" s="96"/>
      <c r="X69" s="96"/>
      <c r="Y69" s="96"/>
      <c r="Z69" s="96"/>
      <c r="AA69" s="96"/>
      <c r="AB69" s="96"/>
      <c r="AC69" s="96"/>
      <c r="AD69" s="96"/>
      <c r="AE69" s="96"/>
      <c r="AF69" s="96"/>
      <c r="AG69" s="96"/>
      <c r="AH69" s="96"/>
      <c r="AI69" s="96"/>
      <c r="AJ69" s="96"/>
      <c r="AK69" s="96"/>
      <c r="AL69" s="96"/>
      <c r="AM69" s="96"/>
      <c r="AN69" s="96"/>
      <c r="AO69" s="96"/>
      <c r="AP69" s="96"/>
      <c r="AQ69" s="96"/>
      <c r="AR69" s="96"/>
      <c r="AS69" s="96"/>
      <c r="AT69" s="96"/>
      <c r="AU69" s="96"/>
      <c r="AV69" s="96"/>
      <c r="AW69" s="96"/>
      <c r="AX69" s="96"/>
      <c r="AY69" s="96"/>
      <c r="AZ69" s="96"/>
      <c r="BA69" s="96"/>
      <c r="BB69" s="96"/>
      <c r="BC69" s="96"/>
      <c r="BD69" s="96"/>
      <c r="BE69" s="96"/>
      <c r="BF69" s="96"/>
      <c r="BG69" s="96"/>
      <c r="BH69" s="96"/>
      <c r="BI69" s="96"/>
      <c r="BJ69" s="96"/>
      <c r="BK69" s="96"/>
      <c r="BL69" s="96"/>
      <c r="BM69" s="96"/>
      <c r="BN69" s="96"/>
      <c r="BO69" s="96"/>
      <c r="BP69" s="96"/>
      <c r="BQ69" s="96"/>
      <c r="BR69" s="96"/>
    </row>
    <row r="70" spans="1:70" x14ac:dyDescent="0.2">
      <c r="A70" s="562"/>
      <c r="B70" s="96"/>
      <c r="C70" s="96"/>
      <c r="D70" s="96"/>
      <c r="E70" s="96"/>
      <c r="F70" s="96"/>
      <c r="G70" s="96"/>
      <c r="H70" s="96"/>
      <c r="I70" s="96"/>
      <c r="J70" s="96"/>
      <c r="K70" s="96"/>
      <c r="L70" s="96"/>
      <c r="M70" s="96"/>
      <c r="N70" s="96"/>
      <c r="O70" s="96"/>
      <c r="P70" s="96"/>
      <c r="Q70" s="96"/>
      <c r="R70" s="96"/>
      <c r="S70" s="96"/>
      <c r="T70" s="96"/>
      <c r="U70" s="96"/>
      <c r="V70" s="96"/>
      <c r="W70" s="96"/>
      <c r="X70" s="96"/>
      <c r="Y70" s="96"/>
      <c r="Z70" s="96"/>
      <c r="AA70" s="96"/>
      <c r="AB70" s="96"/>
      <c r="AC70" s="96"/>
      <c r="AD70" s="96"/>
      <c r="AE70" s="96"/>
      <c r="AF70" s="96"/>
      <c r="AG70" s="96"/>
      <c r="AH70" s="96"/>
      <c r="AI70" s="96"/>
      <c r="AJ70" s="96"/>
      <c r="AK70" s="96"/>
      <c r="AL70" s="96"/>
      <c r="AM70" s="96"/>
      <c r="AN70" s="96"/>
      <c r="AO70" s="96"/>
      <c r="AP70" s="96"/>
      <c r="AQ70" s="96"/>
      <c r="AR70" s="96"/>
      <c r="AS70" s="96"/>
      <c r="AT70" s="96"/>
      <c r="AU70" s="96"/>
      <c r="AV70" s="96"/>
      <c r="AW70" s="96"/>
      <c r="AX70" s="96"/>
      <c r="AY70" s="96"/>
      <c r="AZ70" s="96"/>
      <c r="BA70" s="96"/>
      <c r="BB70" s="96"/>
      <c r="BC70" s="96"/>
      <c r="BD70" s="96"/>
      <c r="BE70" s="96"/>
      <c r="BF70" s="96"/>
      <c r="BG70" s="96"/>
      <c r="BH70" s="96"/>
      <c r="BI70" s="96"/>
      <c r="BJ70" s="96"/>
      <c r="BK70" s="96"/>
      <c r="BL70" s="96"/>
      <c r="BM70" s="96"/>
      <c r="BN70" s="96"/>
      <c r="BO70" s="96"/>
      <c r="BP70" s="96"/>
      <c r="BQ70" s="96"/>
      <c r="BR70" s="96"/>
    </row>
    <row r="71" spans="1:70" x14ac:dyDescent="0.2">
      <c r="A71" s="562"/>
      <c r="B71" s="96"/>
      <c r="C71" s="96"/>
      <c r="D71" s="96"/>
      <c r="E71" s="96"/>
      <c r="F71" s="96"/>
      <c r="G71" s="96"/>
      <c r="H71" s="96"/>
      <c r="I71" s="96"/>
      <c r="J71" s="96"/>
      <c r="K71" s="96"/>
      <c r="L71" s="96"/>
      <c r="M71" s="96"/>
      <c r="N71" s="96"/>
      <c r="O71" s="96"/>
      <c r="P71" s="96"/>
      <c r="Q71" s="96"/>
      <c r="R71" s="96"/>
      <c r="S71" s="96"/>
      <c r="T71" s="96"/>
      <c r="U71" s="96"/>
      <c r="V71" s="96"/>
      <c r="W71" s="96"/>
      <c r="X71" s="96"/>
      <c r="Y71" s="96"/>
      <c r="Z71" s="96"/>
      <c r="AA71" s="96"/>
      <c r="AB71" s="96"/>
      <c r="AC71" s="96"/>
      <c r="AD71" s="96"/>
      <c r="AE71" s="96"/>
      <c r="AF71" s="96"/>
      <c r="AG71" s="96"/>
      <c r="AH71" s="96"/>
      <c r="AI71" s="96"/>
      <c r="AJ71" s="96"/>
      <c r="AK71" s="96"/>
      <c r="AL71" s="96"/>
      <c r="AM71" s="96"/>
      <c r="AN71" s="96"/>
      <c r="AO71" s="96"/>
      <c r="AP71" s="96"/>
      <c r="AQ71" s="96"/>
      <c r="AR71" s="96"/>
      <c r="AS71" s="96"/>
      <c r="AT71" s="96"/>
      <c r="AU71" s="96"/>
      <c r="AV71" s="96"/>
      <c r="AW71" s="96"/>
      <c r="AX71" s="96"/>
      <c r="AY71" s="96"/>
      <c r="AZ71" s="96"/>
      <c r="BA71" s="96"/>
      <c r="BB71" s="96"/>
      <c r="BC71" s="96"/>
      <c r="BD71" s="96"/>
      <c r="BE71" s="96"/>
      <c r="BF71" s="96"/>
      <c r="BG71" s="96"/>
      <c r="BH71" s="96"/>
      <c r="BI71" s="96"/>
      <c r="BJ71" s="96"/>
      <c r="BK71" s="96"/>
      <c r="BL71" s="96"/>
      <c r="BM71" s="96"/>
      <c r="BN71" s="96"/>
      <c r="BO71" s="96"/>
      <c r="BP71" s="96"/>
      <c r="BQ71" s="96"/>
      <c r="BR71" s="96"/>
    </row>
    <row r="72" spans="1:70" x14ac:dyDescent="0.2">
      <c r="A72" s="562"/>
      <c r="B72" s="96"/>
      <c r="C72" s="96"/>
      <c r="D72" s="96"/>
      <c r="E72" s="96"/>
      <c r="F72" s="96"/>
      <c r="G72" s="96"/>
      <c r="H72" s="96"/>
      <c r="I72" s="96"/>
      <c r="J72" s="96"/>
      <c r="K72" s="96"/>
      <c r="L72" s="96"/>
      <c r="M72" s="96"/>
      <c r="N72" s="96"/>
      <c r="O72" s="96"/>
      <c r="P72" s="96"/>
      <c r="Q72" s="96"/>
      <c r="R72" s="96"/>
      <c r="S72" s="96"/>
      <c r="T72" s="96"/>
      <c r="U72" s="96"/>
      <c r="V72" s="96"/>
      <c r="W72" s="96"/>
      <c r="X72" s="96"/>
      <c r="Y72" s="96"/>
      <c r="Z72" s="96"/>
      <c r="AA72" s="96"/>
      <c r="AB72" s="96"/>
      <c r="AC72" s="96"/>
      <c r="AD72" s="96"/>
      <c r="AE72" s="96"/>
      <c r="AF72" s="96"/>
      <c r="AG72" s="96"/>
      <c r="AH72" s="96"/>
      <c r="AI72" s="96"/>
      <c r="AJ72" s="96"/>
      <c r="AK72" s="96"/>
      <c r="AL72" s="96"/>
      <c r="AM72" s="96"/>
      <c r="AN72" s="96"/>
      <c r="AO72" s="96"/>
      <c r="AP72" s="96"/>
      <c r="AQ72" s="96"/>
      <c r="AR72" s="96"/>
      <c r="AS72" s="96"/>
      <c r="AT72" s="96"/>
      <c r="AU72" s="96"/>
      <c r="AV72" s="96"/>
      <c r="AW72" s="96"/>
      <c r="AX72" s="96"/>
      <c r="AY72" s="96"/>
      <c r="AZ72" s="96"/>
      <c r="BA72" s="96"/>
      <c r="BB72" s="96"/>
      <c r="BC72" s="96"/>
      <c r="BD72" s="96"/>
      <c r="BE72" s="96"/>
      <c r="BF72" s="96"/>
      <c r="BG72" s="96"/>
      <c r="BH72" s="96"/>
      <c r="BI72" s="96"/>
      <c r="BJ72" s="96"/>
      <c r="BK72" s="96"/>
      <c r="BL72" s="96"/>
      <c r="BM72" s="96"/>
      <c r="BN72" s="96"/>
      <c r="BO72" s="96"/>
      <c r="BP72" s="96"/>
      <c r="BQ72" s="96"/>
      <c r="BR72" s="96"/>
    </row>
    <row r="73" spans="1:70" x14ac:dyDescent="0.2">
      <c r="A73" s="562"/>
      <c r="B73" s="96"/>
      <c r="C73" s="96"/>
      <c r="D73" s="96"/>
      <c r="E73" s="96"/>
      <c r="F73" s="96"/>
      <c r="G73" s="96"/>
      <c r="H73" s="96"/>
      <c r="I73" s="96"/>
      <c r="J73" s="96"/>
      <c r="K73" s="96"/>
      <c r="L73" s="96"/>
      <c r="M73" s="96"/>
      <c r="N73" s="96"/>
      <c r="O73" s="96"/>
      <c r="P73" s="96"/>
      <c r="Q73" s="96"/>
      <c r="R73" s="96"/>
      <c r="S73" s="96"/>
      <c r="T73" s="96"/>
      <c r="U73" s="96"/>
      <c r="V73" s="96"/>
      <c r="W73" s="96"/>
      <c r="X73" s="96"/>
      <c r="Y73" s="96"/>
      <c r="Z73" s="96"/>
      <c r="AA73" s="96"/>
      <c r="AB73" s="96"/>
      <c r="AC73" s="96"/>
      <c r="AD73" s="96"/>
      <c r="AE73" s="96"/>
      <c r="AF73" s="96"/>
      <c r="AG73" s="96"/>
      <c r="AH73" s="96"/>
      <c r="AI73" s="96"/>
      <c r="AJ73" s="96"/>
      <c r="AK73" s="96"/>
      <c r="AL73" s="96"/>
      <c r="AM73" s="96"/>
      <c r="AN73" s="96"/>
      <c r="AO73" s="96"/>
      <c r="AP73" s="96"/>
      <c r="AQ73" s="96"/>
      <c r="AR73" s="96"/>
      <c r="AS73" s="96"/>
      <c r="AT73" s="96"/>
      <c r="AU73" s="96"/>
      <c r="AV73" s="96"/>
      <c r="AW73" s="96"/>
      <c r="AX73" s="96"/>
      <c r="AY73" s="96"/>
      <c r="AZ73" s="96"/>
      <c r="BA73" s="96"/>
      <c r="BB73" s="96"/>
      <c r="BC73" s="96"/>
      <c r="BD73" s="96"/>
      <c r="BE73" s="96"/>
      <c r="BF73" s="96"/>
      <c r="BG73" s="96"/>
      <c r="BH73" s="96"/>
      <c r="BI73" s="96"/>
      <c r="BJ73" s="96"/>
      <c r="BK73" s="96"/>
      <c r="BL73" s="96"/>
      <c r="BM73" s="96"/>
      <c r="BN73" s="96"/>
      <c r="BO73" s="96"/>
      <c r="BP73" s="96"/>
      <c r="BQ73" s="96"/>
      <c r="BR73" s="96"/>
    </row>
    <row r="74" spans="1:70" x14ac:dyDescent="0.2">
      <c r="A74" s="562"/>
      <c r="B74" s="96"/>
      <c r="C74" s="96"/>
      <c r="D74" s="96"/>
      <c r="E74" s="96"/>
      <c r="F74" s="96"/>
      <c r="G74" s="96"/>
      <c r="H74" s="96"/>
      <c r="I74" s="96"/>
      <c r="J74" s="96"/>
      <c r="K74" s="96"/>
      <c r="L74" s="96"/>
      <c r="M74" s="96"/>
      <c r="N74" s="96"/>
      <c r="O74" s="96"/>
      <c r="P74" s="96"/>
      <c r="Q74" s="96"/>
      <c r="R74" s="96"/>
      <c r="S74" s="96"/>
      <c r="T74" s="96"/>
      <c r="U74" s="96"/>
      <c r="V74" s="96"/>
      <c r="W74" s="96"/>
      <c r="X74" s="96"/>
      <c r="Y74" s="96"/>
      <c r="Z74" s="96"/>
      <c r="AA74" s="96"/>
      <c r="AB74" s="96"/>
      <c r="AC74" s="96"/>
      <c r="AD74" s="96"/>
      <c r="AE74" s="96"/>
      <c r="AF74" s="96"/>
      <c r="AG74" s="96"/>
      <c r="AH74" s="96"/>
      <c r="AI74" s="96"/>
      <c r="AJ74" s="96"/>
      <c r="AK74" s="96"/>
      <c r="AL74" s="96"/>
      <c r="AM74" s="96"/>
      <c r="AN74" s="96"/>
      <c r="AO74" s="96"/>
      <c r="AP74" s="96"/>
      <c r="AQ74" s="96"/>
      <c r="AR74" s="96"/>
      <c r="AS74" s="96"/>
      <c r="AT74" s="96"/>
      <c r="AU74" s="96"/>
      <c r="AV74" s="96"/>
      <c r="AW74" s="96"/>
      <c r="AX74" s="96"/>
      <c r="AY74" s="96"/>
      <c r="AZ74" s="96"/>
      <c r="BA74" s="96"/>
      <c r="BB74" s="96"/>
      <c r="BC74" s="96"/>
      <c r="BD74" s="96"/>
      <c r="BE74" s="96"/>
      <c r="BF74" s="96"/>
      <c r="BG74" s="96"/>
      <c r="BH74" s="96"/>
      <c r="BI74" s="96"/>
      <c r="BJ74" s="96"/>
      <c r="BK74" s="96"/>
      <c r="BL74" s="96"/>
      <c r="BM74" s="96"/>
      <c r="BN74" s="96"/>
      <c r="BO74" s="96"/>
      <c r="BP74" s="96"/>
      <c r="BQ74" s="96"/>
      <c r="BR74" s="96"/>
    </row>
    <row r="75" spans="1:70" x14ac:dyDescent="0.2">
      <c r="A75" s="562"/>
      <c r="B75" s="96"/>
      <c r="C75" s="96"/>
      <c r="D75" s="96"/>
      <c r="E75" s="96"/>
      <c r="F75" s="96"/>
      <c r="G75" s="96"/>
      <c r="H75" s="96"/>
      <c r="I75" s="96"/>
      <c r="J75" s="96"/>
      <c r="K75" s="96"/>
      <c r="L75" s="96"/>
      <c r="M75" s="96"/>
      <c r="N75" s="96"/>
      <c r="O75" s="96"/>
      <c r="P75" s="96"/>
      <c r="Q75" s="96"/>
      <c r="R75" s="96"/>
      <c r="S75" s="96"/>
      <c r="T75" s="96"/>
      <c r="U75" s="96"/>
      <c r="V75" s="96"/>
      <c r="W75" s="96"/>
      <c r="X75" s="96"/>
      <c r="Y75" s="96"/>
      <c r="Z75" s="96"/>
      <c r="AA75" s="96"/>
      <c r="AB75" s="96"/>
      <c r="AC75" s="96"/>
      <c r="AD75" s="96"/>
      <c r="AE75" s="96"/>
      <c r="AF75" s="96"/>
      <c r="AG75" s="96"/>
      <c r="AH75" s="96"/>
      <c r="AI75" s="96"/>
      <c r="AJ75" s="96"/>
      <c r="AK75" s="96"/>
      <c r="AL75" s="96"/>
      <c r="AM75" s="96"/>
      <c r="AN75" s="96"/>
      <c r="AO75" s="96"/>
      <c r="AP75" s="96"/>
      <c r="AQ75" s="96"/>
      <c r="AR75" s="96"/>
      <c r="AS75" s="96"/>
      <c r="AT75" s="96"/>
      <c r="AU75" s="96"/>
      <c r="AV75" s="96"/>
      <c r="AW75" s="96"/>
      <c r="AX75" s="96"/>
      <c r="AY75" s="96"/>
      <c r="AZ75" s="96"/>
      <c r="BA75" s="96"/>
      <c r="BB75" s="96"/>
      <c r="BC75" s="96"/>
      <c r="BD75" s="96"/>
      <c r="BE75" s="96"/>
      <c r="BF75" s="96"/>
      <c r="BG75" s="96"/>
      <c r="BH75" s="96"/>
      <c r="BI75" s="96"/>
      <c r="BJ75" s="96"/>
      <c r="BK75" s="96"/>
      <c r="BL75" s="96"/>
      <c r="BM75" s="96"/>
      <c r="BN75" s="96"/>
      <c r="BO75" s="96"/>
      <c r="BP75" s="96"/>
      <c r="BQ75" s="96"/>
      <c r="BR75" s="96"/>
    </row>
    <row r="76" spans="1:70" x14ac:dyDescent="0.2">
      <c r="A76" s="562"/>
      <c r="B76" s="96"/>
      <c r="C76" s="96"/>
      <c r="D76" s="96"/>
      <c r="E76" s="96"/>
      <c r="F76" s="96"/>
      <c r="G76" s="96"/>
      <c r="H76" s="96"/>
      <c r="I76" s="96"/>
      <c r="J76" s="96"/>
      <c r="K76" s="96"/>
      <c r="L76" s="96"/>
      <c r="M76" s="96"/>
      <c r="N76" s="96"/>
      <c r="O76" s="96"/>
      <c r="P76" s="96"/>
      <c r="Q76" s="96"/>
      <c r="R76" s="96"/>
      <c r="S76" s="96"/>
      <c r="T76" s="96"/>
      <c r="U76" s="96"/>
      <c r="V76" s="96"/>
      <c r="W76" s="96"/>
      <c r="X76" s="96"/>
      <c r="Y76" s="96"/>
      <c r="Z76" s="96"/>
      <c r="AA76" s="96"/>
      <c r="AB76" s="96"/>
      <c r="AC76" s="96"/>
      <c r="AD76" s="96"/>
      <c r="AE76" s="96"/>
      <c r="AF76" s="96"/>
      <c r="AG76" s="96"/>
      <c r="AH76" s="96"/>
      <c r="AI76" s="96"/>
      <c r="AJ76" s="96"/>
      <c r="AK76" s="96"/>
      <c r="AL76" s="96"/>
      <c r="AM76" s="96"/>
      <c r="AN76" s="96"/>
      <c r="AO76" s="96"/>
      <c r="AP76" s="96"/>
      <c r="AQ76" s="96"/>
      <c r="AR76" s="96"/>
      <c r="AS76" s="96"/>
      <c r="AT76" s="96"/>
      <c r="AU76" s="96"/>
      <c r="AV76" s="96"/>
      <c r="AW76" s="96"/>
      <c r="AX76" s="96"/>
      <c r="AY76" s="96"/>
      <c r="AZ76" s="96"/>
      <c r="BA76" s="96"/>
      <c r="BB76" s="96"/>
      <c r="BC76" s="96"/>
      <c r="BD76" s="96"/>
      <c r="BE76" s="96"/>
      <c r="BF76" s="96"/>
      <c r="BG76" s="96"/>
      <c r="BH76" s="96"/>
      <c r="BI76" s="96"/>
      <c r="BJ76" s="96"/>
      <c r="BK76" s="96"/>
      <c r="BL76" s="96"/>
      <c r="BM76" s="96"/>
      <c r="BN76" s="96"/>
      <c r="BO76" s="96"/>
      <c r="BP76" s="96"/>
      <c r="BQ76" s="96"/>
      <c r="BR76" s="96"/>
    </row>
    <row r="77" spans="1:70" x14ac:dyDescent="0.2">
      <c r="A77" s="562"/>
      <c r="B77" s="96"/>
      <c r="C77" s="96"/>
      <c r="D77" s="96"/>
      <c r="E77" s="96"/>
      <c r="F77" s="96"/>
      <c r="G77" s="96"/>
      <c r="H77" s="96"/>
      <c r="I77" s="96"/>
      <c r="J77" s="96"/>
      <c r="K77" s="96"/>
      <c r="L77" s="96"/>
      <c r="M77" s="96"/>
      <c r="N77" s="96"/>
      <c r="O77" s="96"/>
      <c r="P77" s="96"/>
      <c r="Q77" s="96"/>
      <c r="R77" s="96"/>
      <c r="S77" s="96"/>
      <c r="T77" s="96"/>
      <c r="U77" s="96"/>
      <c r="V77" s="96"/>
      <c r="W77" s="96"/>
      <c r="X77" s="96"/>
      <c r="Y77" s="96"/>
      <c r="Z77" s="96"/>
      <c r="AA77" s="96"/>
      <c r="AB77" s="96"/>
      <c r="AC77" s="96"/>
      <c r="AD77" s="96"/>
      <c r="AE77" s="96"/>
      <c r="AF77" s="96"/>
      <c r="AG77" s="96"/>
      <c r="AH77" s="96"/>
      <c r="AI77" s="96"/>
      <c r="AJ77" s="96"/>
      <c r="AK77" s="96"/>
      <c r="AL77" s="96"/>
      <c r="AM77" s="96"/>
      <c r="AN77" s="96"/>
      <c r="AO77" s="96"/>
      <c r="AP77" s="96"/>
      <c r="AQ77" s="96"/>
      <c r="AR77" s="96"/>
      <c r="AS77" s="96"/>
      <c r="AT77" s="96"/>
      <c r="AU77" s="96"/>
      <c r="AV77" s="96"/>
      <c r="AW77" s="96"/>
      <c r="AX77" s="96"/>
      <c r="AY77" s="96"/>
      <c r="AZ77" s="96"/>
      <c r="BA77" s="96"/>
      <c r="BB77" s="96"/>
      <c r="BC77" s="96"/>
      <c r="BD77" s="96"/>
      <c r="BE77" s="96"/>
      <c r="BF77" s="96"/>
      <c r="BG77" s="96"/>
      <c r="BH77" s="96"/>
      <c r="BI77" s="96"/>
      <c r="BJ77" s="96"/>
      <c r="BK77" s="96"/>
      <c r="BL77" s="96"/>
      <c r="BM77" s="96"/>
      <c r="BN77" s="96"/>
      <c r="BO77" s="96"/>
      <c r="BP77" s="96"/>
      <c r="BQ77" s="96"/>
      <c r="BR77" s="96"/>
    </row>
    <row r="78" spans="1:70" x14ac:dyDescent="0.2">
      <c r="A78" s="562"/>
      <c r="B78" s="96"/>
      <c r="C78" s="96"/>
      <c r="D78" s="96"/>
      <c r="E78" s="96"/>
      <c r="F78" s="96"/>
      <c r="G78" s="96"/>
      <c r="H78" s="96"/>
      <c r="I78" s="96"/>
      <c r="J78" s="96"/>
      <c r="K78" s="96"/>
      <c r="L78" s="96"/>
      <c r="M78" s="96"/>
      <c r="N78" s="96"/>
      <c r="O78" s="96"/>
      <c r="P78" s="96"/>
      <c r="Q78" s="96"/>
      <c r="R78" s="96"/>
      <c r="S78" s="96"/>
      <c r="T78" s="96"/>
      <c r="U78" s="96"/>
      <c r="V78" s="96"/>
      <c r="W78" s="96"/>
      <c r="X78" s="96"/>
      <c r="Y78" s="96"/>
      <c r="Z78" s="96"/>
      <c r="AA78" s="96"/>
      <c r="AB78" s="96"/>
      <c r="AC78" s="96"/>
      <c r="AD78" s="96"/>
      <c r="AE78" s="96"/>
      <c r="AF78" s="96"/>
      <c r="AG78" s="96"/>
      <c r="AH78" s="96"/>
      <c r="AI78" s="96"/>
      <c r="AJ78" s="96"/>
      <c r="AK78" s="96"/>
      <c r="AL78" s="96"/>
      <c r="AM78" s="96"/>
      <c r="AN78" s="96"/>
      <c r="AO78" s="96"/>
      <c r="AP78" s="96"/>
      <c r="AQ78" s="96"/>
      <c r="AR78" s="96"/>
      <c r="AS78" s="96"/>
      <c r="AT78" s="96"/>
      <c r="AU78" s="96"/>
      <c r="AV78" s="96"/>
      <c r="AW78" s="96"/>
      <c r="AX78" s="96"/>
      <c r="AY78" s="96"/>
      <c r="AZ78" s="96"/>
      <c r="BA78" s="96"/>
      <c r="BB78" s="96"/>
      <c r="BC78" s="96"/>
      <c r="BD78" s="96"/>
      <c r="BE78" s="96"/>
      <c r="BF78" s="96"/>
      <c r="BG78" s="96"/>
      <c r="BH78" s="96"/>
      <c r="BI78" s="96"/>
      <c r="BJ78" s="96"/>
      <c r="BK78" s="96"/>
      <c r="BL78" s="96"/>
      <c r="BM78" s="96"/>
      <c r="BN78" s="96"/>
      <c r="BO78" s="96"/>
      <c r="BP78" s="96"/>
      <c r="BQ78" s="96"/>
      <c r="BR78" s="96"/>
    </row>
    <row r="79" spans="1:70" x14ac:dyDescent="0.2">
      <c r="A79" s="562"/>
      <c r="B79" s="96"/>
      <c r="C79" s="96"/>
      <c r="D79" s="96"/>
      <c r="E79" s="96"/>
      <c r="F79" s="96"/>
      <c r="G79" s="96"/>
      <c r="H79" s="96"/>
      <c r="I79" s="96"/>
      <c r="J79" s="96"/>
      <c r="K79" s="96"/>
      <c r="L79" s="96"/>
      <c r="M79" s="96"/>
      <c r="N79" s="96"/>
      <c r="O79" s="96"/>
      <c r="P79" s="96"/>
      <c r="Q79" s="96"/>
      <c r="R79" s="96"/>
      <c r="S79" s="96"/>
      <c r="T79" s="96"/>
      <c r="U79" s="96"/>
      <c r="V79" s="96"/>
      <c r="W79" s="96"/>
      <c r="X79" s="96"/>
      <c r="Y79" s="96"/>
      <c r="Z79" s="96"/>
      <c r="AA79" s="96"/>
      <c r="AB79" s="96"/>
      <c r="AC79" s="96"/>
      <c r="AD79" s="96"/>
      <c r="AE79" s="96"/>
      <c r="AF79" s="96"/>
      <c r="AG79" s="96"/>
      <c r="AH79" s="96"/>
      <c r="AI79" s="96"/>
      <c r="AJ79" s="96"/>
      <c r="AK79" s="96"/>
      <c r="AL79" s="96"/>
      <c r="AM79" s="96"/>
      <c r="AN79" s="96"/>
      <c r="AO79" s="96"/>
      <c r="AP79" s="96"/>
      <c r="AQ79" s="96"/>
      <c r="AR79" s="96"/>
      <c r="AS79" s="96"/>
      <c r="AT79" s="96"/>
      <c r="AU79" s="96"/>
      <c r="AV79" s="96"/>
      <c r="AW79" s="96"/>
      <c r="AX79" s="96"/>
      <c r="AY79" s="96"/>
      <c r="AZ79" s="96"/>
      <c r="BA79" s="96"/>
      <c r="BB79" s="96"/>
      <c r="BC79" s="96"/>
      <c r="BD79" s="96"/>
      <c r="BE79" s="96"/>
      <c r="BF79" s="96"/>
      <c r="BG79" s="96"/>
      <c r="BH79" s="96"/>
      <c r="BI79" s="96"/>
      <c r="BJ79" s="96"/>
      <c r="BK79" s="96"/>
      <c r="BL79" s="96"/>
      <c r="BM79" s="96"/>
      <c r="BN79" s="96"/>
      <c r="BO79" s="96"/>
      <c r="BP79" s="96"/>
      <c r="BQ79" s="96"/>
      <c r="BR79" s="96"/>
    </row>
    <row r="80" spans="1:70" x14ac:dyDescent="0.2">
      <c r="A80" s="562"/>
      <c r="B80" s="96"/>
      <c r="C80" s="96"/>
      <c r="D80" s="96"/>
      <c r="E80" s="96"/>
      <c r="F80" s="96"/>
      <c r="G80" s="96"/>
      <c r="H80" s="96"/>
      <c r="I80" s="96"/>
      <c r="J80" s="96"/>
      <c r="K80" s="96"/>
      <c r="L80" s="96"/>
      <c r="M80" s="96"/>
      <c r="N80" s="96"/>
      <c r="O80" s="96"/>
      <c r="P80" s="96"/>
      <c r="Q80" s="96"/>
      <c r="R80" s="96"/>
      <c r="S80" s="96"/>
      <c r="T80" s="96"/>
      <c r="U80" s="96"/>
      <c r="V80" s="96"/>
      <c r="W80" s="96"/>
      <c r="X80" s="96"/>
      <c r="Y80" s="96"/>
      <c r="Z80" s="96"/>
      <c r="AA80" s="96"/>
      <c r="AB80" s="96"/>
      <c r="AC80" s="96"/>
      <c r="AD80" s="96"/>
      <c r="AE80" s="96"/>
      <c r="AF80" s="96"/>
      <c r="AG80" s="96"/>
      <c r="AH80" s="96"/>
      <c r="AI80" s="96"/>
      <c r="AJ80" s="96"/>
      <c r="AK80" s="96"/>
      <c r="AL80" s="96"/>
      <c r="AM80" s="96"/>
      <c r="AN80" s="96"/>
      <c r="AO80" s="96"/>
      <c r="AP80" s="96"/>
      <c r="AQ80" s="96"/>
      <c r="AR80" s="96"/>
      <c r="AS80" s="96"/>
      <c r="AT80" s="96"/>
      <c r="AU80" s="96"/>
      <c r="AV80" s="96"/>
      <c r="AW80" s="96"/>
      <c r="AX80" s="96"/>
      <c r="AY80" s="96"/>
      <c r="AZ80" s="96"/>
      <c r="BA80" s="96"/>
      <c r="BB80" s="96"/>
      <c r="BC80" s="96"/>
      <c r="BD80" s="96"/>
      <c r="BE80" s="96"/>
      <c r="BF80" s="96"/>
      <c r="BG80" s="96"/>
      <c r="BH80" s="96"/>
      <c r="BI80" s="96"/>
      <c r="BJ80" s="96"/>
      <c r="BK80" s="96"/>
      <c r="BL80" s="96"/>
      <c r="BM80" s="96"/>
      <c r="BN80" s="96"/>
      <c r="BO80" s="96"/>
      <c r="BP80" s="96"/>
      <c r="BQ80" s="96"/>
      <c r="BR80" s="96"/>
    </row>
    <row r="81" spans="1:70" x14ac:dyDescent="0.2">
      <c r="A81" s="562"/>
      <c r="B81" s="96"/>
      <c r="C81" s="96"/>
      <c r="D81" s="96"/>
      <c r="E81" s="96"/>
      <c r="F81" s="96"/>
      <c r="G81" s="96"/>
      <c r="H81" s="96"/>
      <c r="I81" s="96"/>
      <c r="J81" s="96"/>
      <c r="K81" s="96"/>
      <c r="L81" s="96"/>
      <c r="M81" s="96"/>
      <c r="N81" s="96"/>
      <c r="O81" s="96"/>
      <c r="P81" s="96"/>
      <c r="Q81" s="96"/>
      <c r="R81" s="96"/>
      <c r="S81" s="96"/>
      <c r="T81" s="96"/>
      <c r="U81" s="96"/>
      <c r="V81" s="96"/>
      <c r="W81" s="96"/>
      <c r="X81" s="96"/>
      <c r="Y81" s="96"/>
      <c r="Z81" s="96"/>
      <c r="AA81" s="96"/>
      <c r="AB81" s="96"/>
      <c r="AC81" s="96"/>
      <c r="AD81" s="96"/>
      <c r="AE81" s="96"/>
      <c r="AF81" s="96"/>
      <c r="AG81" s="96"/>
      <c r="AH81" s="96"/>
      <c r="AI81" s="96"/>
      <c r="AJ81" s="96"/>
      <c r="AK81" s="96"/>
      <c r="AL81" s="96"/>
      <c r="AM81" s="96"/>
      <c r="AN81" s="96"/>
      <c r="AO81" s="96"/>
      <c r="AP81" s="96"/>
      <c r="AQ81" s="96"/>
      <c r="AR81" s="96"/>
      <c r="AS81" s="96"/>
      <c r="AT81" s="96"/>
      <c r="AU81" s="96"/>
      <c r="AV81" s="96"/>
      <c r="AW81" s="96"/>
      <c r="AX81" s="96"/>
      <c r="AY81" s="96"/>
      <c r="AZ81" s="96"/>
      <c r="BA81" s="96"/>
      <c r="BB81" s="96"/>
      <c r="BC81" s="96"/>
      <c r="BD81" s="96"/>
      <c r="BE81" s="96"/>
      <c r="BF81" s="96"/>
      <c r="BG81" s="96"/>
      <c r="BH81" s="96"/>
      <c r="BI81" s="96"/>
      <c r="BJ81" s="96"/>
      <c r="BK81" s="96"/>
      <c r="BL81" s="96"/>
      <c r="BM81" s="96"/>
      <c r="BN81" s="96"/>
      <c r="BO81" s="96"/>
      <c r="BP81" s="96"/>
      <c r="BQ81" s="96"/>
      <c r="BR81" s="96"/>
    </row>
    <row r="82" spans="1:70" x14ac:dyDescent="0.2">
      <c r="A82" s="562"/>
      <c r="B82" s="96"/>
      <c r="C82" s="96"/>
      <c r="D82" s="96"/>
      <c r="E82" s="96"/>
      <c r="F82" s="96"/>
      <c r="G82" s="96"/>
      <c r="H82" s="96"/>
      <c r="I82" s="96"/>
      <c r="J82" s="96"/>
      <c r="K82" s="96"/>
      <c r="L82" s="96"/>
      <c r="M82" s="96"/>
      <c r="N82" s="96"/>
      <c r="O82" s="96"/>
      <c r="P82" s="96"/>
      <c r="Q82" s="96"/>
      <c r="R82" s="96"/>
      <c r="S82" s="96"/>
      <c r="T82" s="96"/>
      <c r="U82" s="96"/>
      <c r="V82" s="96"/>
      <c r="W82" s="96"/>
      <c r="X82" s="96"/>
      <c r="Y82" s="96"/>
      <c r="Z82" s="96"/>
      <c r="AA82" s="96"/>
      <c r="AB82" s="96"/>
      <c r="AC82" s="96"/>
      <c r="AD82" s="96"/>
      <c r="AE82" s="96"/>
      <c r="AF82" s="96"/>
      <c r="AG82" s="96"/>
      <c r="AH82" s="96"/>
      <c r="AI82" s="96"/>
      <c r="AJ82" s="96"/>
      <c r="AK82" s="96"/>
      <c r="AL82" s="96"/>
      <c r="AM82" s="96"/>
      <c r="AN82" s="96"/>
      <c r="AO82" s="96"/>
      <c r="AP82" s="96"/>
      <c r="AQ82" s="96"/>
      <c r="AR82" s="96"/>
      <c r="AS82" s="96"/>
      <c r="AT82" s="96"/>
      <c r="AU82" s="96"/>
      <c r="AV82" s="96"/>
      <c r="AW82" s="96"/>
      <c r="AX82" s="96"/>
      <c r="AY82" s="96"/>
      <c r="AZ82" s="96"/>
      <c r="BA82" s="96"/>
      <c r="BB82" s="96"/>
      <c r="BC82" s="96"/>
      <c r="BD82" s="96"/>
      <c r="BE82" s="96"/>
      <c r="BF82" s="96"/>
      <c r="BG82" s="96"/>
      <c r="BH82" s="96"/>
      <c r="BI82" s="96"/>
      <c r="BJ82" s="96"/>
      <c r="BK82" s="96"/>
      <c r="BL82" s="96"/>
      <c r="BM82" s="96"/>
      <c r="BN82" s="96"/>
      <c r="BO82" s="96"/>
      <c r="BP82" s="96"/>
      <c r="BQ82" s="96"/>
      <c r="BR82" s="96"/>
    </row>
    <row r="83" spans="1:70" x14ac:dyDescent="0.2">
      <c r="A83" s="562"/>
      <c r="B83" s="96"/>
      <c r="C83" s="96"/>
      <c r="D83" s="96"/>
      <c r="E83" s="96"/>
      <c r="F83" s="96"/>
      <c r="G83" s="96"/>
      <c r="H83" s="96"/>
      <c r="I83" s="96"/>
      <c r="J83" s="96"/>
      <c r="K83" s="96"/>
      <c r="L83" s="96"/>
      <c r="M83" s="96"/>
      <c r="N83" s="96"/>
      <c r="O83" s="96"/>
      <c r="P83" s="96"/>
      <c r="Q83" s="96"/>
      <c r="R83" s="96"/>
      <c r="S83" s="96"/>
      <c r="T83" s="96"/>
      <c r="U83" s="96"/>
      <c r="V83" s="96"/>
      <c r="W83" s="96"/>
      <c r="X83" s="96"/>
      <c r="Y83" s="96"/>
      <c r="Z83" s="96"/>
      <c r="AA83" s="96"/>
      <c r="AB83" s="96"/>
      <c r="AC83" s="96"/>
      <c r="AD83" s="96"/>
      <c r="AE83" s="96"/>
      <c r="AF83" s="96"/>
      <c r="AG83" s="96"/>
      <c r="AH83" s="96"/>
      <c r="AI83" s="96"/>
      <c r="AJ83" s="96"/>
      <c r="AK83" s="96"/>
      <c r="AL83" s="96"/>
      <c r="AM83" s="96"/>
      <c r="AN83" s="96"/>
      <c r="AO83" s="96"/>
      <c r="AP83" s="96"/>
      <c r="AQ83" s="96"/>
      <c r="AR83" s="96"/>
      <c r="AS83" s="96"/>
      <c r="AT83" s="96"/>
      <c r="AU83" s="96"/>
      <c r="AV83" s="96"/>
      <c r="AW83" s="96"/>
      <c r="AX83" s="96"/>
      <c r="AY83" s="96"/>
      <c r="AZ83" s="96"/>
      <c r="BA83" s="96"/>
      <c r="BB83" s="96"/>
      <c r="BC83" s="96"/>
      <c r="BD83" s="96"/>
      <c r="BE83" s="96"/>
      <c r="BF83" s="96"/>
      <c r="BG83" s="96"/>
      <c r="BH83" s="96"/>
      <c r="BI83" s="96"/>
      <c r="BJ83" s="96"/>
      <c r="BK83" s="96"/>
      <c r="BL83" s="96"/>
      <c r="BM83" s="96"/>
      <c r="BN83" s="96"/>
      <c r="BO83" s="96"/>
      <c r="BP83" s="96"/>
      <c r="BQ83" s="96"/>
      <c r="BR83" s="96"/>
    </row>
    <row r="84" spans="1:70" x14ac:dyDescent="0.2">
      <c r="A84" s="562"/>
      <c r="B84" s="96"/>
      <c r="C84" s="96"/>
      <c r="D84" s="96"/>
      <c r="E84" s="96"/>
      <c r="F84" s="96"/>
      <c r="G84" s="96"/>
      <c r="H84" s="96"/>
      <c r="I84" s="96"/>
      <c r="J84" s="96"/>
      <c r="K84" s="96"/>
      <c r="L84" s="96"/>
      <c r="M84" s="96"/>
      <c r="N84" s="96"/>
      <c r="O84" s="96"/>
      <c r="P84" s="96"/>
      <c r="Q84" s="96"/>
      <c r="R84" s="96"/>
      <c r="S84" s="96"/>
      <c r="T84" s="96"/>
      <c r="U84" s="96"/>
      <c r="V84" s="96"/>
      <c r="W84" s="96"/>
      <c r="X84" s="96"/>
      <c r="Y84" s="96"/>
      <c r="Z84" s="96"/>
      <c r="AA84" s="96"/>
      <c r="AB84" s="96"/>
      <c r="AC84" s="96"/>
      <c r="AD84" s="96"/>
      <c r="AE84" s="96"/>
      <c r="AF84" s="96"/>
      <c r="AG84" s="96"/>
      <c r="AH84" s="96"/>
      <c r="AI84" s="96"/>
      <c r="AJ84" s="96"/>
      <c r="AK84" s="96"/>
      <c r="AL84" s="96"/>
      <c r="AM84" s="96"/>
      <c r="AN84" s="96"/>
      <c r="AO84" s="96"/>
      <c r="AP84" s="96"/>
      <c r="AQ84" s="96"/>
      <c r="AR84" s="96"/>
      <c r="AS84" s="96"/>
      <c r="AT84" s="96"/>
      <c r="AU84" s="96"/>
      <c r="AV84" s="96"/>
      <c r="AW84" s="96"/>
      <c r="AX84" s="96"/>
      <c r="AY84" s="96"/>
      <c r="AZ84" s="96"/>
      <c r="BA84" s="96"/>
      <c r="BB84" s="96"/>
      <c r="BC84" s="96"/>
      <c r="BD84" s="96"/>
      <c r="BE84" s="96"/>
      <c r="BF84" s="96"/>
      <c r="BG84" s="96"/>
      <c r="BH84" s="96"/>
      <c r="BI84" s="96"/>
      <c r="BJ84" s="96"/>
      <c r="BK84" s="96"/>
      <c r="BL84" s="96"/>
      <c r="BM84" s="96"/>
      <c r="BN84" s="96"/>
      <c r="BO84" s="96"/>
      <c r="BP84" s="96"/>
      <c r="BQ84" s="96"/>
      <c r="BR84" s="96"/>
    </row>
    <row r="85" spans="1:70" x14ac:dyDescent="0.2">
      <c r="A85" s="562"/>
      <c r="B85" s="96"/>
      <c r="C85" s="96"/>
      <c r="D85" s="96"/>
      <c r="E85" s="96"/>
      <c r="F85" s="96"/>
      <c r="G85" s="96"/>
      <c r="H85" s="96"/>
      <c r="I85" s="96"/>
      <c r="J85" s="96"/>
      <c r="K85" s="96"/>
      <c r="L85" s="96"/>
      <c r="M85" s="96"/>
      <c r="N85" s="96"/>
      <c r="O85" s="96"/>
      <c r="P85" s="96"/>
      <c r="Q85" s="96"/>
      <c r="R85" s="96"/>
      <c r="S85" s="96"/>
      <c r="T85" s="96"/>
      <c r="U85" s="96"/>
      <c r="V85" s="96"/>
      <c r="W85" s="96"/>
      <c r="X85" s="96"/>
      <c r="Y85" s="96"/>
      <c r="Z85" s="96"/>
      <c r="AA85" s="96"/>
      <c r="AB85" s="96"/>
      <c r="AC85" s="96"/>
      <c r="AD85" s="96"/>
      <c r="AE85" s="96"/>
      <c r="AF85" s="96"/>
      <c r="AG85" s="96"/>
      <c r="AH85" s="96"/>
      <c r="AI85" s="96"/>
      <c r="AJ85" s="96"/>
      <c r="AK85" s="96"/>
      <c r="AL85" s="96"/>
      <c r="AM85" s="96"/>
      <c r="AN85" s="96"/>
      <c r="AO85" s="96"/>
      <c r="AP85" s="96"/>
      <c r="AQ85" s="96"/>
      <c r="AR85" s="96"/>
      <c r="AS85" s="96"/>
      <c r="AT85" s="96"/>
      <c r="AU85" s="96"/>
      <c r="AV85" s="96"/>
      <c r="AW85" s="96"/>
      <c r="AX85" s="96"/>
      <c r="AY85" s="96"/>
      <c r="AZ85" s="96"/>
      <c r="BA85" s="96"/>
      <c r="BB85" s="96"/>
      <c r="BC85" s="96"/>
      <c r="BD85" s="96"/>
      <c r="BE85" s="96"/>
      <c r="BF85" s="96"/>
      <c r="BG85" s="96"/>
      <c r="BH85" s="96"/>
      <c r="BI85" s="96"/>
      <c r="BJ85" s="96"/>
      <c r="BK85" s="96"/>
      <c r="BL85" s="96"/>
      <c r="BM85" s="96"/>
      <c r="BN85" s="96"/>
      <c r="BO85" s="96"/>
      <c r="BP85" s="96"/>
      <c r="BQ85" s="96"/>
      <c r="BR85" s="96"/>
    </row>
    <row r="86" spans="1:70" x14ac:dyDescent="0.2">
      <c r="A86" s="562"/>
      <c r="B86" s="96"/>
      <c r="C86" s="96"/>
      <c r="D86" s="96"/>
      <c r="E86" s="96"/>
      <c r="F86" s="96"/>
      <c r="G86" s="96"/>
      <c r="H86" s="96"/>
      <c r="I86" s="96"/>
      <c r="J86" s="96"/>
      <c r="K86" s="96"/>
      <c r="L86" s="96"/>
      <c r="M86" s="96"/>
      <c r="N86" s="96"/>
      <c r="O86" s="96"/>
      <c r="P86" s="96"/>
      <c r="Q86" s="96"/>
      <c r="R86" s="96"/>
      <c r="S86" s="96"/>
      <c r="T86" s="96"/>
      <c r="U86" s="96"/>
      <c r="V86" s="96"/>
      <c r="W86" s="96"/>
      <c r="X86" s="96"/>
      <c r="Y86" s="96"/>
      <c r="Z86" s="96"/>
      <c r="AA86" s="96"/>
      <c r="AB86" s="96"/>
      <c r="AC86" s="96"/>
      <c r="AD86" s="96"/>
      <c r="AE86" s="96"/>
      <c r="AF86" s="96"/>
      <c r="AG86" s="96"/>
      <c r="AH86" s="96"/>
      <c r="AI86" s="96"/>
      <c r="AJ86" s="96"/>
      <c r="AK86" s="96"/>
      <c r="AL86" s="96"/>
      <c r="AM86" s="96"/>
      <c r="AN86" s="96"/>
      <c r="AO86" s="96"/>
      <c r="AP86" s="96"/>
      <c r="AQ86" s="96"/>
      <c r="AR86" s="96"/>
      <c r="AS86" s="96"/>
      <c r="AT86" s="96"/>
      <c r="AU86" s="96"/>
      <c r="AV86" s="96"/>
      <c r="AW86" s="96"/>
      <c r="AX86" s="96"/>
      <c r="AY86" s="96"/>
      <c r="AZ86" s="96"/>
      <c r="BA86" s="96"/>
      <c r="BB86" s="96"/>
      <c r="BC86" s="96"/>
      <c r="BD86" s="96"/>
      <c r="BE86" s="96"/>
      <c r="BF86" s="96"/>
      <c r="BG86" s="96"/>
      <c r="BH86" s="96"/>
      <c r="BI86" s="96"/>
      <c r="BJ86" s="96"/>
      <c r="BK86" s="96"/>
      <c r="BL86" s="96"/>
      <c r="BM86" s="96"/>
      <c r="BN86" s="96"/>
      <c r="BO86" s="96"/>
      <c r="BP86" s="96"/>
      <c r="BQ86" s="96"/>
      <c r="BR86" s="96"/>
    </row>
    <row r="87" spans="1:70" x14ac:dyDescent="0.2">
      <c r="A87" s="562"/>
      <c r="B87" s="96"/>
      <c r="C87" s="96"/>
      <c r="D87" s="96"/>
      <c r="E87" s="96"/>
      <c r="F87" s="96"/>
      <c r="G87" s="96"/>
      <c r="H87" s="96"/>
      <c r="I87" s="96"/>
      <c r="J87" s="96"/>
      <c r="K87" s="96"/>
      <c r="L87" s="96"/>
      <c r="M87" s="96"/>
      <c r="N87" s="96"/>
      <c r="O87" s="96"/>
      <c r="P87" s="96"/>
      <c r="Q87" s="96"/>
      <c r="R87" s="96"/>
      <c r="S87" s="96"/>
      <c r="T87" s="96"/>
      <c r="U87" s="96"/>
      <c r="V87" s="96"/>
      <c r="W87" s="96"/>
      <c r="X87" s="96"/>
      <c r="Y87" s="96"/>
      <c r="Z87" s="96"/>
      <c r="AA87" s="96"/>
      <c r="AB87" s="96"/>
      <c r="AC87" s="96"/>
      <c r="AD87" s="96"/>
      <c r="AE87" s="96"/>
      <c r="AF87" s="96"/>
      <c r="AG87" s="96"/>
      <c r="AH87" s="96"/>
      <c r="AI87" s="96"/>
      <c r="AJ87" s="96"/>
      <c r="AK87" s="96"/>
      <c r="AL87" s="96"/>
      <c r="AM87" s="96"/>
      <c r="AN87" s="96"/>
      <c r="AO87" s="96"/>
      <c r="AP87" s="96"/>
      <c r="AQ87" s="96"/>
      <c r="AR87" s="96"/>
      <c r="AS87" s="96"/>
      <c r="AT87" s="96"/>
      <c r="AU87" s="96"/>
      <c r="AV87" s="96"/>
      <c r="AW87" s="96"/>
      <c r="AX87" s="96"/>
      <c r="AY87" s="96"/>
      <c r="AZ87" s="96"/>
      <c r="BA87" s="96"/>
      <c r="BB87" s="96"/>
      <c r="BC87" s="96"/>
      <c r="BD87" s="96"/>
      <c r="BE87" s="96"/>
      <c r="BF87" s="96"/>
      <c r="BG87" s="96"/>
      <c r="BH87" s="96"/>
      <c r="BI87" s="96"/>
      <c r="BJ87" s="96"/>
      <c r="BK87" s="96"/>
      <c r="BL87" s="96"/>
      <c r="BM87" s="96"/>
      <c r="BN87" s="96"/>
      <c r="BO87" s="96"/>
      <c r="BP87" s="96"/>
      <c r="BQ87" s="96"/>
      <c r="BR87" s="96"/>
    </row>
    <row r="88" spans="1:70" x14ac:dyDescent="0.2">
      <c r="A88" s="562"/>
      <c r="B88" s="96"/>
      <c r="C88" s="96"/>
      <c r="D88" s="96"/>
      <c r="E88" s="96"/>
      <c r="F88" s="96"/>
      <c r="G88" s="96"/>
      <c r="H88" s="96"/>
      <c r="I88" s="96"/>
      <c r="J88" s="96"/>
      <c r="K88" s="96"/>
      <c r="L88" s="96"/>
      <c r="M88" s="96"/>
      <c r="N88" s="96"/>
      <c r="O88" s="96"/>
      <c r="P88" s="96"/>
      <c r="Q88" s="96"/>
      <c r="R88" s="96"/>
      <c r="S88" s="96"/>
      <c r="T88" s="96"/>
      <c r="U88" s="96"/>
      <c r="V88" s="96"/>
      <c r="W88" s="96"/>
      <c r="X88" s="96"/>
      <c r="Y88" s="96"/>
      <c r="Z88" s="96"/>
      <c r="AA88" s="96"/>
      <c r="AB88" s="96"/>
      <c r="AC88" s="96"/>
      <c r="AD88" s="96"/>
      <c r="AE88" s="96"/>
      <c r="AF88" s="96"/>
      <c r="AG88" s="96"/>
      <c r="AH88" s="96"/>
      <c r="AI88" s="96"/>
      <c r="AJ88" s="96"/>
      <c r="AK88" s="96"/>
      <c r="AL88" s="96"/>
      <c r="AM88" s="96"/>
      <c r="AN88" s="96"/>
      <c r="AO88" s="96"/>
      <c r="AP88" s="96"/>
      <c r="AQ88" s="96"/>
      <c r="AR88" s="96"/>
      <c r="AS88" s="96"/>
      <c r="AT88" s="96"/>
      <c r="AU88" s="96"/>
      <c r="AV88" s="96"/>
      <c r="AW88" s="96"/>
      <c r="AX88" s="96"/>
      <c r="AY88" s="96"/>
      <c r="AZ88" s="96"/>
      <c r="BA88" s="96"/>
      <c r="BB88" s="96"/>
      <c r="BC88" s="96"/>
      <c r="BD88" s="96"/>
      <c r="BE88" s="96"/>
      <c r="BF88" s="96"/>
      <c r="BG88" s="96"/>
      <c r="BH88" s="96"/>
      <c r="BI88" s="96"/>
      <c r="BJ88" s="96"/>
      <c r="BK88" s="96"/>
      <c r="BL88" s="96"/>
      <c r="BM88" s="96"/>
      <c r="BN88" s="96"/>
      <c r="BO88" s="96"/>
      <c r="BP88" s="96"/>
      <c r="BQ88" s="96"/>
      <c r="BR88" s="96"/>
    </row>
    <row r="89" spans="1:70" x14ac:dyDescent="0.2">
      <c r="A89" s="562"/>
      <c r="B89" s="96"/>
      <c r="C89" s="96"/>
      <c r="D89" s="96"/>
      <c r="E89" s="96"/>
      <c r="F89" s="96"/>
      <c r="G89" s="96"/>
      <c r="H89" s="96"/>
      <c r="I89" s="96"/>
      <c r="J89" s="96"/>
      <c r="K89" s="96"/>
      <c r="L89" s="96"/>
      <c r="M89" s="96"/>
      <c r="N89" s="96"/>
      <c r="O89" s="96"/>
      <c r="P89" s="96"/>
      <c r="Q89" s="96"/>
      <c r="R89" s="96"/>
      <c r="S89" s="96"/>
      <c r="T89" s="96"/>
      <c r="U89" s="96"/>
      <c r="V89" s="96"/>
      <c r="W89" s="96"/>
      <c r="X89" s="96"/>
      <c r="Y89" s="96"/>
      <c r="Z89" s="96"/>
      <c r="AA89" s="96"/>
      <c r="AB89" s="96"/>
      <c r="AC89" s="96"/>
      <c r="AD89" s="96"/>
      <c r="AE89" s="96"/>
      <c r="AF89" s="96"/>
      <c r="AG89" s="96"/>
      <c r="AH89" s="96"/>
      <c r="AI89" s="96"/>
      <c r="AJ89" s="96"/>
      <c r="AK89" s="96"/>
      <c r="AL89" s="96"/>
      <c r="AM89" s="96"/>
      <c r="AN89" s="96"/>
      <c r="AO89" s="96"/>
      <c r="AP89" s="96"/>
      <c r="AQ89" s="96"/>
      <c r="AR89" s="96"/>
      <c r="AS89" s="96"/>
      <c r="AT89" s="96"/>
      <c r="AU89" s="96"/>
      <c r="AV89" s="96"/>
      <c r="AW89" s="96"/>
      <c r="AX89" s="96"/>
      <c r="AY89" s="96"/>
      <c r="AZ89" s="96"/>
      <c r="BA89" s="96"/>
      <c r="BB89" s="96"/>
      <c r="BC89" s="96"/>
      <c r="BD89" s="96"/>
      <c r="BE89" s="96"/>
      <c r="BF89" s="96"/>
      <c r="BG89" s="96"/>
      <c r="BH89" s="96"/>
      <c r="BI89" s="96"/>
      <c r="BJ89" s="96"/>
      <c r="BK89" s="96"/>
      <c r="BL89" s="96"/>
      <c r="BM89" s="96"/>
      <c r="BN89" s="96"/>
      <c r="BO89" s="96"/>
      <c r="BP89" s="96"/>
      <c r="BQ89" s="96"/>
      <c r="BR89" s="96"/>
    </row>
    <row r="90" spans="1:70" x14ac:dyDescent="0.2">
      <c r="A90" s="562"/>
      <c r="B90" s="96"/>
      <c r="C90" s="96"/>
      <c r="D90" s="96"/>
      <c r="E90" s="96"/>
      <c r="F90" s="96"/>
      <c r="G90" s="96"/>
      <c r="H90" s="96"/>
      <c r="I90" s="96"/>
      <c r="J90" s="96"/>
      <c r="K90" s="96"/>
      <c r="L90" s="96"/>
      <c r="M90" s="96"/>
      <c r="N90" s="96"/>
      <c r="O90" s="96"/>
      <c r="P90" s="96"/>
      <c r="Q90" s="96"/>
      <c r="R90" s="96"/>
      <c r="S90" s="96"/>
      <c r="T90" s="96"/>
      <c r="U90" s="96"/>
      <c r="V90" s="96"/>
      <c r="W90" s="96"/>
      <c r="X90" s="96"/>
      <c r="Y90" s="96"/>
      <c r="Z90" s="96"/>
      <c r="AA90" s="96"/>
      <c r="AB90" s="96"/>
      <c r="AC90" s="96"/>
      <c r="AD90" s="96"/>
      <c r="AE90" s="96"/>
      <c r="AF90" s="96"/>
      <c r="AG90" s="96"/>
      <c r="AH90" s="96"/>
      <c r="AI90" s="96"/>
      <c r="AJ90" s="96"/>
      <c r="AK90" s="96"/>
      <c r="AL90" s="96"/>
      <c r="AM90" s="96"/>
      <c r="AN90" s="96"/>
      <c r="AO90" s="96"/>
      <c r="AP90" s="96"/>
      <c r="AQ90" s="96"/>
      <c r="AR90" s="96"/>
      <c r="AS90" s="96"/>
      <c r="AT90" s="96"/>
      <c r="AU90" s="96"/>
      <c r="AV90" s="96"/>
      <c r="AW90" s="96"/>
      <c r="AX90" s="96"/>
      <c r="AY90" s="96"/>
      <c r="AZ90" s="96"/>
      <c r="BA90" s="96"/>
      <c r="BB90" s="96"/>
      <c r="BC90" s="96"/>
      <c r="BD90" s="96"/>
      <c r="BE90" s="96"/>
      <c r="BF90" s="96"/>
      <c r="BG90" s="96"/>
      <c r="BH90" s="96"/>
      <c r="BI90" s="96"/>
      <c r="BJ90" s="96"/>
      <c r="BK90" s="96"/>
      <c r="BL90" s="96"/>
      <c r="BM90" s="96"/>
      <c r="BN90" s="96"/>
      <c r="BO90" s="96"/>
      <c r="BP90" s="96"/>
      <c r="BQ90" s="96"/>
      <c r="BR90" s="96"/>
    </row>
    <row r="91" spans="1:70" x14ac:dyDescent="0.2">
      <c r="A91" s="562"/>
      <c r="B91" s="96"/>
      <c r="C91" s="96"/>
      <c r="D91" s="96"/>
      <c r="E91" s="96"/>
      <c r="F91" s="96"/>
      <c r="G91" s="96"/>
      <c r="H91" s="96"/>
      <c r="I91" s="96"/>
      <c r="J91" s="96"/>
      <c r="K91" s="96"/>
      <c r="L91" s="96"/>
      <c r="M91" s="96"/>
      <c r="N91" s="96"/>
      <c r="O91" s="96"/>
      <c r="P91" s="96"/>
      <c r="Q91" s="96"/>
      <c r="R91" s="96"/>
      <c r="S91" s="96"/>
      <c r="T91" s="96"/>
      <c r="U91" s="96"/>
      <c r="V91" s="96"/>
      <c r="W91" s="96"/>
      <c r="X91" s="96"/>
      <c r="Y91" s="96"/>
      <c r="Z91" s="96"/>
      <c r="AA91" s="96"/>
      <c r="AB91" s="96"/>
      <c r="AC91" s="96"/>
      <c r="AD91" s="96"/>
      <c r="AE91" s="96"/>
      <c r="AF91" s="96"/>
      <c r="AG91" s="96"/>
      <c r="AH91" s="96"/>
      <c r="AI91" s="96"/>
      <c r="AJ91" s="96"/>
      <c r="AK91" s="96"/>
      <c r="AL91" s="96"/>
      <c r="AM91" s="96"/>
      <c r="AN91" s="96"/>
      <c r="AO91" s="96"/>
      <c r="AP91" s="96"/>
      <c r="AQ91" s="96"/>
      <c r="AR91" s="96"/>
      <c r="AS91" s="96"/>
      <c r="AT91" s="96"/>
      <c r="AU91" s="96"/>
      <c r="AV91" s="96"/>
      <c r="AW91" s="96"/>
      <c r="AX91" s="96"/>
      <c r="AY91" s="96"/>
      <c r="AZ91" s="96"/>
      <c r="BA91" s="96"/>
      <c r="BB91" s="96"/>
      <c r="BC91" s="96"/>
      <c r="BD91" s="96"/>
      <c r="BE91" s="96"/>
      <c r="BF91" s="96"/>
      <c r="BG91" s="96"/>
      <c r="BH91" s="96"/>
      <c r="BI91" s="96"/>
      <c r="BJ91" s="96"/>
      <c r="BK91" s="96"/>
      <c r="BL91" s="96"/>
      <c r="BM91" s="96"/>
      <c r="BN91" s="96"/>
      <c r="BO91" s="96"/>
      <c r="BP91" s="96"/>
      <c r="BQ91" s="96"/>
      <c r="BR91" s="96"/>
    </row>
    <row r="92" spans="1:70" x14ac:dyDescent="0.2">
      <c r="A92" s="562"/>
      <c r="B92" s="96"/>
      <c r="C92" s="96"/>
      <c r="D92" s="96"/>
      <c r="E92" s="96"/>
      <c r="F92" s="96"/>
      <c r="G92" s="96"/>
      <c r="H92" s="96"/>
      <c r="I92" s="96"/>
      <c r="J92" s="96"/>
      <c r="K92" s="96"/>
      <c r="L92" s="96"/>
      <c r="M92" s="96"/>
      <c r="N92" s="96"/>
      <c r="O92" s="96"/>
      <c r="P92" s="96"/>
      <c r="Q92" s="96"/>
      <c r="R92" s="96"/>
      <c r="S92" s="96"/>
      <c r="T92" s="96"/>
      <c r="U92" s="96"/>
      <c r="V92" s="96"/>
      <c r="W92" s="96"/>
      <c r="X92" s="96"/>
      <c r="Y92" s="96"/>
      <c r="Z92" s="96"/>
      <c r="AA92" s="96"/>
      <c r="AB92" s="96"/>
      <c r="AC92" s="96"/>
      <c r="AD92" s="96"/>
      <c r="AE92" s="96"/>
      <c r="AF92" s="96"/>
      <c r="AG92" s="96"/>
      <c r="AH92" s="96"/>
      <c r="AI92" s="96"/>
      <c r="AJ92" s="96"/>
      <c r="AK92" s="96"/>
      <c r="AL92" s="96"/>
      <c r="AM92" s="96"/>
      <c r="AN92" s="96"/>
      <c r="AO92" s="96"/>
      <c r="AP92" s="96"/>
      <c r="AQ92" s="96"/>
      <c r="AR92" s="96"/>
      <c r="AS92" s="96"/>
      <c r="AT92" s="96"/>
      <c r="AU92" s="96"/>
      <c r="AV92" s="96"/>
      <c r="AW92" s="96"/>
      <c r="AX92" s="96"/>
      <c r="AY92" s="96"/>
      <c r="AZ92" s="96"/>
      <c r="BA92" s="96"/>
      <c r="BB92" s="96"/>
      <c r="BC92" s="96"/>
      <c r="BD92" s="96"/>
      <c r="BE92" s="96"/>
      <c r="BF92" s="96"/>
      <c r="BG92" s="96"/>
      <c r="BH92" s="96"/>
      <c r="BI92" s="96"/>
      <c r="BJ92" s="96"/>
      <c r="BK92" s="96"/>
      <c r="BL92" s="96"/>
      <c r="BM92" s="96"/>
      <c r="BN92" s="96"/>
      <c r="BO92" s="96"/>
      <c r="BP92" s="96"/>
      <c r="BQ92" s="96"/>
      <c r="BR92" s="96"/>
    </row>
    <row r="93" spans="1:70" x14ac:dyDescent="0.2">
      <c r="A93" s="562"/>
      <c r="B93" s="96"/>
      <c r="C93" s="96"/>
      <c r="D93" s="96"/>
      <c r="E93" s="96"/>
      <c r="F93" s="96"/>
      <c r="G93" s="96"/>
      <c r="H93" s="96"/>
      <c r="I93" s="96"/>
      <c r="J93" s="96"/>
      <c r="K93" s="96"/>
      <c r="L93" s="96"/>
      <c r="M93" s="96"/>
      <c r="N93" s="96"/>
      <c r="O93" s="96"/>
      <c r="P93" s="96"/>
      <c r="Q93" s="96"/>
      <c r="R93" s="96"/>
      <c r="S93" s="96"/>
      <c r="T93" s="96"/>
      <c r="U93" s="96"/>
      <c r="V93" s="96"/>
      <c r="W93" s="96"/>
      <c r="X93" s="96"/>
      <c r="Y93" s="96"/>
      <c r="Z93" s="96"/>
      <c r="AA93" s="96"/>
      <c r="AB93" s="96"/>
      <c r="AC93" s="96"/>
      <c r="AD93" s="96"/>
      <c r="AE93" s="96"/>
      <c r="AF93" s="96"/>
      <c r="AG93" s="96"/>
      <c r="AH93" s="96"/>
      <c r="AI93" s="96"/>
      <c r="AJ93" s="96"/>
      <c r="AK93" s="96"/>
      <c r="AL93" s="96"/>
      <c r="AM93" s="96"/>
      <c r="AN93" s="96"/>
      <c r="AO93" s="96"/>
      <c r="AP93" s="96"/>
      <c r="AQ93" s="96"/>
      <c r="AR93" s="96"/>
      <c r="AS93" s="96"/>
      <c r="AT93" s="96"/>
      <c r="AU93" s="96"/>
      <c r="AV93" s="96"/>
      <c r="AW93" s="96"/>
      <c r="AX93" s="96"/>
      <c r="AY93" s="96"/>
      <c r="AZ93" s="96"/>
      <c r="BA93" s="96"/>
      <c r="BB93" s="96"/>
      <c r="BC93" s="96"/>
      <c r="BD93" s="96"/>
      <c r="BE93" s="96"/>
      <c r="BF93" s="96"/>
      <c r="BG93" s="96"/>
      <c r="BH93" s="96"/>
      <c r="BI93" s="96"/>
      <c r="BJ93" s="96"/>
      <c r="BK93" s="96"/>
      <c r="BL93" s="96"/>
      <c r="BM93" s="96"/>
      <c r="BN93" s="96"/>
      <c r="BO93" s="96"/>
      <c r="BP93" s="96"/>
      <c r="BQ93" s="96"/>
      <c r="BR93" s="96"/>
    </row>
    <row r="94" spans="1:70" x14ac:dyDescent="0.2">
      <c r="A94" s="562"/>
      <c r="B94" s="96"/>
      <c r="C94" s="96"/>
      <c r="D94" s="96"/>
      <c r="E94" s="96"/>
      <c r="F94" s="96"/>
      <c r="G94" s="96"/>
      <c r="H94" s="96"/>
      <c r="I94" s="96"/>
      <c r="J94" s="96"/>
      <c r="K94" s="96"/>
      <c r="L94" s="96"/>
      <c r="M94" s="96"/>
      <c r="N94" s="96"/>
      <c r="O94" s="96"/>
      <c r="P94" s="96"/>
      <c r="Q94" s="96"/>
      <c r="R94" s="96"/>
      <c r="S94" s="96"/>
      <c r="T94" s="96"/>
      <c r="U94" s="96"/>
      <c r="V94" s="96"/>
      <c r="W94" s="96"/>
      <c r="X94" s="96"/>
      <c r="Y94" s="96"/>
      <c r="Z94" s="96"/>
      <c r="AA94" s="96"/>
      <c r="AB94" s="96"/>
      <c r="AC94" s="96"/>
      <c r="AD94" s="96"/>
      <c r="AE94" s="96"/>
      <c r="AF94" s="96"/>
      <c r="AG94" s="96"/>
      <c r="AH94" s="96"/>
      <c r="AI94" s="96"/>
      <c r="AJ94" s="96"/>
      <c r="AK94" s="96"/>
      <c r="AL94" s="96"/>
      <c r="AM94" s="96"/>
      <c r="AN94" s="96"/>
      <c r="AO94" s="96"/>
      <c r="AP94" s="96"/>
      <c r="AQ94" s="96"/>
      <c r="AR94" s="96"/>
      <c r="AS94" s="96"/>
      <c r="AT94" s="96"/>
      <c r="AU94" s="96"/>
      <c r="AV94" s="96"/>
      <c r="AW94" s="96"/>
      <c r="AX94" s="96"/>
      <c r="AY94" s="96"/>
      <c r="AZ94" s="96"/>
      <c r="BA94" s="96"/>
      <c r="BB94" s="96"/>
      <c r="BC94" s="96"/>
      <c r="BD94" s="96"/>
      <c r="BE94" s="96"/>
      <c r="BF94" s="96"/>
      <c r="BG94" s="96"/>
      <c r="BH94" s="96"/>
      <c r="BI94" s="96"/>
      <c r="BJ94" s="96"/>
      <c r="BK94" s="96"/>
      <c r="BL94" s="96"/>
      <c r="BM94" s="96"/>
      <c r="BN94" s="96"/>
      <c r="BO94" s="96"/>
      <c r="BP94" s="96"/>
      <c r="BQ94" s="96"/>
      <c r="BR94" s="96"/>
    </row>
    <row r="95" spans="1:70" x14ac:dyDescent="0.2">
      <c r="A95" s="562"/>
      <c r="B95" s="96"/>
      <c r="C95" s="96"/>
      <c r="D95" s="96"/>
      <c r="E95" s="96"/>
      <c r="F95" s="96"/>
      <c r="G95" s="96"/>
      <c r="H95" s="96"/>
      <c r="I95" s="96"/>
      <c r="J95" s="96"/>
      <c r="K95" s="96"/>
      <c r="L95" s="96"/>
      <c r="M95" s="96"/>
      <c r="N95" s="96"/>
      <c r="O95" s="96"/>
      <c r="P95" s="96"/>
      <c r="Q95" s="96"/>
      <c r="R95" s="96"/>
      <c r="S95" s="96"/>
      <c r="T95" s="96"/>
      <c r="U95" s="96"/>
      <c r="V95" s="96"/>
      <c r="W95" s="96"/>
      <c r="X95" s="96"/>
      <c r="Y95" s="96"/>
      <c r="Z95" s="96"/>
      <c r="AA95" s="96"/>
      <c r="AB95" s="96"/>
      <c r="AC95" s="96"/>
      <c r="AD95" s="96"/>
      <c r="AE95" s="96"/>
      <c r="AF95" s="96"/>
      <c r="AG95" s="96"/>
      <c r="AH95" s="96"/>
      <c r="AI95" s="96"/>
      <c r="AJ95" s="96"/>
      <c r="AK95" s="96"/>
      <c r="AL95" s="96"/>
      <c r="AM95" s="96"/>
      <c r="AN95" s="96"/>
      <c r="AO95" s="96"/>
      <c r="AP95" s="96"/>
      <c r="AQ95" s="96"/>
      <c r="AR95" s="96"/>
      <c r="AS95" s="96"/>
      <c r="AT95" s="96"/>
      <c r="AU95" s="96"/>
      <c r="AV95" s="96"/>
      <c r="AW95" s="96"/>
      <c r="AX95" s="96"/>
      <c r="AY95" s="96"/>
      <c r="AZ95" s="96"/>
      <c r="BA95" s="96"/>
      <c r="BB95" s="96"/>
      <c r="BC95" s="96"/>
      <c r="BD95" s="96"/>
      <c r="BE95" s="96"/>
      <c r="BF95" s="96"/>
      <c r="BG95" s="96"/>
      <c r="BH95" s="96"/>
      <c r="BI95" s="96"/>
      <c r="BJ95" s="96"/>
      <c r="BK95" s="96"/>
      <c r="BL95" s="96"/>
      <c r="BM95" s="96"/>
      <c r="BN95" s="96"/>
      <c r="BO95" s="96"/>
      <c r="BP95" s="96"/>
      <c r="BQ95" s="96"/>
      <c r="BR95" s="96"/>
    </row>
    <row r="96" spans="1:70" x14ac:dyDescent="0.2">
      <c r="A96" s="562"/>
      <c r="B96" s="96"/>
      <c r="C96" s="96"/>
      <c r="D96" s="96"/>
      <c r="E96" s="96"/>
      <c r="F96" s="96"/>
      <c r="G96" s="96"/>
      <c r="H96" s="96"/>
      <c r="I96" s="96"/>
      <c r="J96" s="96"/>
      <c r="K96" s="96"/>
      <c r="L96" s="96"/>
      <c r="M96" s="96"/>
      <c r="N96" s="96"/>
      <c r="O96" s="96"/>
      <c r="P96" s="96"/>
      <c r="Q96" s="96"/>
      <c r="R96" s="96"/>
      <c r="S96" s="96"/>
      <c r="T96" s="96"/>
      <c r="U96" s="96"/>
      <c r="V96" s="96"/>
      <c r="W96" s="96"/>
      <c r="X96" s="96"/>
      <c r="Y96" s="96"/>
      <c r="Z96" s="96"/>
      <c r="AA96" s="96"/>
      <c r="AB96" s="96"/>
      <c r="AC96" s="96"/>
      <c r="AD96" s="96"/>
      <c r="AE96" s="96"/>
      <c r="AF96" s="96"/>
      <c r="AG96" s="96"/>
      <c r="AH96" s="96"/>
      <c r="AI96" s="96"/>
      <c r="AJ96" s="96"/>
      <c r="AK96" s="96"/>
      <c r="AL96" s="96"/>
      <c r="AM96" s="96"/>
      <c r="AN96" s="96"/>
      <c r="AO96" s="96"/>
      <c r="AP96" s="96"/>
      <c r="AQ96" s="96"/>
      <c r="AR96" s="96"/>
      <c r="AS96" s="96"/>
      <c r="AT96" s="96"/>
      <c r="AU96" s="96"/>
      <c r="AV96" s="96"/>
      <c r="AW96" s="96"/>
      <c r="AX96" s="96"/>
      <c r="AY96" s="96"/>
      <c r="AZ96" s="96"/>
      <c r="BA96" s="96"/>
      <c r="BB96" s="96"/>
      <c r="BC96" s="96"/>
      <c r="BD96" s="96"/>
      <c r="BE96" s="96"/>
      <c r="BF96" s="96"/>
      <c r="BG96" s="96"/>
      <c r="BH96" s="96"/>
      <c r="BI96" s="96"/>
      <c r="BJ96" s="96"/>
      <c r="BK96" s="96"/>
      <c r="BL96" s="96"/>
      <c r="BM96" s="96"/>
      <c r="BN96" s="96"/>
      <c r="BO96" s="96"/>
      <c r="BP96" s="96"/>
      <c r="BQ96" s="96"/>
      <c r="BR96" s="96"/>
    </row>
    <row r="97" spans="1:70" x14ac:dyDescent="0.2">
      <c r="A97" s="562"/>
      <c r="B97" s="96"/>
      <c r="C97" s="96"/>
      <c r="D97" s="96"/>
      <c r="E97" s="96"/>
      <c r="F97" s="96"/>
      <c r="G97" s="96"/>
      <c r="H97" s="96"/>
      <c r="I97" s="96"/>
      <c r="J97" s="96"/>
      <c r="K97" s="96"/>
      <c r="L97" s="96"/>
      <c r="M97" s="96"/>
      <c r="N97" s="96"/>
      <c r="O97" s="96"/>
      <c r="P97" s="96"/>
      <c r="Q97" s="96"/>
      <c r="R97" s="96"/>
      <c r="S97" s="96"/>
      <c r="T97" s="96"/>
      <c r="U97" s="96"/>
      <c r="V97" s="96"/>
      <c r="W97" s="96"/>
      <c r="X97" s="96"/>
      <c r="Y97" s="96"/>
      <c r="Z97" s="96"/>
      <c r="AA97" s="96"/>
      <c r="AB97" s="96"/>
      <c r="AC97" s="96"/>
      <c r="AD97" s="96"/>
      <c r="AE97" s="96"/>
      <c r="AF97" s="96"/>
      <c r="AG97" s="96"/>
      <c r="AH97" s="96"/>
      <c r="AI97" s="96"/>
      <c r="AJ97" s="96"/>
      <c r="AK97" s="96"/>
      <c r="AL97" s="96"/>
      <c r="AM97" s="96"/>
      <c r="AN97" s="96"/>
      <c r="AO97" s="96"/>
      <c r="AP97" s="96"/>
      <c r="AQ97" s="96"/>
      <c r="AR97" s="96"/>
      <c r="AS97" s="96"/>
      <c r="AT97" s="96"/>
      <c r="AU97" s="96"/>
      <c r="AV97" s="96"/>
      <c r="AW97" s="96"/>
      <c r="AX97" s="96"/>
      <c r="AY97" s="96"/>
      <c r="AZ97" s="96"/>
      <c r="BA97" s="96"/>
      <c r="BB97" s="96"/>
      <c r="BC97" s="96"/>
      <c r="BD97" s="96"/>
      <c r="BE97" s="96"/>
      <c r="BF97" s="96"/>
      <c r="BG97" s="96"/>
      <c r="BH97" s="96"/>
      <c r="BI97" s="96"/>
      <c r="BJ97" s="96"/>
      <c r="BK97" s="96"/>
      <c r="BL97" s="96"/>
      <c r="BM97" s="96"/>
      <c r="BN97" s="96"/>
      <c r="BO97" s="96"/>
      <c r="BP97" s="96"/>
      <c r="BQ97" s="96"/>
      <c r="BR97" s="96"/>
    </row>
    <row r="98" spans="1:70" x14ac:dyDescent="0.2">
      <c r="A98" s="562"/>
      <c r="B98" s="96"/>
      <c r="C98" s="96"/>
      <c r="D98" s="96"/>
      <c r="E98" s="96"/>
      <c r="F98" s="96"/>
      <c r="G98" s="96"/>
      <c r="H98" s="96"/>
      <c r="I98" s="96"/>
      <c r="J98" s="96"/>
      <c r="K98" s="96"/>
      <c r="L98" s="96"/>
      <c r="M98" s="96"/>
      <c r="N98" s="96"/>
      <c r="O98" s="96"/>
      <c r="P98" s="96"/>
      <c r="Q98" s="96"/>
      <c r="R98" s="96"/>
      <c r="S98" s="96"/>
      <c r="T98" s="96"/>
      <c r="U98" s="96"/>
      <c r="V98" s="96"/>
      <c r="W98" s="96"/>
      <c r="X98" s="96"/>
      <c r="Y98" s="96"/>
      <c r="Z98" s="96"/>
      <c r="AA98" s="96"/>
      <c r="AB98" s="96"/>
      <c r="AC98" s="96"/>
      <c r="AD98" s="96"/>
      <c r="AE98" s="96"/>
      <c r="AF98" s="96"/>
      <c r="AG98" s="96"/>
      <c r="AH98" s="96"/>
      <c r="AI98" s="96"/>
      <c r="AJ98" s="96"/>
      <c r="AK98" s="96"/>
      <c r="AL98" s="96"/>
      <c r="AM98" s="96"/>
      <c r="AN98" s="96"/>
      <c r="AO98" s="96"/>
      <c r="AP98" s="96"/>
      <c r="AQ98" s="96"/>
      <c r="AR98" s="96"/>
      <c r="AS98" s="96"/>
      <c r="AT98" s="96"/>
      <c r="AU98" s="96"/>
      <c r="AV98" s="96"/>
      <c r="AW98" s="96"/>
      <c r="AX98" s="96"/>
      <c r="AY98" s="96"/>
      <c r="AZ98" s="96"/>
      <c r="BA98" s="96"/>
      <c r="BB98" s="96"/>
      <c r="BC98" s="96"/>
      <c r="BD98" s="96"/>
      <c r="BE98" s="96"/>
      <c r="BF98" s="96"/>
      <c r="BG98" s="96"/>
      <c r="BH98" s="96"/>
      <c r="BI98" s="96"/>
      <c r="BJ98" s="96"/>
      <c r="BK98" s="96"/>
      <c r="BL98" s="96"/>
      <c r="BM98" s="96"/>
      <c r="BN98" s="96"/>
      <c r="BO98" s="96"/>
      <c r="BP98" s="96"/>
      <c r="BQ98" s="96"/>
      <c r="BR98" s="96"/>
    </row>
    <row r="99" spans="1:70" x14ac:dyDescent="0.2">
      <c r="A99" s="562"/>
      <c r="B99" s="96"/>
      <c r="C99" s="96"/>
      <c r="D99" s="96"/>
      <c r="E99" s="96"/>
      <c r="F99" s="96"/>
      <c r="G99" s="96"/>
      <c r="H99" s="96"/>
      <c r="I99" s="96"/>
      <c r="J99" s="96"/>
      <c r="K99" s="96"/>
      <c r="L99" s="96"/>
      <c r="M99" s="96"/>
      <c r="N99" s="96"/>
      <c r="O99" s="96"/>
      <c r="P99" s="96"/>
      <c r="Q99" s="96"/>
      <c r="R99" s="96"/>
      <c r="S99" s="96"/>
      <c r="T99" s="96"/>
      <c r="U99" s="96"/>
      <c r="V99" s="96"/>
      <c r="W99" s="96"/>
      <c r="X99" s="96"/>
      <c r="Y99" s="96"/>
      <c r="Z99" s="96"/>
      <c r="AA99" s="96"/>
      <c r="AB99" s="96"/>
      <c r="AC99" s="96"/>
      <c r="AD99" s="96"/>
      <c r="AE99" s="96"/>
      <c r="AF99" s="96"/>
      <c r="AG99" s="96"/>
      <c r="AH99" s="96"/>
      <c r="AI99" s="96"/>
      <c r="AJ99" s="96"/>
      <c r="AK99" s="96"/>
      <c r="AL99" s="96"/>
      <c r="AM99" s="96"/>
      <c r="AN99" s="96"/>
      <c r="AO99" s="96"/>
      <c r="AP99" s="96"/>
      <c r="AQ99" s="96"/>
      <c r="AR99" s="96"/>
      <c r="AS99" s="96"/>
      <c r="AT99" s="96"/>
      <c r="AU99" s="96"/>
      <c r="AV99" s="96"/>
      <c r="AW99" s="96"/>
      <c r="AX99" s="96"/>
      <c r="AY99" s="96"/>
      <c r="AZ99" s="96"/>
      <c r="BA99" s="96"/>
      <c r="BB99" s="96"/>
      <c r="BC99" s="96"/>
      <c r="BD99" s="96"/>
      <c r="BE99" s="96"/>
      <c r="BF99" s="96"/>
      <c r="BG99" s="96"/>
      <c r="BH99" s="96"/>
      <c r="BI99" s="96"/>
      <c r="BJ99" s="96"/>
      <c r="BK99" s="96"/>
      <c r="BL99" s="96"/>
      <c r="BM99" s="96"/>
      <c r="BN99" s="96"/>
      <c r="BO99" s="96"/>
      <c r="BP99" s="96"/>
      <c r="BQ99" s="96"/>
      <c r="BR99" s="96"/>
    </row>
    <row r="100" spans="1:70" x14ac:dyDescent="0.2">
      <c r="A100" s="562"/>
      <c r="B100" s="96"/>
      <c r="C100" s="96"/>
      <c r="D100" s="96"/>
      <c r="E100" s="96"/>
      <c r="F100" s="96"/>
      <c r="G100" s="96"/>
      <c r="H100" s="96"/>
      <c r="I100" s="96"/>
      <c r="J100" s="96"/>
      <c r="K100" s="96"/>
      <c r="L100" s="96"/>
      <c r="M100" s="96"/>
      <c r="N100" s="96"/>
      <c r="O100" s="96"/>
      <c r="P100" s="96"/>
      <c r="Q100" s="96"/>
      <c r="R100" s="96"/>
      <c r="S100" s="96"/>
      <c r="T100" s="96"/>
      <c r="U100" s="96"/>
      <c r="V100" s="96"/>
      <c r="W100" s="96"/>
      <c r="X100" s="96"/>
      <c r="Y100" s="96"/>
      <c r="Z100" s="96"/>
      <c r="AA100" s="96"/>
      <c r="AB100" s="96"/>
      <c r="AC100" s="96"/>
      <c r="AD100" s="96"/>
      <c r="AE100" s="96"/>
      <c r="AF100" s="96"/>
      <c r="AG100" s="96"/>
      <c r="AH100" s="96"/>
      <c r="AI100" s="96"/>
      <c r="AJ100" s="96"/>
      <c r="AK100" s="96"/>
      <c r="AL100" s="96"/>
      <c r="AM100" s="96"/>
      <c r="AN100" s="96"/>
      <c r="AO100" s="96"/>
      <c r="AP100" s="96"/>
      <c r="AQ100" s="96"/>
      <c r="AR100" s="96"/>
      <c r="AS100" s="96"/>
      <c r="AT100" s="96"/>
      <c r="AU100" s="96"/>
      <c r="AV100" s="96"/>
      <c r="AW100" s="96"/>
      <c r="AX100" s="96"/>
      <c r="AY100" s="96"/>
      <c r="AZ100" s="96"/>
      <c r="BA100" s="96"/>
      <c r="BB100" s="96"/>
      <c r="BC100" s="96"/>
      <c r="BD100" s="96"/>
      <c r="BE100" s="96"/>
      <c r="BF100" s="96"/>
      <c r="BG100" s="96"/>
      <c r="BH100" s="96"/>
      <c r="BI100" s="96"/>
      <c r="BJ100" s="96"/>
      <c r="BK100" s="96"/>
      <c r="BL100" s="96"/>
      <c r="BM100" s="96"/>
      <c r="BN100" s="96"/>
      <c r="BO100" s="96"/>
      <c r="BP100" s="96"/>
      <c r="BQ100" s="96"/>
      <c r="BR100" s="96"/>
    </row>
    <row r="101" spans="1:70" x14ac:dyDescent="0.2">
      <c r="A101" s="562"/>
      <c r="B101" s="96"/>
      <c r="C101" s="96"/>
      <c r="D101" s="96"/>
      <c r="E101" s="96"/>
      <c r="F101" s="96"/>
      <c r="G101" s="96"/>
      <c r="H101" s="96"/>
      <c r="I101" s="96"/>
      <c r="J101" s="96"/>
      <c r="K101" s="96"/>
      <c r="L101" s="96"/>
      <c r="M101" s="96"/>
      <c r="N101" s="96"/>
      <c r="O101" s="96"/>
      <c r="P101" s="96"/>
      <c r="Q101" s="96"/>
      <c r="R101" s="96"/>
      <c r="S101" s="96"/>
      <c r="T101" s="96"/>
      <c r="U101" s="96"/>
      <c r="V101" s="96"/>
      <c r="W101" s="96"/>
      <c r="X101" s="96"/>
      <c r="Y101" s="96"/>
      <c r="Z101" s="96"/>
      <c r="AA101" s="96"/>
      <c r="AB101" s="96"/>
      <c r="AC101" s="96"/>
      <c r="AD101" s="96"/>
      <c r="AE101" s="96"/>
      <c r="AF101" s="96"/>
      <c r="AG101" s="96"/>
      <c r="AH101" s="96"/>
      <c r="AI101" s="96"/>
      <c r="AJ101" s="96"/>
      <c r="AK101" s="96"/>
      <c r="AL101" s="96"/>
      <c r="AM101" s="96"/>
      <c r="AN101" s="96"/>
      <c r="AO101" s="96"/>
      <c r="AP101" s="96"/>
      <c r="AQ101" s="96"/>
      <c r="AR101" s="96"/>
      <c r="AS101" s="96"/>
      <c r="AT101" s="96"/>
      <c r="AU101" s="96"/>
      <c r="AV101" s="96"/>
      <c r="AW101" s="96"/>
      <c r="AX101" s="96"/>
      <c r="AY101" s="96"/>
      <c r="AZ101" s="96"/>
      <c r="BA101" s="96"/>
      <c r="BB101" s="96"/>
      <c r="BC101" s="96"/>
      <c r="BD101" s="96"/>
      <c r="BE101" s="96"/>
      <c r="BF101" s="96"/>
      <c r="BG101" s="96"/>
      <c r="BH101" s="96"/>
      <c r="BI101" s="96"/>
      <c r="BJ101" s="96"/>
      <c r="BK101" s="96"/>
      <c r="BL101" s="96"/>
      <c r="BM101" s="96"/>
      <c r="BN101" s="96"/>
      <c r="BO101" s="96"/>
      <c r="BP101" s="96"/>
      <c r="BQ101" s="96"/>
      <c r="BR101" s="96"/>
    </row>
    <row r="102" spans="1:70" x14ac:dyDescent="0.2">
      <c r="A102" s="562"/>
      <c r="B102" s="96"/>
      <c r="C102" s="96"/>
      <c r="D102" s="96"/>
      <c r="E102" s="96"/>
      <c r="F102" s="96"/>
      <c r="G102" s="96"/>
      <c r="H102" s="96"/>
      <c r="I102" s="96"/>
      <c r="J102" s="96"/>
      <c r="K102" s="96"/>
      <c r="L102" s="96"/>
      <c r="M102" s="96"/>
      <c r="N102" s="96"/>
      <c r="O102" s="96"/>
      <c r="P102" s="96"/>
      <c r="Q102" s="96"/>
      <c r="R102" s="96"/>
      <c r="S102" s="96"/>
      <c r="T102" s="96"/>
      <c r="U102" s="96"/>
      <c r="V102" s="96"/>
      <c r="W102" s="96"/>
      <c r="X102" s="96"/>
      <c r="Y102" s="96"/>
      <c r="Z102" s="96"/>
      <c r="AA102" s="96"/>
      <c r="AB102" s="96"/>
      <c r="AC102" s="96"/>
      <c r="AD102" s="96"/>
      <c r="AE102" s="96"/>
      <c r="AF102" s="96"/>
      <c r="AG102" s="96"/>
      <c r="AH102" s="96"/>
      <c r="AI102" s="96"/>
      <c r="AJ102" s="96"/>
      <c r="AK102" s="96"/>
      <c r="AL102" s="96"/>
      <c r="AM102" s="96"/>
      <c r="AN102" s="96"/>
      <c r="AO102" s="96"/>
      <c r="AP102" s="96"/>
      <c r="AQ102" s="96"/>
      <c r="AR102" s="96"/>
      <c r="AS102" s="96"/>
      <c r="AT102" s="96"/>
      <c r="AU102" s="96"/>
      <c r="AV102" s="96"/>
      <c r="AW102" s="96"/>
      <c r="AX102" s="96"/>
      <c r="AY102" s="96"/>
      <c r="AZ102" s="96"/>
      <c r="BA102" s="96"/>
      <c r="BB102" s="96"/>
      <c r="BC102" s="96"/>
      <c r="BD102" s="96"/>
      <c r="BE102" s="96"/>
      <c r="BF102" s="96"/>
      <c r="BG102" s="96"/>
      <c r="BH102" s="96"/>
      <c r="BI102" s="96"/>
      <c r="BJ102" s="96"/>
      <c r="BK102" s="96"/>
      <c r="BL102" s="96"/>
      <c r="BM102" s="96"/>
      <c r="BN102" s="96"/>
      <c r="BO102" s="96"/>
      <c r="BP102" s="96"/>
      <c r="BQ102" s="96"/>
      <c r="BR102" s="96"/>
    </row>
    <row r="103" spans="1:70" x14ac:dyDescent="0.2">
      <c r="A103" s="562"/>
      <c r="B103" s="96"/>
      <c r="C103" s="96"/>
      <c r="D103" s="96"/>
      <c r="E103" s="96"/>
      <c r="F103" s="96"/>
      <c r="G103" s="96"/>
      <c r="H103" s="96"/>
      <c r="I103" s="96"/>
      <c r="J103" s="96"/>
      <c r="K103" s="96"/>
      <c r="L103" s="96"/>
      <c r="M103" s="96"/>
      <c r="N103" s="96"/>
      <c r="O103" s="96"/>
      <c r="P103" s="96"/>
      <c r="Q103" s="96"/>
      <c r="R103" s="96"/>
      <c r="S103" s="96"/>
      <c r="T103" s="96"/>
      <c r="U103" s="96"/>
      <c r="V103" s="96"/>
      <c r="W103" s="96"/>
      <c r="X103" s="96"/>
      <c r="Y103" s="96"/>
      <c r="Z103" s="96"/>
      <c r="AA103" s="96"/>
      <c r="AB103" s="96"/>
      <c r="AC103" s="96"/>
      <c r="AD103" s="96"/>
      <c r="AE103" s="96"/>
      <c r="AF103" s="96"/>
      <c r="AG103" s="96"/>
      <c r="AH103" s="96"/>
      <c r="AI103" s="96"/>
      <c r="AJ103" s="96"/>
      <c r="AK103" s="96"/>
      <c r="AL103" s="96"/>
      <c r="AM103" s="96"/>
      <c r="AN103" s="96"/>
      <c r="AO103" s="96"/>
      <c r="AP103" s="96"/>
      <c r="AQ103" s="96"/>
      <c r="AR103" s="96"/>
      <c r="AS103" s="96"/>
      <c r="AT103" s="96"/>
      <c r="AU103" s="96"/>
      <c r="AV103" s="96"/>
      <c r="AW103" s="96"/>
      <c r="AX103" s="96"/>
      <c r="AY103" s="96"/>
      <c r="AZ103" s="96"/>
      <c r="BA103" s="96"/>
      <c r="BB103" s="96"/>
      <c r="BC103" s="96"/>
      <c r="BD103" s="96"/>
      <c r="BE103" s="96"/>
      <c r="BF103" s="96"/>
      <c r="BG103" s="96"/>
      <c r="BH103" s="96"/>
      <c r="BI103" s="96"/>
      <c r="BJ103" s="96"/>
      <c r="BK103" s="96"/>
      <c r="BL103" s="96"/>
      <c r="BM103" s="96"/>
      <c r="BN103" s="96"/>
      <c r="BO103" s="96"/>
      <c r="BP103" s="96"/>
      <c r="BQ103" s="96"/>
      <c r="BR103" s="96"/>
    </row>
    <row r="104" spans="1:70" x14ac:dyDescent="0.2">
      <c r="A104" s="562"/>
      <c r="B104" s="96"/>
      <c r="C104" s="96"/>
      <c r="D104" s="96"/>
      <c r="E104" s="96"/>
      <c r="F104" s="96"/>
      <c r="G104" s="96"/>
      <c r="H104" s="96"/>
      <c r="I104" s="96"/>
      <c r="J104" s="96"/>
      <c r="K104" s="96"/>
      <c r="L104" s="96"/>
      <c r="M104" s="96"/>
      <c r="N104" s="96"/>
      <c r="O104" s="96"/>
      <c r="P104" s="96"/>
      <c r="Q104" s="96"/>
      <c r="R104" s="96"/>
      <c r="S104" s="96"/>
      <c r="T104" s="96"/>
      <c r="U104" s="96"/>
      <c r="V104" s="96"/>
      <c r="W104" s="96"/>
      <c r="X104" s="96"/>
      <c r="Y104" s="96"/>
      <c r="Z104" s="96"/>
      <c r="AA104" s="96"/>
      <c r="AB104" s="96"/>
      <c r="AC104" s="96"/>
      <c r="AD104" s="96"/>
      <c r="AE104" s="96"/>
      <c r="AF104" s="96"/>
      <c r="AG104" s="96"/>
      <c r="AH104" s="96"/>
      <c r="AI104" s="96"/>
      <c r="AJ104" s="96"/>
      <c r="AK104" s="96"/>
      <c r="AL104" s="96"/>
      <c r="AM104" s="96"/>
      <c r="AN104" s="96"/>
      <c r="AO104" s="96"/>
      <c r="AP104" s="96"/>
      <c r="AQ104" s="96"/>
      <c r="AR104" s="96"/>
      <c r="AS104" s="96"/>
      <c r="AT104" s="96"/>
      <c r="AU104" s="96"/>
      <c r="AV104" s="96"/>
      <c r="AW104" s="96"/>
      <c r="AX104" s="96"/>
      <c r="AY104" s="96"/>
      <c r="AZ104" s="96"/>
      <c r="BA104" s="96"/>
      <c r="BB104" s="96"/>
      <c r="BC104" s="96"/>
      <c r="BD104" s="96"/>
      <c r="BE104" s="96"/>
      <c r="BF104" s="96"/>
      <c r="BG104" s="96"/>
      <c r="BH104" s="96"/>
      <c r="BI104" s="96"/>
      <c r="BJ104" s="96"/>
      <c r="BK104" s="96"/>
      <c r="BL104" s="96"/>
      <c r="BM104" s="96"/>
      <c r="BN104" s="96"/>
      <c r="BO104" s="96"/>
      <c r="BP104" s="96"/>
      <c r="BQ104" s="96"/>
      <c r="BR104" s="96"/>
    </row>
    <row r="105" spans="1:70" x14ac:dyDescent="0.2">
      <c r="A105" s="562"/>
      <c r="B105" s="96"/>
      <c r="C105" s="96"/>
      <c r="D105" s="96"/>
      <c r="E105" s="96"/>
      <c r="F105" s="96"/>
      <c r="G105" s="96"/>
      <c r="H105" s="96"/>
      <c r="I105" s="96"/>
      <c r="J105" s="96"/>
      <c r="K105" s="96"/>
      <c r="L105" s="96"/>
      <c r="M105" s="96"/>
      <c r="N105" s="96"/>
      <c r="O105" s="96"/>
      <c r="P105" s="96"/>
      <c r="Q105" s="96"/>
      <c r="R105" s="96"/>
      <c r="S105" s="96"/>
      <c r="T105" s="96"/>
      <c r="U105" s="96"/>
      <c r="V105" s="96"/>
      <c r="W105" s="96"/>
      <c r="X105" s="96"/>
      <c r="Y105" s="96"/>
      <c r="Z105" s="96"/>
      <c r="AA105" s="96"/>
      <c r="AB105" s="96"/>
      <c r="AC105" s="96"/>
      <c r="AD105" s="96"/>
      <c r="AE105" s="96"/>
      <c r="AF105" s="96"/>
      <c r="AG105" s="96"/>
      <c r="AH105" s="96"/>
      <c r="AI105" s="96"/>
      <c r="AJ105" s="96"/>
      <c r="AK105" s="96"/>
      <c r="AL105" s="96"/>
      <c r="AM105" s="96"/>
      <c r="AN105" s="96"/>
      <c r="AO105" s="96"/>
      <c r="AP105" s="96"/>
      <c r="AQ105" s="96"/>
      <c r="AR105" s="96"/>
      <c r="AS105" s="96"/>
      <c r="AT105" s="96"/>
      <c r="AU105" s="96"/>
      <c r="AV105" s="96"/>
      <c r="AW105" s="96"/>
      <c r="AX105" s="96"/>
      <c r="AY105" s="96"/>
      <c r="AZ105" s="96"/>
      <c r="BA105" s="96"/>
      <c r="BB105" s="96"/>
      <c r="BC105" s="96"/>
      <c r="BD105" s="96"/>
      <c r="BE105" s="96"/>
      <c r="BF105" s="96"/>
      <c r="BG105" s="96"/>
      <c r="BH105" s="96"/>
      <c r="BI105" s="96"/>
      <c r="BJ105" s="96"/>
      <c r="BK105" s="96"/>
      <c r="BL105" s="96"/>
      <c r="BM105" s="96"/>
      <c r="BN105" s="96"/>
      <c r="BO105" s="96"/>
      <c r="BP105" s="96"/>
      <c r="BQ105" s="96"/>
      <c r="BR105" s="96"/>
    </row>
    <row r="106" spans="1:70" x14ac:dyDescent="0.2">
      <c r="A106" s="562"/>
      <c r="B106" s="96"/>
      <c r="C106" s="96"/>
      <c r="D106" s="96"/>
      <c r="E106" s="96"/>
      <c r="F106" s="96"/>
      <c r="G106" s="96"/>
      <c r="H106" s="96"/>
      <c r="I106" s="96"/>
      <c r="J106" s="96"/>
      <c r="K106" s="96"/>
      <c r="L106" s="96"/>
      <c r="M106" s="96"/>
      <c r="N106" s="96"/>
      <c r="O106" s="96"/>
      <c r="P106" s="96"/>
      <c r="Q106" s="96"/>
      <c r="R106" s="96"/>
      <c r="S106" s="96"/>
      <c r="T106" s="96"/>
      <c r="U106" s="96"/>
      <c r="V106" s="96"/>
      <c r="W106" s="96"/>
      <c r="X106" s="96"/>
      <c r="Y106" s="96"/>
      <c r="Z106" s="96"/>
      <c r="AA106" s="96"/>
      <c r="AB106" s="96"/>
      <c r="AC106" s="96"/>
      <c r="AD106" s="96"/>
      <c r="AE106" s="96"/>
      <c r="AF106" s="96"/>
      <c r="AG106" s="96"/>
      <c r="AH106" s="96"/>
      <c r="AI106" s="96"/>
      <c r="AJ106" s="96"/>
      <c r="AK106" s="96"/>
      <c r="AL106" s="96"/>
      <c r="AM106" s="96"/>
      <c r="AN106" s="96"/>
      <c r="AO106" s="96"/>
      <c r="AP106" s="96"/>
      <c r="AQ106" s="96"/>
      <c r="AR106" s="96"/>
      <c r="AS106" s="96"/>
      <c r="AT106" s="96"/>
      <c r="AU106" s="96"/>
      <c r="AV106" s="96"/>
      <c r="AW106" s="96"/>
      <c r="AX106" s="96"/>
      <c r="AY106" s="96"/>
      <c r="AZ106" s="96"/>
      <c r="BA106" s="96"/>
      <c r="BB106" s="96"/>
      <c r="BC106" s="96"/>
      <c r="BD106" s="96"/>
      <c r="BE106" s="96"/>
      <c r="BF106" s="96"/>
      <c r="BG106" s="96"/>
      <c r="BH106" s="96"/>
      <c r="BI106" s="96"/>
      <c r="BJ106" s="96"/>
      <c r="BK106" s="96"/>
      <c r="BL106" s="96"/>
      <c r="BM106" s="96"/>
      <c r="BN106" s="96"/>
      <c r="BO106" s="96"/>
      <c r="BP106" s="96"/>
      <c r="BQ106" s="96"/>
      <c r="BR106" s="96"/>
    </row>
    <row r="107" spans="1:70" x14ac:dyDescent="0.2">
      <c r="A107" s="562"/>
      <c r="B107" s="96"/>
      <c r="C107" s="96"/>
      <c r="D107" s="96"/>
      <c r="E107" s="96"/>
      <c r="F107" s="96"/>
      <c r="G107" s="96"/>
      <c r="H107" s="96"/>
      <c r="I107" s="96"/>
      <c r="J107" s="96"/>
      <c r="K107" s="96"/>
      <c r="L107" s="96"/>
      <c r="M107" s="96"/>
      <c r="N107" s="96"/>
      <c r="O107" s="96"/>
      <c r="P107" s="96"/>
      <c r="Q107" s="96"/>
      <c r="R107" s="96"/>
      <c r="S107" s="96"/>
      <c r="T107" s="96"/>
      <c r="U107" s="96"/>
      <c r="V107" s="96"/>
      <c r="W107" s="96"/>
      <c r="X107" s="96"/>
      <c r="Y107" s="96"/>
      <c r="Z107" s="96"/>
      <c r="AA107" s="96"/>
      <c r="AB107" s="96"/>
      <c r="AC107" s="96"/>
      <c r="AD107" s="96"/>
      <c r="AE107" s="96"/>
      <c r="AF107" s="96"/>
      <c r="AG107" s="96"/>
      <c r="AH107" s="96"/>
      <c r="AI107" s="96"/>
      <c r="AJ107" s="96"/>
      <c r="AK107" s="96"/>
      <c r="AL107" s="96"/>
      <c r="AM107" s="96"/>
      <c r="AN107" s="96"/>
      <c r="AO107" s="96"/>
      <c r="AP107" s="96"/>
      <c r="AQ107" s="96"/>
      <c r="AR107" s="96"/>
      <c r="AS107" s="96"/>
      <c r="AT107" s="96"/>
      <c r="AU107" s="96"/>
      <c r="AV107" s="96"/>
      <c r="AW107" s="96"/>
      <c r="AX107" s="96"/>
      <c r="AY107" s="96"/>
      <c r="AZ107" s="96"/>
      <c r="BA107" s="96"/>
      <c r="BB107" s="96"/>
      <c r="BC107" s="96"/>
      <c r="BD107" s="96"/>
      <c r="BE107" s="96"/>
      <c r="BF107" s="96"/>
      <c r="BG107" s="96"/>
      <c r="BH107" s="96"/>
      <c r="BI107" s="96"/>
      <c r="BJ107" s="96"/>
      <c r="BK107" s="96"/>
      <c r="BL107" s="96"/>
      <c r="BM107" s="96"/>
      <c r="BN107" s="96"/>
      <c r="BO107" s="96"/>
      <c r="BP107" s="96"/>
      <c r="BQ107" s="96"/>
      <c r="BR107" s="96"/>
    </row>
    <row r="108" spans="1:70" x14ac:dyDescent="0.2">
      <c r="A108" s="562"/>
      <c r="B108" s="96"/>
      <c r="C108" s="96"/>
      <c r="D108" s="96"/>
      <c r="E108" s="96"/>
      <c r="F108" s="96"/>
      <c r="G108" s="96"/>
      <c r="H108" s="96"/>
      <c r="I108" s="96"/>
      <c r="J108" s="96"/>
      <c r="K108" s="96"/>
      <c r="L108" s="96"/>
      <c r="M108" s="96"/>
      <c r="N108" s="96"/>
      <c r="O108" s="96"/>
      <c r="P108" s="96"/>
      <c r="Q108" s="96"/>
      <c r="R108" s="96"/>
      <c r="S108" s="96"/>
      <c r="T108" s="96"/>
      <c r="U108" s="96"/>
      <c r="V108" s="96"/>
      <c r="W108" s="96"/>
      <c r="X108" s="96"/>
      <c r="Y108" s="96"/>
      <c r="Z108" s="96"/>
      <c r="AA108" s="96"/>
      <c r="AB108" s="96"/>
      <c r="AC108" s="96"/>
      <c r="AD108" s="96"/>
      <c r="AE108" s="96"/>
      <c r="AF108" s="96"/>
      <c r="AG108" s="96"/>
      <c r="AH108" s="96"/>
      <c r="AI108" s="96"/>
      <c r="AJ108" s="96"/>
      <c r="AK108" s="96"/>
      <c r="AL108" s="96"/>
      <c r="AM108" s="96"/>
      <c r="AN108" s="96"/>
      <c r="AO108" s="96"/>
      <c r="AP108" s="96"/>
      <c r="AQ108" s="96"/>
      <c r="AR108" s="96"/>
      <c r="AS108" s="96"/>
      <c r="AT108" s="96"/>
      <c r="AU108" s="96"/>
      <c r="AV108" s="96"/>
      <c r="AW108" s="96"/>
      <c r="AX108" s="96"/>
      <c r="AY108" s="96"/>
      <c r="AZ108" s="96"/>
      <c r="BA108" s="96"/>
      <c r="BB108" s="96"/>
      <c r="BC108" s="96"/>
      <c r="BD108" s="96"/>
      <c r="BE108" s="96"/>
      <c r="BF108" s="96"/>
      <c r="BG108" s="96"/>
      <c r="BH108" s="96"/>
      <c r="BI108" s="96"/>
      <c r="BJ108" s="96"/>
      <c r="BK108" s="96"/>
      <c r="BL108" s="96"/>
      <c r="BM108" s="96"/>
      <c r="BN108" s="96"/>
      <c r="BO108" s="96"/>
      <c r="BP108" s="96"/>
      <c r="BQ108" s="96"/>
      <c r="BR108" s="96"/>
    </row>
    <row r="109" spans="1:70" x14ac:dyDescent="0.2">
      <c r="A109" s="562"/>
      <c r="B109" s="96"/>
      <c r="C109" s="96"/>
      <c r="D109" s="96"/>
      <c r="E109" s="96"/>
      <c r="F109" s="96"/>
      <c r="G109" s="96"/>
      <c r="H109" s="96"/>
      <c r="I109" s="96"/>
      <c r="J109" s="96"/>
      <c r="K109" s="96"/>
      <c r="L109" s="96"/>
      <c r="M109" s="96"/>
      <c r="N109" s="96"/>
      <c r="O109" s="96"/>
      <c r="P109" s="96"/>
      <c r="Q109" s="96"/>
      <c r="R109" s="96"/>
      <c r="S109" s="96"/>
      <c r="T109" s="96"/>
      <c r="U109" s="96"/>
      <c r="V109" s="96"/>
      <c r="W109" s="96"/>
      <c r="X109" s="96"/>
      <c r="Y109" s="96"/>
      <c r="Z109" s="96"/>
      <c r="AA109" s="96"/>
      <c r="AB109" s="96"/>
      <c r="AC109" s="96"/>
      <c r="AD109" s="96"/>
      <c r="AE109" s="96"/>
      <c r="AF109" s="96"/>
      <c r="AG109" s="96"/>
      <c r="AH109" s="96"/>
      <c r="AI109" s="96"/>
      <c r="AJ109" s="96"/>
      <c r="AK109" s="96"/>
      <c r="AL109" s="96"/>
      <c r="AM109" s="96"/>
      <c r="AN109" s="96"/>
      <c r="AO109" s="96"/>
      <c r="AP109" s="96"/>
      <c r="AQ109" s="96"/>
      <c r="AR109" s="96"/>
      <c r="AS109" s="96"/>
      <c r="AT109" s="96"/>
      <c r="AU109" s="96"/>
      <c r="AV109" s="96"/>
      <c r="AW109" s="96"/>
      <c r="AX109" s="96"/>
      <c r="AY109" s="96"/>
      <c r="AZ109" s="96"/>
      <c r="BA109" s="96"/>
      <c r="BB109" s="96"/>
      <c r="BC109" s="96"/>
      <c r="BD109" s="96"/>
      <c r="BE109" s="96"/>
      <c r="BF109" s="96"/>
      <c r="BG109" s="96"/>
      <c r="BH109" s="96"/>
      <c r="BI109" s="96"/>
      <c r="BJ109" s="96"/>
      <c r="BK109" s="96"/>
      <c r="BL109" s="96"/>
      <c r="BM109" s="96"/>
      <c r="BN109" s="96"/>
      <c r="BO109" s="96"/>
      <c r="BP109" s="96"/>
      <c r="BQ109" s="96"/>
      <c r="BR109" s="96"/>
    </row>
    <row r="110" spans="1:70" x14ac:dyDescent="0.2">
      <c r="A110" s="562"/>
      <c r="B110" s="96"/>
      <c r="C110" s="96"/>
      <c r="D110" s="96"/>
      <c r="E110" s="96"/>
      <c r="F110" s="96"/>
      <c r="G110" s="96"/>
      <c r="H110" s="96"/>
      <c r="I110" s="96"/>
      <c r="J110" s="96"/>
      <c r="K110" s="96"/>
      <c r="L110" s="96"/>
      <c r="M110" s="96"/>
      <c r="N110" s="96"/>
      <c r="O110" s="96"/>
      <c r="P110" s="96"/>
      <c r="Q110" s="96"/>
      <c r="R110" s="96"/>
      <c r="S110" s="96"/>
      <c r="T110" s="96"/>
      <c r="U110" s="96"/>
      <c r="V110" s="96"/>
      <c r="W110" s="96"/>
      <c r="X110" s="96"/>
      <c r="Y110" s="96"/>
      <c r="Z110" s="96"/>
      <c r="AA110" s="96"/>
      <c r="AB110" s="96"/>
      <c r="AC110" s="96"/>
      <c r="AD110" s="96"/>
      <c r="AE110" s="96"/>
      <c r="AF110" s="96"/>
      <c r="AG110" s="96"/>
      <c r="AH110" s="96"/>
      <c r="AI110" s="96"/>
      <c r="AJ110" s="96"/>
      <c r="AK110" s="96"/>
      <c r="AL110" s="96"/>
      <c r="AM110" s="96"/>
      <c r="AN110" s="96"/>
      <c r="AO110" s="96"/>
      <c r="AP110" s="96"/>
      <c r="AQ110" s="96"/>
      <c r="AR110" s="96"/>
      <c r="AS110" s="96"/>
      <c r="AT110" s="96"/>
      <c r="AU110" s="96"/>
      <c r="AV110" s="96"/>
      <c r="AW110" s="96"/>
      <c r="AX110" s="96"/>
      <c r="AY110" s="96"/>
      <c r="AZ110" s="96"/>
      <c r="BA110" s="96"/>
      <c r="BB110" s="96"/>
      <c r="BC110" s="96"/>
      <c r="BD110" s="96"/>
      <c r="BE110" s="96"/>
      <c r="BF110" s="96"/>
      <c r="BG110" s="96"/>
      <c r="BH110" s="96"/>
      <c r="BI110" s="96"/>
      <c r="BJ110" s="96"/>
      <c r="BK110" s="96"/>
      <c r="BL110" s="96"/>
      <c r="BM110" s="96"/>
      <c r="BN110" s="96"/>
      <c r="BO110" s="96"/>
      <c r="BP110" s="96"/>
      <c r="BQ110" s="96"/>
      <c r="BR110" s="96"/>
    </row>
    <row r="111" spans="1:70" x14ac:dyDescent="0.2">
      <c r="A111" s="562"/>
      <c r="B111" s="96"/>
      <c r="C111" s="96"/>
      <c r="D111" s="96"/>
      <c r="E111" s="96"/>
      <c r="F111" s="96"/>
      <c r="G111" s="96"/>
      <c r="H111" s="96"/>
      <c r="I111" s="96"/>
      <c r="J111" s="96"/>
      <c r="K111" s="96"/>
      <c r="L111" s="96"/>
      <c r="M111" s="96"/>
      <c r="N111" s="96"/>
      <c r="O111" s="96"/>
      <c r="P111" s="96"/>
      <c r="Q111" s="96"/>
      <c r="R111" s="96"/>
      <c r="S111" s="96"/>
      <c r="T111" s="96"/>
      <c r="U111" s="96"/>
      <c r="V111" s="96"/>
      <c r="W111" s="96"/>
      <c r="X111" s="96"/>
      <c r="Y111" s="96"/>
      <c r="Z111" s="96"/>
      <c r="AA111" s="96"/>
      <c r="AB111" s="96"/>
      <c r="AC111" s="96"/>
      <c r="AD111" s="96"/>
      <c r="AE111" s="96"/>
      <c r="AF111" s="96"/>
      <c r="AG111" s="96"/>
      <c r="AH111" s="96"/>
      <c r="AI111" s="96"/>
      <c r="AJ111" s="96"/>
      <c r="AK111" s="96"/>
      <c r="AL111" s="96"/>
      <c r="AM111" s="96"/>
      <c r="AN111" s="96"/>
      <c r="AO111" s="96"/>
      <c r="AP111" s="96"/>
      <c r="AQ111" s="96"/>
      <c r="AR111" s="96"/>
      <c r="AS111" s="96"/>
      <c r="AT111" s="96"/>
      <c r="AU111" s="96"/>
      <c r="AV111" s="96"/>
      <c r="AW111" s="96"/>
      <c r="AX111" s="96"/>
      <c r="AY111" s="96"/>
      <c r="AZ111" s="96"/>
      <c r="BA111" s="96"/>
      <c r="BB111" s="96"/>
      <c r="BC111" s="96"/>
      <c r="BD111" s="96"/>
      <c r="BE111" s="96"/>
      <c r="BF111" s="96"/>
      <c r="BG111" s="96"/>
      <c r="BH111" s="96"/>
      <c r="BI111" s="96"/>
      <c r="BJ111" s="96"/>
      <c r="BK111" s="96"/>
      <c r="BL111" s="96"/>
      <c r="BM111" s="96"/>
      <c r="BN111" s="96"/>
      <c r="BO111" s="96"/>
      <c r="BP111" s="96"/>
      <c r="BQ111" s="96"/>
      <c r="BR111" s="96"/>
    </row>
    <row r="112" spans="1:70" x14ac:dyDescent="0.2">
      <c r="A112" s="562"/>
      <c r="B112" s="96"/>
      <c r="C112" s="96"/>
      <c r="D112" s="96"/>
      <c r="E112" s="96"/>
      <c r="F112" s="96"/>
      <c r="G112" s="96"/>
      <c r="H112" s="96"/>
      <c r="I112" s="96"/>
      <c r="J112" s="96"/>
      <c r="K112" s="96"/>
      <c r="L112" s="96"/>
      <c r="M112" s="96"/>
      <c r="N112" s="96"/>
      <c r="O112" s="96"/>
      <c r="P112" s="96"/>
      <c r="Q112" s="96"/>
      <c r="R112" s="96"/>
      <c r="S112" s="96"/>
      <c r="T112" s="96"/>
      <c r="U112" s="96"/>
      <c r="V112" s="96"/>
      <c r="W112" s="96"/>
      <c r="X112" s="96"/>
      <c r="Y112" s="96"/>
      <c r="Z112" s="96"/>
      <c r="AA112" s="96"/>
      <c r="AB112" s="96"/>
      <c r="AC112" s="96"/>
      <c r="AD112" s="96"/>
      <c r="AE112" s="96"/>
      <c r="AF112" s="96"/>
      <c r="AG112" s="96"/>
      <c r="AH112" s="96"/>
      <c r="AI112" s="96"/>
      <c r="AJ112" s="96"/>
      <c r="AK112" s="96"/>
      <c r="AL112" s="96"/>
      <c r="AM112" s="96"/>
      <c r="AN112" s="96"/>
      <c r="AO112" s="96"/>
      <c r="AP112" s="96"/>
      <c r="AQ112" s="96"/>
      <c r="AR112" s="96"/>
      <c r="AS112" s="96"/>
      <c r="AT112" s="96"/>
      <c r="AU112" s="96"/>
      <c r="AV112" s="96"/>
      <c r="AW112" s="96"/>
      <c r="AX112" s="96"/>
      <c r="AY112" s="96"/>
      <c r="AZ112" s="96"/>
      <c r="BA112" s="96"/>
      <c r="BB112" s="96"/>
      <c r="BC112" s="96"/>
      <c r="BD112" s="96"/>
      <c r="BE112" s="96"/>
      <c r="BF112" s="96"/>
      <c r="BG112" s="96"/>
      <c r="BH112" s="96"/>
      <c r="BI112" s="96"/>
      <c r="BJ112" s="96"/>
      <c r="BK112" s="96"/>
      <c r="BL112" s="96"/>
      <c r="BM112" s="96"/>
      <c r="BN112" s="96"/>
      <c r="BO112" s="96"/>
      <c r="BP112" s="96"/>
      <c r="BQ112" s="96"/>
      <c r="BR112" s="96"/>
    </row>
    <row r="113" spans="1:70" x14ac:dyDescent="0.2">
      <c r="A113" s="562"/>
      <c r="B113" s="96"/>
      <c r="C113" s="96"/>
      <c r="D113" s="96"/>
      <c r="E113" s="96"/>
      <c r="F113" s="96"/>
      <c r="G113" s="96"/>
      <c r="H113" s="96"/>
      <c r="I113" s="96"/>
      <c r="J113" s="96"/>
      <c r="K113" s="96"/>
      <c r="L113" s="96"/>
      <c r="M113" s="96"/>
      <c r="N113" s="96"/>
      <c r="O113" s="96"/>
      <c r="P113" s="96"/>
      <c r="Q113" s="96"/>
      <c r="R113" s="96"/>
      <c r="S113" s="96"/>
      <c r="T113" s="96"/>
      <c r="U113" s="96"/>
      <c r="V113" s="96"/>
      <c r="W113" s="96"/>
      <c r="X113" s="96"/>
      <c r="Y113" s="96"/>
      <c r="Z113" s="96"/>
      <c r="AA113" s="96"/>
      <c r="AB113" s="96"/>
      <c r="AC113" s="96"/>
      <c r="AD113" s="96"/>
      <c r="AE113" s="96"/>
      <c r="AF113" s="96"/>
      <c r="AG113" s="96"/>
      <c r="AH113" s="96"/>
      <c r="AI113" s="96"/>
      <c r="AJ113" s="96"/>
      <c r="AK113" s="96"/>
      <c r="AL113" s="96"/>
      <c r="AM113" s="96"/>
      <c r="AN113" s="96"/>
      <c r="AO113" s="96"/>
      <c r="AP113" s="96"/>
      <c r="AQ113" s="96"/>
      <c r="AR113" s="96"/>
      <c r="AS113" s="96"/>
      <c r="AT113" s="96"/>
      <c r="AU113" s="96"/>
      <c r="AV113" s="96"/>
      <c r="AW113" s="96"/>
      <c r="AX113" s="96"/>
      <c r="AY113" s="96"/>
      <c r="AZ113" s="96"/>
      <c r="BA113" s="96"/>
      <c r="BB113" s="96"/>
      <c r="BC113" s="96"/>
      <c r="BD113" s="96"/>
      <c r="BE113" s="96"/>
      <c r="BF113" s="96"/>
      <c r="BG113" s="96"/>
      <c r="BH113" s="96"/>
      <c r="BI113" s="96"/>
      <c r="BJ113" s="96"/>
      <c r="BK113" s="96"/>
      <c r="BL113" s="96"/>
      <c r="BM113" s="96"/>
      <c r="BN113" s="96"/>
      <c r="BO113" s="96"/>
      <c r="BP113" s="96"/>
      <c r="BQ113" s="96"/>
      <c r="BR113" s="96"/>
    </row>
    <row r="114" spans="1:70" x14ac:dyDescent="0.2">
      <c r="A114" s="562"/>
      <c r="B114" s="96"/>
      <c r="C114" s="96"/>
      <c r="D114" s="96"/>
      <c r="E114" s="96"/>
      <c r="F114" s="96"/>
      <c r="G114" s="96"/>
      <c r="H114" s="96"/>
      <c r="I114" s="96"/>
      <c r="J114" s="96"/>
      <c r="K114" s="96"/>
      <c r="L114" s="96"/>
      <c r="M114" s="96"/>
      <c r="N114" s="96"/>
      <c r="O114" s="96"/>
      <c r="P114" s="96"/>
      <c r="Q114" s="96"/>
      <c r="R114" s="96"/>
      <c r="S114" s="96"/>
      <c r="T114" s="96"/>
      <c r="U114" s="96"/>
      <c r="V114" s="96"/>
      <c r="W114" s="96"/>
      <c r="X114" s="96"/>
      <c r="Y114" s="96"/>
      <c r="Z114" s="96"/>
      <c r="AA114" s="96"/>
      <c r="AB114" s="96"/>
      <c r="AC114" s="96"/>
      <c r="AD114" s="96"/>
      <c r="AE114" s="96"/>
      <c r="AF114" s="96"/>
      <c r="AG114" s="96"/>
      <c r="AH114" s="96"/>
      <c r="AI114" s="96"/>
      <c r="AJ114" s="96"/>
      <c r="AK114" s="96"/>
      <c r="AL114" s="96"/>
      <c r="AM114" s="96"/>
      <c r="AN114" s="96"/>
      <c r="AO114" s="96"/>
      <c r="AP114" s="96"/>
      <c r="AQ114" s="96"/>
      <c r="AR114" s="96"/>
      <c r="AS114" s="96"/>
      <c r="AT114" s="96"/>
      <c r="AU114" s="96"/>
      <c r="AV114" s="96"/>
      <c r="AW114" s="96"/>
      <c r="AX114" s="96"/>
      <c r="AY114" s="96"/>
      <c r="AZ114" s="96"/>
      <c r="BA114" s="96"/>
      <c r="BB114" s="96"/>
      <c r="BC114" s="96"/>
      <c r="BD114" s="96"/>
      <c r="BE114" s="96"/>
      <c r="BF114" s="96"/>
      <c r="BG114" s="96"/>
      <c r="BH114" s="96"/>
      <c r="BI114" s="96"/>
      <c r="BJ114" s="96"/>
      <c r="BK114" s="96"/>
      <c r="BL114" s="96"/>
      <c r="BM114" s="96"/>
      <c r="BN114" s="96"/>
      <c r="BO114" s="96"/>
      <c r="BP114" s="96"/>
      <c r="BQ114" s="96"/>
      <c r="BR114" s="96"/>
    </row>
    <row r="115" spans="1:70" x14ac:dyDescent="0.2">
      <c r="A115" s="562"/>
      <c r="B115" s="96"/>
      <c r="C115" s="96"/>
      <c r="D115" s="96"/>
      <c r="E115" s="96"/>
      <c r="F115" s="96"/>
      <c r="G115" s="96"/>
      <c r="H115" s="96"/>
      <c r="I115" s="96"/>
      <c r="J115" s="96"/>
      <c r="K115" s="96"/>
      <c r="L115" s="96"/>
      <c r="M115" s="96"/>
      <c r="N115" s="96"/>
      <c r="O115" s="96"/>
      <c r="P115" s="96"/>
      <c r="Q115" s="96"/>
      <c r="R115" s="96"/>
      <c r="S115" s="96"/>
      <c r="T115" s="96"/>
      <c r="U115" s="96"/>
      <c r="V115" s="96"/>
      <c r="W115" s="96"/>
      <c r="X115" s="96"/>
      <c r="Y115" s="96"/>
      <c r="Z115" s="96"/>
      <c r="AA115" s="96"/>
      <c r="AB115" s="96"/>
      <c r="AC115" s="96"/>
      <c r="AD115" s="96"/>
      <c r="AE115" s="96"/>
      <c r="AF115" s="96"/>
      <c r="AG115" s="96"/>
      <c r="AH115" s="96"/>
      <c r="AI115" s="96"/>
      <c r="AJ115" s="96"/>
      <c r="AK115" s="96"/>
      <c r="AL115" s="96"/>
      <c r="AM115" s="96"/>
      <c r="AN115" s="96"/>
      <c r="AO115" s="96"/>
      <c r="AP115" s="96"/>
      <c r="AQ115" s="96"/>
      <c r="AR115" s="96"/>
      <c r="AS115" s="96"/>
      <c r="AT115" s="96"/>
      <c r="AU115" s="96"/>
      <c r="AV115" s="96"/>
      <c r="AW115" s="96"/>
      <c r="AX115" s="96"/>
      <c r="AY115" s="96"/>
      <c r="AZ115" s="96"/>
      <c r="BA115" s="96"/>
      <c r="BB115" s="96"/>
      <c r="BC115" s="96"/>
      <c r="BD115" s="96"/>
      <c r="BE115" s="96"/>
      <c r="BF115" s="96"/>
      <c r="BG115" s="96"/>
      <c r="BH115" s="96"/>
      <c r="BI115" s="96"/>
      <c r="BJ115" s="96"/>
      <c r="BK115" s="96"/>
      <c r="BL115" s="96"/>
      <c r="BM115" s="96"/>
      <c r="BN115" s="96"/>
      <c r="BO115" s="96"/>
      <c r="BP115" s="96"/>
      <c r="BQ115" s="96"/>
      <c r="BR115" s="96"/>
    </row>
    <row r="116" spans="1:70" x14ac:dyDescent="0.2">
      <c r="A116" s="562"/>
      <c r="B116" s="96"/>
      <c r="C116" s="96"/>
      <c r="D116" s="96"/>
      <c r="E116" s="96"/>
      <c r="F116" s="96"/>
      <c r="G116" s="96"/>
      <c r="H116" s="96"/>
      <c r="I116" s="96"/>
      <c r="J116" s="96"/>
      <c r="K116" s="96"/>
      <c r="L116" s="96"/>
      <c r="M116" s="96"/>
      <c r="N116" s="96"/>
      <c r="O116" s="96"/>
      <c r="P116" s="96"/>
      <c r="Q116" s="96"/>
      <c r="R116" s="96"/>
      <c r="S116" s="96"/>
      <c r="T116" s="96"/>
      <c r="U116" s="96"/>
      <c r="V116" s="96"/>
      <c r="W116" s="96"/>
      <c r="X116" s="96"/>
      <c r="Y116" s="96"/>
      <c r="Z116" s="96"/>
      <c r="AA116" s="96"/>
      <c r="AB116" s="96"/>
      <c r="AC116" s="96"/>
      <c r="AD116" s="96"/>
      <c r="AE116" s="96"/>
      <c r="AF116" s="96"/>
      <c r="AG116" s="96"/>
      <c r="AH116" s="96"/>
      <c r="AI116" s="96"/>
      <c r="AJ116" s="96"/>
      <c r="AK116" s="96"/>
      <c r="AL116" s="96"/>
      <c r="AM116" s="96"/>
      <c r="AN116" s="96"/>
      <c r="AO116" s="96"/>
      <c r="AP116" s="96"/>
      <c r="AQ116" s="96"/>
      <c r="AR116" s="96"/>
      <c r="AS116" s="96"/>
      <c r="AT116" s="96"/>
      <c r="AU116" s="96"/>
      <c r="AV116" s="96"/>
      <c r="AW116" s="96"/>
      <c r="AX116" s="96"/>
      <c r="AY116" s="96"/>
      <c r="AZ116" s="96"/>
      <c r="BA116" s="96"/>
      <c r="BB116" s="96"/>
      <c r="BC116" s="96"/>
      <c r="BD116" s="96"/>
      <c r="BE116" s="96"/>
      <c r="BF116" s="96"/>
      <c r="BG116" s="96"/>
      <c r="BH116" s="96"/>
      <c r="BI116" s="96"/>
      <c r="BJ116" s="96"/>
      <c r="BK116" s="96"/>
      <c r="BL116" s="96"/>
      <c r="BM116" s="96"/>
      <c r="BN116" s="96"/>
      <c r="BO116" s="96"/>
      <c r="BP116" s="96"/>
      <c r="BQ116" s="96"/>
      <c r="BR116" s="96"/>
    </row>
    <row r="117" spans="1:70" x14ac:dyDescent="0.2">
      <c r="A117" s="562"/>
      <c r="B117" s="96"/>
      <c r="C117" s="96"/>
      <c r="D117" s="96"/>
      <c r="E117" s="96"/>
      <c r="F117" s="96"/>
      <c r="G117" s="96"/>
      <c r="H117" s="96"/>
      <c r="I117" s="96"/>
      <c r="J117" s="96"/>
      <c r="K117" s="96"/>
      <c r="L117" s="96"/>
      <c r="M117" s="96"/>
      <c r="N117" s="96"/>
      <c r="O117" s="96"/>
      <c r="P117" s="96"/>
      <c r="Q117" s="96"/>
      <c r="R117" s="96"/>
      <c r="S117" s="96"/>
      <c r="T117" s="96"/>
      <c r="U117" s="96"/>
      <c r="V117" s="96"/>
      <c r="W117" s="96"/>
      <c r="X117" s="96"/>
      <c r="Y117" s="96"/>
      <c r="Z117" s="96"/>
      <c r="AA117" s="96"/>
      <c r="AB117" s="96"/>
      <c r="AC117" s="96"/>
      <c r="AD117" s="96"/>
      <c r="AE117" s="96"/>
      <c r="AF117" s="96"/>
      <c r="AG117" s="96"/>
      <c r="AH117" s="96"/>
      <c r="AI117" s="96"/>
      <c r="AJ117" s="96"/>
      <c r="AK117" s="96"/>
      <c r="AL117" s="96"/>
      <c r="AM117" s="96"/>
      <c r="AN117" s="96"/>
      <c r="AO117" s="96"/>
      <c r="AP117" s="96"/>
      <c r="AQ117" s="96"/>
      <c r="AR117" s="96"/>
      <c r="AS117" s="96"/>
      <c r="AT117" s="96"/>
      <c r="AU117" s="96"/>
      <c r="AV117" s="96"/>
      <c r="AW117" s="96"/>
      <c r="AX117" s="96"/>
      <c r="AY117" s="96"/>
      <c r="AZ117" s="96"/>
      <c r="BA117" s="96"/>
      <c r="BB117" s="96"/>
      <c r="BC117" s="96"/>
      <c r="BD117" s="96"/>
      <c r="BE117" s="96"/>
      <c r="BF117" s="96"/>
      <c r="BG117" s="96"/>
      <c r="BH117" s="96"/>
      <c r="BI117" s="96"/>
      <c r="BJ117" s="96"/>
      <c r="BK117" s="96"/>
      <c r="BL117" s="96"/>
      <c r="BM117" s="96"/>
      <c r="BN117" s="96"/>
      <c r="BO117" s="96"/>
      <c r="BP117" s="96"/>
      <c r="BQ117" s="96"/>
      <c r="BR117" s="96"/>
    </row>
    <row r="118" spans="1:70" x14ac:dyDescent="0.2">
      <c r="A118" s="562"/>
      <c r="B118" s="96"/>
      <c r="C118" s="96"/>
      <c r="D118" s="96"/>
      <c r="E118" s="96"/>
      <c r="F118" s="96"/>
      <c r="G118" s="96"/>
      <c r="H118" s="96"/>
      <c r="I118" s="96"/>
      <c r="J118" s="96"/>
      <c r="K118" s="96"/>
      <c r="L118" s="96"/>
      <c r="M118" s="96"/>
      <c r="N118" s="96"/>
      <c r="O118" s="96"/>
      <c r="P118" s="96"/>
      <c r="Q118" s="96"/>
      <c r="R118" s="96"/>
      <c r="S118" s="96"/>
      <c r="T118" s="96"/>
      <c r="U118" s="96"/>
      <c r="V118" s="96"/>
      <c r="W118" s="96"/>
      <c r="X118" s="96"/>
      <c r="Y118" s="96"/>
      <c r="Z118" s="96"/>
      <c r="AA118" s="96"/>
      <c r="AB118" s="96"/>
      <c r="AC118" s="96"/>
      <c r="AD118" s="96"/>
      <c r="AE118" s="96"/>
      <c r="AF118" s="96"/>
      <c r="AG118" s="96"/>
      <c r="AH118" s="96"/>
      <c r="AI118" s="96"/>
      <c r="AJ118" s="96"/>
      <c r="AK118" s="96"/>
      <c r="AL118" s="96"/>
      <c r="AM118" s="96"/>
      <c r="AN118" s="96"/>
      <c r="AO118" s="96"/>
      <c r="AP118" s="96"/>
      <c r="AQ118" s="96"/>
      <c r="AR118" s="96"/>
      <c r="AS118" s="96"/>
      <c r="AT118" s="96"/>
      <c r="AU118" s="96"/>
      <c r="AV118" s="96"/>
      <c r="AW118" s="96"/>
      <c r="AX118" s="96"/>
      <c r="AY118" s="96"/>
      <c r="AZ118" s="96"/>
      <c r="BA118" s="96"/>
      <c r="BB118" s="96"/>
      <c r="BC118" s="96"/>
      <c r="BD118" s="96"/>
      <c r="BE118" s="96"/>
      <c r="BF118" s="96"/>
      <c r="BG118" s="96"/>
      <c r="BH118" s="96"/>
      <c r="BI118" s="96"/>
      <c r="BJ118" s="96"/>
      <c r="BK118" s="96"/>
      <c r="BL118" s="96"/>
      <c r="BM118" s="96"/>
      <c r="BN118" s="96"/>
      <c r="BO118" s="96"/>
      <c r="BP118" s="96"/>
      <c r="BQ118" s="96"/>
      <c r="BR118" s="96"/>
    </row>
    <row r="119" spans="1:70" x14ac:dyDescent="0.2">
      <c r="A119" s="562"/>
      <c r="B119" s="96"/>
      <c r="C119" s="96"/>
      <c r="D119" s="96"/>
      <c r="E119" s="96"/>
      <c r="F119" s="96"/>
      <c r="G119" s="96"/>
      <c r="H119" s="96"/>
      <c r="I119" s="96"/>
      <c r="J119" s="96"/>
      <c r="K119" s="96"/>
      <c r="L119" s="96"/>
      <c r="M119" s="96"/>
      <c r="N119" s="96"/>
      <c r="O119" s="96"/>
      <c r="P119" s="96"/>
      <c r="Q119" s="96"/>
      <c r="R119" s="96"/>
      <c r="S119" s="96"/>
      <c r="T119" s="96"/>
      <c r="U119" s="96"/>
      <c r="V119" s="96"/>
      <c r="W119" s="96"/>
      <c r="X119" s="96"/>
      <c r="Y119" s="96"/>
      <c r="Z119" s="96"/>
      <c r="AA119" s="96"/>
      <c r="AB119" s="96"/>
      <c r="AC119" s="96"/>
      <c r="AD119" s="96"/>
      <c r="AE119" s="96"/>
      <c r="AF119" s="96"/>
      <c r="AG119" s="96"/>
      <c r="AH119" s="96"/>
      <c r="AI119" s="96"/>
      <c r="AJ119" s="96"/>
      <c r="AK119" s="96"/>
      <c r="AL119" s="96"/>
      <c r="AM119" s="96"/>
      <c r="AN119" s="96"/>
      <c r="AO119" s="96"/>
      <c r="AP119" s="96"/>
      <c r="AQ119" s="96"/>
      <c r="AR119" s="96"/>
      <c r="AS119" s="96"/>
      <c r="AT119" s="96"/>
      <c r="AU119" s="96"/>
      <c r="AV119" s="96"/>
      <c r="AW119" s="96"/>
      <c r="AX119" s="96"/>
      <c r="AY119" s="96"/>
      <c r="AZ119" s="96"/>
      <c r="BA119" s="96"/>
      <c r="BB119" s="96"/>
      <c r="BC119" s="96"/>
      <c r="BD119" s="96"/>
      <c r="BE119" s="96"/>
      <c r="BF119" s="96"/>
      <c r="BG119" s="96"/>
      <c r="BH119" s="96"/>
      <c r="BI119" s="96"/>
      <c r="BJ119" s="96"/>
      <c r="BK119" s="96"/>
      <c r="BL119" s="96"/>
      <c r="BM119" s="96"/>
      <c r="BN119" s="96"/>
      <c r="BO119" s="96"/>
      <c r="BP119" s="96"/>
      <c r="BQ119" s="96"/>
      <c r="BR119" s="96"/>
    </row>
    <row r="120" spans="1:70" x14ac:dyDescent="0.2">
      <c r="A120" s="562"/>
      <c r="B120" s="96"/>
      <c r="C120" s="96"/>
      <c r="D120" s="96"/>
      <c r="E120" s="96"/>
      <c r="F120" s="96"/>
      <c r="G120" s="96"/>
      <c r="H120" s="96"/>
      <c r="I120" s="96"/>
      <c r="J120" s="96"/>
      <c r="K120" s="96"/>
      <c r="L120" s="96"/>
      <c r="M120" s="96"/>
      <c r="N120" s="96"/>
      <c r="O120" s="96"/>
      <c r="P120" s="96"/>
      <c r="Q120" s="96"/>
      <c r="R120" s="96"/>
      <c r="S120" s="96"/>
      <c r="T120" s="96"/>
      <c r="U120" s="96"/>
      <c r="V120" s="96"/>
      <c r="W120" s="96"/>
      <c r="X120" s="96"/>
      <c r="Y120" s="96"/>
      <c r="Z120" s="96"/>
      <c r="AA120" s="96"/>
      <c r="AB120" s="96"/>
      <c r="AC120" s="96"/>
      <c r="AD120" s="96"/>
      <c r="AE120" s="96"/>
      <c r="AF120" s="96"/>
      <c r="AG120" s="96"/>
      <c r="AH120" s="96"/>
      <c r="AI120" s="96"/>
      <c r="AJ120" s="96"/>
      <c r="AK120" s="96"/>
      <c r="AL120" s="96"/>
      <c r="AM120" s="96"/>
      <c r="AN120" s="96"/>
      <c r="AO120" s="96"/>
      <c r="AP120" s="96"/>
      <c r="AQ120" s="96"/>
      <c r="AR120" s="96"/>
      <c r="AS120" s="96"/>
      <c r="AT120" s="96"/>
      <c r="AU120" s="96"/>
      <c r="AV120" s="96"/>
      <c r="AW120" s="96"/>
      <c r="AX120" s="96"/>
      <c r="AY120" s="96"/>
      <c r="AZ120" s="96"/>
      <c r="BA120" s="96"/>
      <c r="BB120" s="96"/>
      <c r="BC120" s="96"/>
      <c r="BD120" s="96"/>
      <c r="BE120" s="96"/>
      <c r="BF120" s="96"/>
      <c r="BG120" s="96"/>
      <c r="BH120" s="96"/>
      <c r="BI120" s="96"/>
      <c r="BJ120" s="96"/>
      <c r="BK120" s="96"/>
      <c r="BL120" s="96"/>
      <c r="BM120" s="96"/>
      <c r="BN120" s="96"/>
      <c r="BO120" s="96"/>
      <c r="BP120" s="96"/>
      <c r="BQ120" s="96"/>
      <c r="BR120" s="96"/>
    </row>
    <row r="121" spans="1:70" x14ac:dyDescent="0.2">
      <c r="A121" s="562"/>
      <c r="B121" s="96"/>
      <c r="C121" s="96"/>
      <c r="D121" s="96"/>
      <c r="E121" s="96"/>
      <c r="F121" s="96"/>
      <c r="G121" s="96"/>
      <c r="H121" s="96"/>
      <c r="I121" s="96"/>
      <c r="J121" s="96"/>
      <c r="K121" s="96"/>
      <c r="L121" s="96"/>
      <c r="M121" s="96"/>
      <c r="N121" s="96"/>
      <c r="O121" s="96"/>
      <c r="P121" s="96"/>
      <c r="Q121" s="96"/>
      <c r="R121" s="96"/>
      <c r="S121" s="96"/>
      <c r="T121" s="96"/>
      <c r="U121" s="96"/>
      <c r="V121" s="96"/>
      <c r="W121" s="96"/>
      <c r="X121" s="96"/>
      <c r="Y121" s="96"/>
      <c r="Z121" s="96"/>
      <c r="AA121" s="96"/>
      <c r="AB121" s="96"/>
      <c r="AC121" s="96"/>
      <c r="AD121" s="96"/>
      <c r="AE121" s="96"/>
      <c r="AF121" s="96"/>
      <c r="AG121" s="96"/>
      <c r="AH121" s="96"/>
      <c r="AI121" s="96"/>
      <c r="AJ121" s="96"/>
      <c r="AK121" s="96"/>
      <c r="AL121" s="96"/>
      <c r="AM121" s="96"/>
      <c r="AN121" s="96"/>
      <c r="AO121" s="96"/>
      <c r="AP121" s="96"/>
      <c r="AQ121" s="96"/>
      <c r="AR121" s="96"/>
      <c r="AS121" s="96"/>
      <c r="AT121" s="96"/>
      <c r="AU121" s="96"/>
      <c r="AV121" s="96"/>
      <c r="AW121" s="96"/>
      <c r="AX121" s="96"/>
      <c r="AY121" s="96"/>
      <c r="AZ121" s="96"/>
      <c r="BA121" s="96"/>
      <c r="BB121" s="96"/>
      <c r="BC121" s="96"/>
      <c r="BD121" s="96"/>
      <c r="BE121" s="96"/>
      <c r="BF121" s="96"/>
      <c r="BG121" s="96"/>
      <c r="BH121" s="96"/>
      <c r="BI121" s="96"/>
      <c r="BJ121" s="96"/>
      <c r="BK121" s="96"/>
      <c r="BL121" s="96"/>
      <c r="BM121" s="96"/>
      <c r="BN121" s="96"/>
      <c r="BO121" s="96"/>
      <c r="BP121" s="96"/>
      <c r="BQ121" s="96"/>
      <c r="BR121" s="96"/>
    </row>
    <row r="122" spans="1:70" x14ac:dyDescent="0.2">
      <c r="A122" s="562"/>
      <c r="B122" s="96"/>
      <c r="C122" s="96"/>
      <c r="D122" s="96"/>
      <c r="E122" s="96"/>
      <c r="F122" s="96"/>
      <c r="G122" s="96"/>
      <c r="H122" s="96"/>
      <c r="I122" s="96"/>
      <c r="J122" s="96"/>
      <c r="K122" s="96"/>
      <c r="L122" s="96"/>
      <c r="M122" s="96"/>
      <c r="N122" s="96"/>
      <c r="O122" s="96"/>
      <c r="P122" s="96"/>
      <c r="Q122" s="96"/>
      <c r="R122" s="96"/>
      <c r="S122" s="96"/>
      <c r="T122" s="96"/>
      <c r="U122" s="96"/>
      <c r="V122" s="96"/>
      <c r="W122" s="96"/>
      <c r="X122" s="96"/>
      <c r="Y122" s="96"/>
      <c r="Z122" s="96"/>
      <c r="AA122" s="96"/>
      <c r="AB122" s="96"/>
      <c r="AC122" s="96"/>
      <c r="AD122" s="96"/>
      <c r="AE122" s="96"/>
      <c r="AF122" s="96"/>
      <c r="AG122" s="96"/>
      <c r="AH122" s="96"/>
      <c r="AI122" s="96"/>
      <c r="AJ122" s="96"/>
      <c r="AK122" s="96"/>
      <c r="AL122" s="96"/>
      <c r="AM122" s="96"/>
      <c r="AN122" s="96"/>
      <c r="AO122" s="96"/>
      <c r="AP122" s="96"/>
      <c r="AQ122" s="96"/>
      <c r="AR122" s="96"/>
      <c r="AS122" s="96"/>
      <c r="AT122" s="96"/>
      <c r="AU122" s="96"/>
      <c r="AV122" s="96"/>
      <c r="AW122" s="96"/>
      <c r="AX122" s="96"/>
      <c r="AY122" s="96"/>
      <c r="AZ122" s="96"/>
      <c r="BA122" s="96"/>
      <c r="BB122" s="96"/>
      <c r="BC122" s="96"/>
      <c r="BD122" s="96"/>
      <c r="BE122" s="96"/>
      <c r="BF122" s="96"/>
      <c r="BG122" s="96"/>
      <c r="BH122" s="96"/>
      <c r="BI122" s="96"/>
      <c r="BJ122" s="96"/>
      <c r="BK122" s="96"/>
      <c r="BL122" s="96"/>
      <c r="BM122" s="96"/>
      <c r="BN122" s="96"/>
      <c r="BO122" s="96"/>
      <c r="BP122" s="96"/>
      <c r="BQ122" s="96"/>
      <c r="BR122" s="96"/>
    </row>
    <row r="123" spans="1:70" x14ac:dyDescent="0.2">
      <c r="A123" s="562"/>
      <c r="B123" s="96"/>
      <c r="C123" s="96"/>
      <c r="D123" s="96"/>
      <c r="E123" s="96"/>
      <c r="F123" s="96"/>
      <c r="G123" s="96"/>
      <c r="H123" s="96"/>
      <c r="I123" s="96"/>
      <c r="J123" s="96"/>
      <c r="K123" s="96"/>
      <c r="L123" s="96"/>
      <c r="M123" s="96"/>
      <c r="N123" s="96"/>
      <c r="O123" s="96"/>
      <c r="P123" s="96"/>
      <c r="Q123" s="96"/>
      <c r="R123" s="96"/>
      <c r="S123" s="96"/>
      <c r="T123" s="96"/>
      <c r="U123" s="96"/>
      <c r="V123" s="96"/>
      <c r="W123" s="96"/>
      <c r="X123" s="96"/>
      <c r="Y123" s="96"/>
      <c r="Z123" s="96"/>
      <c r="AA123" s="96"/>
      <c r="AB123" s="96"/>
      <c r="AC123" s="96"/>
      <c r="AD123" s="96"/>
      <c r="AE123" s="96"/>
      <c r="AF123" s="96"/>
      <c r="AG123" s="96"/>
      <c r="AH123" s="96"/>
      <c r="AI123" s="96"/>
      <c r="AJ123" s="96"/>
      <c r="AK123" s="96"/>
      <c r="AL123" s="96"/>
      <c r="AM123" s="96"/>
      <c r="AN123" s="96"/>
      <c r="AO123" s="96"/>
      <c r="AP123" s="96"/>
      <c r="AQ123" s="96"/>
      <c r="AR123" s="96"/>
      <c r="AS123" s="96"/>
      <c r="AT123" s="96"/>
      <c r="AU123" s="96"/>
      <c r="AV123" s="96"/>
      <c r="AW123" s="96"/>
      <c r="AX123" s="96"/>
      <c r="AY123" s="96"/>
      <c r="AZ123" s="96"/>
      <c r="BA123" s="96"/>
      <c r="BB123" s="96"/>
      <c r="BC123" s="96"/>
      <c r="BD123" s="96"/>
      <c r="BE123" s="96"/>
      <c r="BF123" s="96"/>
      <c r="BG123" s="96"/>
      <c r="BH123" s="96"/>
      <c r="BI123" s="96"/>
      <c r="BJ123" s="96"/>
      <c r="BK123" s="96"/>
      <c r="BL123" s="96"/>
      <c r="BM123" s="96"/>
      <c r="BN123" s="96"/>
      <c r="BO123" s="96"/>
      <c r="BP123" s="96"/>
      <c r="BQ123" s="96"/>
      <c r="BR123" s="96"/>
    </row>
    <row r="124" spans="1:70" x14ac:dyDescent="0.2">
      <c r="A124" s="562"/>
      <c r="B124" s="96"/>
      <c r="C124" s="96"/>
      <c r="D124" s="96"/>
      <c r="E124" s="96"/>
      <c r="F124" s="96"/>
      <c r="G124" s="96"/>
      <c r="H124" s="96"/>
      <c r="I124" s="96"/>
      <c r="J124" s="96"/>
      <c r="K124" s="96"/>
      <c r="L124" s="96"/>
      <c r="M124" s="96"/>
      <c r="N124" s="96"/>
      <c r="O124" s="96"/>
      <c r="P124" s="96"/>
      <c r="Q124" s="96"/>
      <c r="R124" s="96"/>
      <c r="S124" s="96"/>
      <c r="T124" s="96"/>
      <c r="U124" s="96"/>
      <c r="V124" s="96"/>
      <c r="W124" s="96"/>
      <c r="X124" s="96"/>
      <c r="Y124" s="96"/>
      <c r="Z124" s="96"/>
      <c r="AA124" s="96"/>
      <c r="AB124" s="96"/>
      <c r="AC124" s="96"/>
      <c r="AD124" s="96"/>
      <c r="AE124" s="96"/>
      <c r="AF124" s="96"/>
      <c r="AG124" s="96"/>
      <c r="AH124" s="96"/>
      <c r="AI124" s="96"/>
      <c r="AJ124" s="96"/>
      <c r="AK124" s="96"/>
      <c r="AL124" s="96"/>
      <c r="AM124" s="96"/>
      <c r="AN124" s="96"/>
      <c r="AO124" s="96"/>
      <c r="AP124" s="96"/>
      <c r="AQ124" s="96"/>
      <c r="AR124" s="96"/>
      <c r="AS124" s="96"/>
      <c r="AT124" s="96"/>
      <c r="AU124" s="96"/>
      <c r="AV124" s="96"/>
      <c r="AW124" s="96"/>
      <c r="AX124" s="96"/>
      <c r="AY124" s="96"/>
      <c r="AZ124" s="96"/>
      <c r="BA124" s="96"/>
      <c r="BB124" s="96"/>
      <c r="BC124" s="96"/>
      <c r="BD124" s="96"/>
      <c r="BE124" s="96"/>
      <c r="BF124" s="96"/>
      <c r="BG124" s="96"/>
      <c r="BH124" s="96"/>
      <c r="BI124" s="96"/>
      <c r="BJ124" s="96"/>
      <c r="BK124" s="96"/>
      <c r="BL124" s="96"/>
      <c r="BM124" s="96"/>
      <c r="BN124" s="96"/>
      <c r="BO124" s="96"/>
      <c r="BP124" s="96"/>
      <c r="BQ124" s="96"/>
      <c r="BR124" s="96"/>
    </row>
    <row r="125" spans="1:70" x14ac:dyDescent="0.2">
      <c r="A125" s="562"/>
      <c r="B125" s="96"/>
      <c r="C125" s="96"/>
      <c r="D125" s="96"/>
      <c r="E125" s="96"/>
      <c r="F125" s="96"/>
      <c r="G125" s="96"/>
      <c r="H125" s="96"/>
      <c r="I125" s="96"/>
      <c r="J125" s="96"/>
      <c r="K125" s="96"/>
      <c r="L125" s="96"/>
      <c r="M125" s="96"/>
      <c r="N125" s="96"/>
      <c r="O125" s="96"/>
      <c r="P125" s="96"/>
      <c r="Q125" s="96"/>
      <c r="R125" s="96"/>
      <c r="S125" s="96"/>
      <c r="T125" s="96"/>
      <c r="U125" s="96"/>
      <c r="V125" s="96"/>
      <c r="W125" s="96"/>
      <c r="X125" s="96"/>
      <c r="Y125" s="96"/>
      <c r="Z125" s="96"/>
      <c r="AA125" s="96"/>
      <c r="AB125" s="96"/>
      <c r="AC125" s="96"/>
      <c r="AD125" s="96"/>
      <c r="AE125" s="96"/>
      <c r="AF125" s="96"/>
      <c r="AG125" s="96"/>
      <c r="AH125" s="96"/>
      <c r="AI125" s="96"/>
      <c r="AJ125" s="96"/>
      <c r="AK125" s="96"/>
      <c r="AL125" s="96"/>
      <c r="AM125" s="96"/>
      <c r="AN125" s="96"/>
      <c r="AO125" s="96"/>
      <c r="AP125" s="96"/>
      <c r="AQ125" s="96"/>
      <c r="AR125" s="96"/>
      <c r="AS125" s="96"/>
      <c r="AT125" s="96"/>
      <c r="AU125" s="96"/>
      <c r="AV125" s="96"/>
      <c r="AW125" s="96"/>
      <c r="AX125" s="96"/>
      <c r="AY125" s="96"/>
      <c r="AZ125" s="96"/>
      <c r="BA125" s="96"/>
      <c r="BB125" s="96"/>
      <c r="BC125" s="96"/>
      <c r="BD125" s="96"/>
      <c r="BE125" s="96"/>
      <c r="BF125" s="96"/>
      <c r="BG125" s="96"/>
      <c r="BH125" s="96"/>
      <c r="BI125" s="96"/>
      <c r="BJ125" s="96"/>
      <c r="BK125" s="96"/>
      <c r="BL125" s="96"/>
      <c r="BM125" s="96"/>
      <c r="BN125" s="96"/>
      <c r="BO125" s="96"/>
      <c r="BP125" s="96"/>
      <c r="BQ125" s="96"/>
      <c r="BR125" s="96"/>
    </row>
  </sheetData>
  <sheetProtection algorithmName="SHA-512" hashValue="c6Z95d1m15yihbL+14P7zaBROSatWdp+IEYI831q+4OR3CkseC4M+BJhfsRYD3ExOQPglSOhzOO19PgletoRhg==" saltValue="sZvqRponlnJ2k5bV7dZm1A==" spinCount="100000" sheet="1" scenarios="1"/>
  <mergeCells count="45">
    <mergeCell ref="AC2:AG2"/>
    <mergeCell ref="T58:W58"/>
    <mergeCell ref="B54:AG54"/>
    <mergeCell ref="B56:R56"/>
    <mergeCell ref="T56:W56"/>
    <mergeCell ref="C58:H58"/>
    <mergeCell ref="B17:F17"/>
    <mergeCell ref="H17:R17"/>
    <mergeCell ref="T17:W17"/>
    <mergeCell ref="Y17:AG17"/>
    <mergeCell ref="B19:F19"/>
    <mergeCell ref="H19:R19"/>
    <mergeCell ref="T19:W19"/>
    <mergeCell ref="Y19:AG19"/>
    <mergeCell ref="B13:F13"/>
    <mergeCell ref="H13:R13"/>
    <mergeCell ref="D59:I59"/>
    <mergeCell ref="B5:R5"/>
    <mergeCell ref="B25:AG25"/>
    <mergeCell ref="AC26:AG26"/>
    <mergeCell ref="AC27:AG27"/>
    <mergeCell ref="AF29:AG29"/>
    <mergeCell ref="AF31:AG31"/>
    <mergeCell ref="AF33:AG33"/>
    <mergeCell ref="B21:F21"/>
    <mergeCell ref="H21:R21"/>
    <mergeCell ref="T21:W21"/>
    <mergeCell ref="Y21:AG21"/>
    <mergeCell ref="B23:F23"/>
    <mergeCell ref="H23:R23"/>
    <mergeCell ref="T23:W23"/>
    <mergeCell ref="Y23:AG23"/>
    <mergeCell ref="T13:W13"/>
    <mergeCell ref="Y13:AG13"/>
    <mergeCell ref="B15:F15"/>
    <mergeCell ref="H15:R15"/>
    <mergeCell ref="T15:W15"/>
    <mergeCell ref="Y15:AG15"/>
    <mergeCell ref="X7:Y7"/>
    <mergeCell ref="AA7:AG7"/>
    <mergeCell ref="B9:AG9"/>
    <mergeCell ref="B11:F11"/>
    <mergeCell ref="H11:R11"/>
    <mergeCell ref="T11:W11"/>
    <mergeCell ref="Y11:AG11"/>
  </mergeCells>
  <conditionalFormatting sqref="H13">
    <cfRule type="cellIs" dxfId="15" priority="8" operator="equal">
      <formula>0</formula>
    </cfRule>
  </conditionalFormatting>
  <conditionalFormatting sqref="H15">
    <cfRule type="cellIs" dxfId="14" priority="7" operator="equal">
      <formula>0</formula>
    </cfRule>
  </conditionalFormatting>
  <conditionalFormatting sqref="H17">
    <cfRule type="cellIs" dxfId="13" priority="6" operator="equal">
      <formula>0</formula>
    </cfRule>
  </conditionalFormatting>
  <conditionalFormatting sqref="H19">
    <cfRule type="cellIs" dxfId="12" priority="5" operator="equal">
      <formula>0</formula>
    </cfRule>
  </conditionalFormatting>
  <conditionalFormatting sqref="H21">
    <cfRule type="cellIs" dxfId="11" priority="4" operator="equal">
      <formula>0</formula>
    </cfRule>
  </conditionalFormatting>
  <conditionalFormatting sqref="H23">
    <cfRule type="cellIs" dxfId="10" priority="3" operator="equal">
      <formula>0</formula>
    </cfRule>
  </conditionalFormatting>
  <conditionalFormatting sqref="H11">
    <cfRule type="cellIs" dxfId="9" priority="2" operator="equal">
      <formula>0</formula>
    </cfRule>
  </conditionalFormatting>
  <conditionalFormatting sqref="Y11 Y13 Y15 Y17 Y19 Y21 Y23">
    <cfRule type="cellIs" dxfId="8" priority="1" operator="equal">
      <formula>0</formula>
    </cfRule>
  </conditionalFormatting>
  <hyperlinks>
    <hyperlink ref="D59" r:id="rId1" xr:uid="{A49135E2-2DED-49FA-83C9-6AA6F5AE8F38}"/>
    <hyperlink ref="T58" location="Summary!K49" display="Remittance Advice" xr:uid="{763BE734-6200-4C64-8BC6-54754E987BE0}"/>
  </hyperlinks>
  <printOptions verticalCentered="1"/>
  <pageMargins left="0.9055118110236221" right="0.70866141732283472" top="1.3779527559055118" bottom="0.27559055118110237" header="0.31496062992125984" footer="0.11811023622047245"/>
  <pageSetup paperSize="9" scale="41" orientation="portrait" r:id="rId2"/>
  <headerFooter>
    <oddHeader>&amp;L&amp;G    &amp;C&amp;28SAPHEX&amp;26
  15 - 16 MARCH 2023
Sandton Convention Centre 
&amp;R&amp;G</oddHeader>
    <oddFooter>&amp;R&amp;A</oddFooter>
  </headerFooter>
  <colBreaks count="1" manualBreakCount="1">
    <brk id="34" min="4" max="41" man="1"/>
  </colBreaks>
  <drawing r:id="rId3"/>
  <legacyDrawingHF r:id="rId4"/>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01EDBC-C526-4A6C-80B9-F91E3F68AC6A}">
  <sheetPr codeName="Sheet11">
    <tabColor rgb="FF92D050"/>
    <pageSetUpPr fitToPage="1"/>
  </sheetPr>
  <dimension ref="A1:AM216"/>
  <sheetViews>
    <sheetView showGridLines="0" topLeftCell="A48" zoomScale="70" zoomScaleNormal="70" zoomScaleSheetLayoutView="75" zoomScalePageLayoutView="70" workbookViewId="0">
      <selection activeCell="I101" sqref="I101"/>
    </sheetView>
  </sheetViews>
  <sheetFormatPr baseColWidth="10" defaultColWidth="8.83203125" defaultRowHeight="15" x14ac:dyDescent="0.2"/>
  <cols>
    <col min="1" max="1" width="1.33203125" style="136" customWidth="1"/>
    <col min="2" max="2" width="13.33203125" style="136" customWidth="1"/>
    <col min="3" max="3" width="37.5" style="136" bestFit="1" customWidth="1"/>
    <col min="4" max="4" width="1.33203125" style="136" customWidth="1"/>
    <col min="5" max="5" width="81.5" style="136" customWidth="1"/>
    <col min="6" max="6" width="1.33203125" style="136" customWidth="1"/>
    <col min="7" max="7" width="22.33203125" style="136" customWidth="1"/>
    <col min="8" max="8" width="1.33203125" style="136" customWidth="1"/>
    <col min="9" max="9" width="25.5" style="136" customWidth="1"/>
    <col min="10" max="10" width="1.33203125" style="136" customWidth="1"/>
    <col min="11" max="11" width="39.83203125" style="136" customWidth="1"/>
    <col min="12" max="12" width="1.33203125" style="136" customWidth="1"/>
    <col min="13" max="13" width="13.33203125" style="136" bestFit="1" customWidth="1"/>
    <col min="14" max="14" width="17.33203125" style="136" customWidth="1"/>
    <col min="15" max="16384" width="8.83203125" style="136"/>
  </cols>
  <sheetData>
    <row r="1" spans="1:39" ht="7.25" customHeight="1" x14ac:dyDescent="0.2">
      <c r="A1" s="229"/>
      <c r="B1" s="230"/>
      <c r="C1" s="230"/>
      <c r="D1" s="230"/>
      <c r="E1" s="230"/>
      <c r="F1" s="230"/>
      <c r="G1" s="230"/>
      <c r="H1" s="230"/>
      <c r="I1" s="230"/>
      <c r="J1" s="230"/>
      <c r="K1" s="230"/>
      <c r="L1" s="256"/>
      <c r="M1" s="276"/>
      <c r="N1" s="276"/>
      <c r="O1" s="276"/>
      <c r="P1" s="276"/>
      <c r="Q1" s="276"/>
      <c r="R1" s="276"/>
      <c r="S1" s="276"/>
      <c r="T1" s="276"/>
      <c r="U1" s="276"/>
      <c r="V1" s="276"/>
      <c r="W1" s="276"/>
      <c r="X1" s="276"/>
      <c r="Y1" s="276"/>
      <c r="Z1" s="276"/>
      <c r="AA1" s="276"/>
      <c r="AB1" s="276"/>
      <c r="AC1" s="276"/>
      <c r="AD1" s="276"/>
      <c r="AE1" s="276"/>
      <c r="AF1" s="276"/>
      <c r="AG1" s="276"/>
      <c r="AH1" s="276"/>
      <c r="AI1" s="276"/>
      <c r="AJ1" s="276"/>
      <c r="AK1" s="276"/>
      <c r="AL1" s="276"/>
      <c r="AM1" s="276"/>
    </row>
    <row r="2" spans="1:39" ht="142.25" customHeight="1" x14ac:dyDescent="0.2">
      <c r="A2" s="231"/>
      <c r="D2" s="672"/>
      <c r="E2" s="672"/>
      <c r="F2" s="672"/>
      <c r="G2" s="672"/>
      <c r="H2" s="672"/>
      <c r="I2" s="672"/>
      <c r="J2" s="672"/>
      <c r="K2" s="472" t="e" vm="2">
        <v>#VALUE!</v>
      </c>
      <c r="L2" s="240"/>
      <c r="M2" s="276"/>
      <c r="N2" s="276"/>
      <c r="O2" s="276"/>
      <c r="P2" s="276"/>
      <c r="Q2" s="276"/>
      <c r="R2" s="276"/>
      <c r="S2" s="276"/>
      <c r="T2" s="276"/>
      <c r="U2" s="276"/>
      <c r="V2" s="276"/>
      <c r="W2" s="276"/>
      <c r="X2" s="276"/>
      <c r="Y2" s="276"/>
      <c r="Z2" s="276"/>
      <c r="AA2" s="276"/>
      <c r="AB2" s="276"/>
      <c r="AC2" s="276"/>
      <c r="AD2" s="276"/>
      <c r="AE2" s="276"/>
      <c r="AF2" s="276"/>
      <c r="AG2" s="276"/>
      <c r="AH2" s="276"/>
      <c r="AI2" s="276"/>
      <c r="AJ2" s="276"/>
      <c r="AK2" s="276"/>
      <c r="AL2" s="276"/>
      <c r="AM2" s="276"/>
    </row>
    <row r="3" spans="1:39" ht="7.25" customHeight="1" x14ac:dyDescent="0.2">
      <c r="A3" s="231"/>
      <c r="K3" s="175"/>
      <c r="L3" s="240"/>
      <c r="M3" s="276"/>
      <c r="N3" s="276"/>
      <c r="O3" s="276"/>
      <c r="P3" s="276"/>
      <c r="Q3" s="276"/>
      <c r="R3" s="276"/>
      <c r="S3" s="276"/>
      <c r="T3" s="276"/>
      <c r="U3" s="276"/>
      <c r="V3" s="276"/>
      <c r="W3" s="276"/>
      <c r="X3" s="276"/>
      <c r="Y3" s="276"/>
      <c r="Z3" s="276"/>
      <c r="AA3" s="276"/>
      <c r="AB3" s="276"/>
      <c r="AC3" s="276"/>
      <c r="AD3" s="276"/>
      <c r="AE3" s="276"/>
      <c r="AF3" s="276"/>
      <c r="AG3" s="276"/>
      <c r="AH3" s="276"/>
      <c r="AI3" s="276"/>
      <c r="AJ3" s="276"/>
      <c r="AK3" s="276"/>
      <c r="AL3" s="276"/>
      <c r="AM3" s="276"/>
    </row>
    <row r="4" spans="1:39" ht="56" customHeight="1" x14ac:dyDescent="0.2">
      <c r="A4" s="231"/>
      <c r="B4" s="659" t="s">
        <v>505</v>
      </c>
      <c r="C4" s="659"/>
      <c r="D4" s="659"/>
      <c r="E4" s="659"/>
      <c r="F4" s="659"/>
      <c r="G4" s="659"/>
      <c r="H4" s="659"/>
      <c r="I4" s="659"/>
      <c r="J4" s="659"/>
      <c r="K4" s="191" t="s">
        <v>503</v>
      </c>
      <c r="L4" s="240"/>
      <c r="M4" s="276"/>
      <c r="N4" s="276"/>
      <c r="O4" s="276"/>
      <c r="P4" s="276"/>
      <c r="Q4" s="276"/>
      <c r="R4" s="276"/>
      <c r="S4" s="276"/>
      <c r="T4" s="276"/>
      <c r="U4" s="276"/>
      <c r="V4" s="276"/>
      <c r="W4" s="276"/>
      <c r="X4" s="276"/>
      <c r="Y4" s="276"/>
      <c r="Z4" s="276"/>
      <c r="AA4" s="276"/>
      <c r="AB4" s="276"/>
      <c r="AC4" s="276"/>
      <c r="AD4" s="276"/>
      <c r="AE4" s="276"/>
      <c r="AF4" s="276"/>
      <c r="AG4" s="276"/>
      <c r="AH4" s="276"/>
      <c r="AI4" s="276"/>
      <c r="AJ4" s="276"/>
      <c r="AK4" s="276"/>
      <c r="AL4" s="276"/>
      <c r="AM4" s="276"/>
    </row>
    <row r="5" spans="1:39" ht="18" customHeight="1" x14ac:dyDescent="0.2">
      <c r="A5" s="231"/>
      <c r="B5" s="175"/>
      <c r="C5" s="175"/>
      <c r="D5" s="175"/>
      <c r="E5" s="175"/>
      <c r="F5" s="175"/>
      <c r="G5" s="175"/>
      <c r="H5" s="175"/>
      <c r="I5" s="175"/>
      <c r="J5" s="175"/>
      <c r="K5" s="175"/>
      <c r="L5" s="240"/>
      <c r="M5" s="276"/>
      <c r="N5" s="276"/>
      <c r="O5" s="276"/>
      <c r="P5" s="276"/>
      <c r="Q5" s="276"/>
      <c r="R5" s="276"/>
      <c r="S5" s="276"/>
      <c r="T5" s="276"/>
      <c r="U5" s="276"/>
      <c r="V5" s="276"/>
      <c r="W5" s="276"/>
      <c r="X5" s="276"/>
      <c r="Y5" s="276"/>
      <c r="Z5" s="276"/>
      <c r="AA5" s="276"/>
      <c r="AB5" s="276"/>
      <c r="AC5" s="276"/>
      <c r="AD5" s="276"/>
      <c r="AE5" s="276"/>
      <c r="AF5" s="276"/>
      <c r="AG5" s="276"/>
      <c r="AH5" s="276"/>
      <c r="AI5" s="276"/>
      <c r="AJ5" s="276"/>
      <c r="AK5" s="276"/>
      <c r="AL5" s="276"/>
      <c r="AM5" s="276"/>
    </row>
    <row r="6" spans="1:39" ht="30.5" customHeight="1" x14ac:dyDescent="0.2">
      <c r="A6" s="231"/>
      <c r="B6" s="175"/>
      <c r="C6" s="175"/>
      <c r="D6" s="175"/>
      <c r="E6" s="175"/>
      <c r="F6" s="175"/>
      <c r="G6" s="175"/>
      <c r="H6" s="175"/>
      <c r="I6" s="176" t="s">
        <v>33</v>
      </c>
      <c r="J6" s="175"/>
      <c r="K6" s="332">
        <f ca="1">NOW()</f>
        <v>45495.579010416666</v>
      </c>
      <c r="L6" s="241"/>
      <c r="M6" s="276"/>
      <c r="N6" s="276"/>
      <c r="O6" s="276"/>
      <c r="P6" s="276"/>
      <c r="Q6" s="276"/>
      <c r="R6" s="276"/>
      <c r="S6" s="276"/>
      <c r="T6" s="276"/>
      <c r="U6" s="276"/>
      <c r="V6" s="276"/>
      <c r="W6" s="276"/>
      <c r="X6" s="276"/>
      <c r="Y6" s="276"/>
      <c r="Z6" s="276"/>
      <c r="AA6" s="276"/>
      <c r="AB6" s="276"/>
      <c r="AC6" s="276"/>
      <c r="AD6" s="276"/>
      <c r="AE6" s="276"/>
      <c r="AF6" s="276"/>
      <c r="AG6" s="276"/>
      <c r="AH6" s="276"/>
      <c r="AI6" s="276"/>
      <c r="AJ6" s="276"/>
      <c r="AK6" s="276"/>
      <c r="AL6" s="276"/>
      <c r="AM6" s="276"/>
    </row>
    <row r="7" spans="1:39" ht="30.5" customHeight="1" x14ac:dyDescent="0.2">
      <c r="A7" s="231"/>
      <c r="B7" s="329"/>
      <c r="C7" s="330"/>
      <c r="D7" s="330"/>
      <c r="E7" s="330"/>
      <c r="F7" s="330"/>
      <c r="G7" s="330"/>
      <c r="H7" s="330"/>
      <c r="I7" s="330"/>
      <c r="J7" s="330"/>
      <c r="K7" s="330"/>
      <c r="L7" s="241"/>
      <c r="M7" s="276"/>
      <c r="N7" s="276"/>
      <c r="O7" s="276"/>
      <c r="P7" s="276"/>
      <c r="Q7" s="276"/>
      <c r="R7" s="276"/>
      <c r="S7" s="276"/>
      <c r="T7" s="276"/>
      <c r="U7" s="276"/>
      <c r="V7" s="276"/>
      <c r="W7" s="276"/>
      <c r="X7" s="276"/>
      <c r="Y7" s="276"/>
      <c r="Z7" s="276"/>
      <c r="AA7" s="276"/>
      <c r="AB7" s="276"/>
      <c r="AC7" s="276"/>
      <c r="AD7" s="276"/>
      <c r="AE7" s="276"/>
      <c r="AF7" s="276"/>
      <c r="AG7" s="276"/>
      <c r="AH7" s="276"/>
      <c r="AI7" s="276"/>
      <c r="AJ7" s="276"/>
      <c r="AK7" s="276"/>
      <c r="AL7" s="276"/>
      <c r="AM7" s="276"/>
    </row>
    <row r="8" spans="1:39" ht="38" customHeight="1" x14ac:dyDescent="0.2">
      <c r="A8" s="231"/>
      <c r="B8" s="620" t="s">
        <v>573</v>
      </c>
      <c r="C8" s="621"/>
      <c r="D8" s="621"/>
      <c r="E8" s="621"/>
      <c r="F8" s="621"/>
      <c r="G8" s="621"/>
      <c r="H8" s="621"/>
      <c r="I8" s="621"/>
      <c r="J8" s="621"/>
      <c r="K8" s="621"/>
      <c r="L8" s="239"/>
      <c r="M8" s="276"/>
      <c r="N8" s="276"/>
      <c r="O8" s="276"/>
      <c r="P8" s="276"/>
      <c r="Q8" s="276"/>
      <c r="R8" s="276"/>
      <c r="S8" s="276"/>
      <c r="T8" s="276"/>
      <c r="U8" s="276"/>
      <c r="V8" s="276"/>
      <c r="W8" s="276"/>
      <c r="X8" s="276"/>
      <c r="Y8" s="276"/>
      <c r="Z8" s="276"/>
      <c r="AA8" s="276"/>
      <c r="AB8" s="276"/>
      <c r="AC8" s="276"/>
      <c r="AD8" s="276"/>
      <c r="AE8" s="276"/>
      <c r="AF8" s="276"/>
      <c r="AG8" s="276"/>
      <c r="AH8" s="276"/>
      <c r="AI8" s="276"/>
      <c r="AJ8" s="276"/>
      <c r="AK8" s="276"/>
      <c r="AL8" s="276"/>
      <c r="AM8" s="276"/>
    </row>
    <row r="9" spans="1:39" ht="5.5" customHeight="1" x14ac:dyDescent="0.2">
      <c r="A9" s="231"/>
      <c r="B9" s="164"/>
      <c r="C9" s="164"/>
      <c r="D9" s="164"/>
      <c r="E9" s="232"/>
      <c r="F9" s="167"/>
      <c r="G9" s="208"/>
      <c r="H9" s="164"/>
      <c r="I9" s="209"/>
      <c r="J9" s="209"/>
      <c r="K9" s="209"/>
      <c r="L9" s="200"/>
      <c r="M9" s="276"/>
      <c r="N9" s="276"/>
      <c r="O9" s="276"/>
      <c r="P9" s="276"/>
      <c r="Q9" s="276"/>
      <c r="R9" s="276"/>
      <c r="S9" s="276"/>
      <c r="T9" s="276"/>
      <c r="U9" s="276"/>
      <c r="V9" s="276"/>
      <c r="W9" s="276"/>
      <c r="X9" s="276"/>
      <c r="Y9" s="276"/>
      <c r="Z9" s="276"/>
      <c r="AA9" s="276"/>
      <c r="AB9" s="276"/>
      <c r="AC9" s="276"/>
      <c r="AD9" s="276"/>
      <c r="AE9" s="276"/>
      <c r="AF9" s="276"/>
      <c r="AG9" s="276"/>
      <c r="AH9" s="276"/>
      <c r="AI9" s="276"/>
      <c r="AJ9" s="276"/>
      <c r="AK9" s="276"/>
      <c r="AL9" s="276"/>
      <c r="AM9" s="276"/>
    </row>
    <row r="10" spans="1:39" ht="30" customHeight="1" x14ac:dyDescent="0.2">
      <c r="A10" s="231"/>
      <c r="B10" s="704" t="s">
        <v>0</v>
      </c>
      <c r="C10" s="705"/>
      <c r="D10" s="195"/>
      <c r="E10" s="196">
        <f>Summary!$E$64</f>
        <v>0</v>
      </c>
      <c r="F10" s="197"/>
      <c r="G10" s="194" t="s">
        <v>1</v>
      </c>
      <c r="H10" s="195"/>
      <c r="I10" s="675">
        <f>Summary!$I$64</f>
        <v>0</v>
      </c>
      <c r="J10" s="675"/>
      <c r="K10" s="675"/>
      <c r="L10" s="200"/>
      <c r="M10" s="276"/>
      <c r="N10" s="276"/>
      <c r="O10" s="276"/>
      <c r="P10" s="276"/>
      <c r="Q10" s="276"/>
      <c r="R10" s="276"/>
      <c r="S10" s="276"/>
      <c r="T10" s="276"/>
      <c r="U10" s="276"/>
      <c r="V10" s="276"/>
      <c r="W10" s="276"/>
      <c r="X10" s="276"/>
      <c r="Y10" s="276"/>
      <c r="Z10" s="276"/>
      <c r="AA10" s="276"/>
      <c r="AB10" s="276"/>
      <c r="AC10" s="276"/>
      <c r="AD10" s="276"/>
      <c r="AE10" s="276"/>
      <c r="AF10" s="276"/>
      <c r="AG10" s="276"/>
      <c r="AH10" s="276"/>
      <c r="AI10" s="276"/>
      <c r="AJ10" s="276"/>
      <c r="AK10" s="276"/>
      <c r="AL10" s="276"/>
      <c r="AM10" s="276"/>
    </row>
    <row r="11" spans="1:39" ht="5.5" customHeight="1" x14ac:dyDescent="0.2">
      <c r="A11" s="231"/>
      <c r="B11" s="277"/>
      <c r="C11" s="278"/>
      <c r="D11" s="164"/>
      <c r="E11" s="193"/>
      <c r="F11" s="167"/>
      <c r="G11" s="198"/>
      <c r="H11" s="164"/>
      <c r="I11" s="379"/>
      <c r="J11" s="379"/>
      <c r="K11" s="379"/>
      <c r="L11" s="200"/>
      <c r="M11" s="276"/>
      <c r="N11" s="276"/>
      <c r="O11" s="276"/>
      <c r="P11" s="276"/>
      <c r="Q11" s="276"/>
      <c r="R11" s="276"/>
      <c r="S11" s="276"/>
      <c r="T11" s="276"/>
      <c r="U11" s="276"/>
      <c r="V11" s="276"/>
      <c r="W11" s="276"/>
      <c r="X11" s="276"/>
      <c r="Y11" s="276"/>
      <c r="Z11" s="276"/>
      <c r="AA11" s="276"/>
      <c r="AB11" s="276"/>
      <c r="AC11" s="276"/>
      <c r="AD11" s="276"/>
      <c r="AE11" s="276"/>
      <c r="AF11" s="276"/>
      <c r="AG11" s="276"/>
      <c r="AH11" s="276"/>
      <c r="AI11" s="276"/>
      <c r="AJ11" s="276"/>
      <c r="AK11" s="276"/>
      <c r="AL11" s="276"/>
      <c r="AM11" s="276"/>
    </row>
    <row r="12" spans="1:39" ht="30" customHeight="1" x14ac:dyDescent="0.2">
      <c r="A12" s="231"/>
      <c r="B12" s="704" t="s">
        <v>37</v>
      </c>
      <c r="C12" s="705"/>
      <c r="D12" s="195"/>
      <c r="E12" s="196">
        <f>Summary!$E$66</f>
        <v>0</v>
      </c>
      <c r="F12" s="197"/>
      <c r="G12" s="194" t="s">
        <v>35</v>
      </c>
      <c r="H12" s="195"/>
      <c r="I12" s="675">
        <f>Summary!$I$66</f>
        <v>0</v>
      </c>
      <c r="J12" s="675"/>
      <c r="K12" s="675"/>
      <c r="L12" s="200"/>
      <c r="M12" s="276"/>
      <c r="N12" s="276"/>
      <c r="O12" s="276"/>
      <c r="P12" s="276"/>
      <c r="Q12" s="276"/>
      <c r="R12" s="276"/>
      <c r="S12" s="276"/>
      <c r="T12" s="276"/>
      <c r="U12" s="276"/>
      <c r="V12" s="276"/>
      <c r="W12" s="276"/>
      <c r="X12" s="276"/>
      <c r="Y12" s="276"/>
      <c r="Z12" s="276"/>
      <c r="AA12" s="276"/>
      <c r="AB12" s="276"/>
      <c r="AC12" s="276"/>
      <c r="AD12" s="276"/>
      <c r="AE12" s="276"/>
      <c r="AF12" s="276"/>
      <c r="AG12" s="276"/>
      <c r="AH12" s="276"/>
      <c r="AI12" s="276"/>
      <c r="AJ12" s="276"/>
      <c r="AK12" s="276"/>
      <c r="AL12" s="276"/>
      <c r="AM12" s="276"/>
    </row>
    <row r="13" spans="1:39" ht="5.5" customHeight="1" x14ac:dyDescent="0.2">
      <c r="A13" s="231"/>
      <c r="B13" s="277"/>
      <c r="C13" s="278"/>
      <c r="D13" s="164"/>
      <c r="E13" s="193"/>
      <c r="F13" s="167"/>
      <c r="G13" s="198"/>
      <c r="H13" s="164"/>
      <c r="I13" s="379"/>
      <c r="J13" s="379"/>
      <c r="K13" s="379"/>
      <c r="L13" s="200"/>
      <c r="M13" s="276"/>
      <c r="N13" s="276"/>
      <c r="O13" s="276"/>
      <c r="P13" s="276"/>
      <c r="Q13" s="276"/>
      <c r="R13" s="276"/>
      <c r="S13" s="276"/>
      <c r="T13" s="276"/>
      <c r="U13" s="276"/>
      <c r="V13" s="276"/>
      <c r="W13" s="276"/>
      <c r="X13" s="276"/>
      <c r="Y13" s="276"/>
      <c r="Z13" s="276"/>
      <c r="AA13" s="276"/>
      <c r="AB13" s="276"/>
      <c r="AC13" s="276"/>
      <c r="AD13" s="276"/>
      <c r="AE13" s="276"/>
      <c r="AF13" s="276"/>
      <c r="AG13" s="276"/>
      <c r="AH13" s="276"/>
      <c r="AI13" s="276"/>
      <c r="AJ13" s="276"/>
      <c r="AK13" s="276"/>
      <c r="AL13" s="276"/>
      <c r="AM13" s="276"/>
    </row>
    <row r="14" spans="1:39" ht="30" customHeight="1" x14ac:dyDescent="0.2">
      <c r="A14" s="231"/>
      <c r="B14" s="704" t="s">
        <v>38</v>
      </c>
      <c r="C14" s="705"/>
      <c r="D14" s="195"/>
      <c r="E14" s="196">
        <f>Summary!$E$68</f>
        <v>0</v>
      </c>
      <c r="F14" s="197"/>
      <c r="G14" s="194" t="s">
        <v>2</v>
      </c>
      <c r="H14" s="195"/>
      <c r="I14" s="675">
        <f>Summary!$I$68</f>
        <v>0</v>
      </c>
      <c r="J14" s="675"/>
      <c r="K14" s="675"/>
      <c r="L14" s="200"/>
      <c r="M14" s="276"/>
      <c r="N14" s="276"/>
      <c r="O14" s="276"/>
      <c r="P14" s="276"/>
      <c r="Q14" s="276"/>
      <c r="R14" s="276"/>
      <c r="S14" s="276"/>
      <c r="T14" s="276"/>
      <c r="U14" s="276"/>
      <c r="V14" s="276"/>
      <c r="W14" s="276"/>
      <c r="X14" s="276"/>
      <c r="Y14" s="276"/>
      <c r="Z14" s="276"/>
      <c r="AA14" s="276"/>
      <c r="AB14" s="276"/>
      <c r="AC14" s="276"/>
      <c r="AD14" s="276"/>
      <c r="AE14" s="276"/>
      <c r="AF14" s="276"/>
      <c r="AG14" s="276"/>
      <c r="AH14" s="276"/>
      <c r="AI14" s="276"/>
      <c r="AJ14" s="276"/>
      <c r="AK14" s="276"/>
      <c r="AL14" s="276"/>
      <c r="AM14" s="276"/>
    </row>
    <row r="15" spans="1:39" ht="5.5" customHeight="1" x14ac:dyDescent="0.2">
      <c r="A15" s="231"/>
      <c r="B15" s="277"/>
      <c r="C15" s="278"/>
      <c r="D15" s="164"/>
      <c r="E15" s="193"/>
      <c r="F15" s="167"/>
      <c r="G15" s="198"/>
      <c r="H15" s="164"/>
      <c r="I15" s="379"/>
      <c r="J15" s="379"/>
      <c r="K15" s="379"/>
      <c r="L15" s="200"/>
      <c r="M15" s="276"/>
      <c r="N15" s="276"/>
      <c r="O15" s="276"/>
      <c r="P15" s="276"/>
      <c r="Q15" s="276"/>
      <c r="R15" s="276"/>
      <c r="S15" s="276"/>
      <c r="T15" s="276"/>
      <c r="U15" s="276"/>
      <c r="V15" s="276"/>
      <c r="W15" s="276"/>
      <c r="X15" s="276"/>
      <c r="Y15" s="276"/>
      <c r="Z15" s="276"/>
      <c r="AA15" s="276"/>
      <c r="AB15" s="276"/>
      <c r="AC15" s="276"/>
      <c r="AD15" s="276"/>
      <c r="AE15" s="276"/>
      <c r="AF15" s="276"/>
      <c r="AG15" s="276"/>
      <c r="AH15" s="276"/>
      <c r="AI15" s="276"/>
      <c r="AJ15" s="276"/>
      <c r="AK15" s="276"/>
      <c r="AL15" s="276"/>
      <c r="AM15" s="276"/>
    </row>
    <row r="16" spans="1:39" ht="30" customHeight="1" x14ac:dyDescent="0.2">
      <c r="A16" s="231"/>
      <c r="B16" s="704" t="s">
        <v>39</v>
      </c>
      <c r="C16" s="705"/>
      <c r="D16" s="195"/>
      <c r="E16" s="196">
        <f>Summary!$E$70</f>
        <v>0</v>
      </c>
      <c r="F16" s="197"/>
      <c r="G16" s="194" t="s">
        <v>3</v>
      </c>
      <c r="H16" s="195"/>
      <c r="I16" s="675">
        <f>Summary!$I$70</f>
        <v>0</v>
      </c>
      <c r="J16" s="675"/>
      <c r="K16" s="675"/>
      <c r="L16" s="200"/>
      <c r="M16" s="276"/>
      <c r="N16" s="276"/>
      <c r="O16" s="276"/>
      <c r="P16" s="276"/>
      <c r="Q16" s="276"/>
      <c r="R16" s="276"/>
      <c r="S16" s="276"/>
      <c r="T16" s="276"/>
      <c r="U16" s="276"/>
      <c r="V16" s="276"/>
      <c r="W16" s="276"/>
      <c r="X16" s="276"/>
      <c r="Y16" s="276"/>
      <c r="Z16" s="276"/>
      <c r="AA16" s="276"/>
      <c r="AB16" s="276"/>
      <c r="AC16" s="276"/>
      <c r="AD16" s="276"/>
      <c r="AE16" s="276"/>
      <c r="AF16" s="276"/>
      <c r="AG16" s="276"/>
      <c r="AH16" s="276"/>
      <c r="AI16" s="276"/>
      <c r="AJ16" s="276"/>
      <c r="AK16" s="276"/>
      <c r="AL16" s="276"/>
      <c r="AM16" s="276"/>
    </row>
    <row r="17" spans="1:39" ht="5.5" customHeight="1" x14ac:dyDescent="0.2">
      <c r="A17" s="231"/>
      <c r="B17" s="277"/>
      <c r="C17" s="278"/>
      <c r="D17" s="164"/>
      <c r="E17" s="193"/>
      <c r="F17" s="167"/>
      <c r="G17" s="198"/>
      <c r="H17" s="164"/>
      <c r="I17" s="131"/>
      <c r="J17" s="131"/>
      <c r="K17" s="131"/>
      <c r="L17" s="200"/>
      <c r="M17" s="276"/>
      <c r="N17" s="276"/>
      <c r="O17" s="276"/>
      <c r="P17" s="276"/>
      <c r="Q17" s="276"/>
      <c r="R17" s="276"/>
      <c r="S17" s="276"/>
      <c r="T17" s="276"/>
      <c r="U17" s="276"/>
      <c r="V17" s="276"/>
      <c r="W17" s="276"/>
      <c r="X17" s="276"/>
      <c r="Y17" s="276"/>
      <c r="Z17" s="276"/>
      <c r="AA17" s="276"/>
      <c r="AB17" s="276"/>
      <c r="AC17" s="276"/>
      <c r="AD17" s="276"/>
      <c r="AE17" s="276"/>
      <c r="AF17" s="276"/>
      <c r="AG17" s="276"/>
      <c r="AH17" s="276"/>
      <c r="AI17" s="276"/>
      <c r="AJ17" s="276"/>
      <c r="AK17" s="276"/>
      <c r="AL17" s="276"/>
      <c r="AM17" s="276"/>
    </row>
    <row r="18" spans="1:39" ht="30" customHeight="1" x14ac:dyDescent="0.2">
      <c r="A18" s="231"/>
      <c r="B18" s="704" t="s">
        <v>40</v>
      </c>
      <c r="C18" s="705"/>
      <c r="D18" s="195"/>
      <c r="E18" s="196">
        <f>Summary!$E$72</f>
        <v>0</v>
      </c>
      <c r="F18" s="197"/>
      <c r="G18" s="194" t="s">
        <v>4</v>
      </c>
      <c r="H18" s="195"/>
      <c r="I18" s="655">
        <f>Summary!$I$72</f>
        <v>0</v>
      </c>
      <c r="J18" s="655"/>
      <c r="K18" s="655"/>
      <c r="L18" s="200"/>
      <c r="M18" s="276"/>
      <c r="N18" s="276"/>
      <c r="O18" s="276"/>
      <c r="P18" s="276"/>
      <c r="Q18" s="276"/>
      <c r="R18" s="276"/>
      <c r="S18" s="276"/>
      <c r="T18" s="276"/>
      <c r="U18" s="276"/>
      <c r="V18" s="276"/>
      <c r="W18" s="276"/>
      <c r="X18" s="276"/>
      <c r="Y18" s="276"/>
      <c r="Z18" s="276"/>
      <c r="AA18" s="276"/>
      <c r="AB18" s="276"/>
      <c r="AC18" s="276"/>
      <c r="AD18" s="276"/>
      <c r="AE18" s="276"/>
      <c r="AF18" s="276"/>
      <c r="AG18" s="276"/>
      <c r="AH18" s="276"/>
      <c r="AI18" s="276"/>
      <c r="AJ18" s="276"/>
      <c r="AK18" s="276"/>
      <c r="AL18" s="276"/>
      <c r="AM18" s="276"/>
    </row>
    <row r="19" spans="1:39" ht="5.5" customHeight="1" x14ac:dyDescent="0.2">
      <c r="A19" s="231"/>
      <c r="B19" s="277"/>
      <c r="C19" s="278"/>
      <c r="D19" s="164"/>
      <c r="E19" s="193"/>
      <c r="F19" s="167"/>
      <c r="G19" s="198"/>
      <c r="H19" s="164"/>
      <c r="I19" s="131"/>
      <c r="J19" s="131"/>
      <c r="K19" s="131"/>
      <c r="L19" s="200"/>
      <c r="M19" s="276"/>
      <c r="N19" s="276"/>
      <c r="O19" s="276"/>
      <c r="P19" s="276"/>
      <c r="Q19" s="276"/>
      <c r="R19" s="276"/>
      <c r="S19" s="276"/>
      <c r="T19" s="276"/>
      <c r="U19" s="276"/>
      <c r="V19" s="276"/>
      <c r="W19" s="276"/>
      <c r="X19" s="276"/>
      <c r="Y19" s="276"/>
      <c r="Z19" s="276"/>
      <c r="AA19" s="276"/>
      <c r="AB19" s="276"/>
      <c r="AC19" s="276"/>
      <c r="AD19" s="276"/>
      <c r="AE19" s="276"/>
      <c r="AF19" s="276"/>
      <c r="AG19" s="276"/>
      <c r="AH19" s="276"/>
      <c r="AI19" s="276"/>
      <c r="AJ19" s="276"/>
      <c r="AK19" s="276"/>
      <c r="AL19" s="276"/>
      <c r="AM19" s="276"/>
    </row>
    <row r="20" spans="1:39" ht="30" customHeight="1" x14ac:dyDescent="0.2">
      <c r="A20" s="231"/>
      <c r="B20" s="704" t="s">
        <v>5</v>
      </c>
      <c r="C20" s="705"/>
      <c r="D20" s="195"/>
      <c r="E20" s="380">
        <f>Summary!$E$74</f>
        <v>0</v>
      </c>
      <c r="F20" s="197"/>
      <c r="G20" s="194" t="s">
        <v>6</v>
      </c>
      <c r="H20" s="195"/>
      <c r="I20" s="655">
        <f>Summary!$I$74</f>
        <v>0</v>
      </c>
      <c r="J20" s="655"/>
      <c r="K20" s="655"/>
      <c r="L20" s="200"/>
      <c r="M20" s="276"/>
      <c r="N20" s="276"/>
      <c r="O20" s="276"/>
      <c r="P20" s="276"/>
      <c r="Q20" s="276"/>
      <c r="R20" s="276"/>
      <c r="S20" s="276"/>
      <c r="T20" s="276"/>
      <c r="U20" s="276"/>
      <c r="V20" s="276"/>
      <c r="W20" s="276"/>
      <c r="X20" s="276"/>
      <c r="Y20" s="276"/>
      <c r="Z20" s="276"/>
      <c r="AA20" s="276"/>
      <c r="AB20" s="276"/>
      <c r="AC20" s="276"/>
      <c r="AD20" s="276"/>
      <c r="AE20" s="276"/>
      <c r="AF20" s="276"/>
      <c r="AG20" s="276"/>
      <c r="AH20" s="276"/>
      <c r="AI20" s="276"/>
      <c r="AJ20" s="276"/>
      <c r="AK20" s="276"/>
      <c r="AL20" s="276"/>
      <c r="AM20" s="276"/>
    </row>
    <row r="21" spans="1:39" ht="5.5" customHeight="1" x14ac:dyDescent="0.2">
      <c r="A21" s="231"/>
      <c r="B21" s="277"/>
      <c r="C21" s="278"/>
      <c r="D21" s="164"/>
      <c r="E21" s="193"/>
      <c r="F21" s="167"/>
      <c r="G21" s="198"/>
      <c r="H21" s="164"/>
      <c r="I21" s="131"/>
      <c r="J21" s="131"/>
      <c r="K21" s="131"/>
      <c r="L21" s="200"/>
      <c r="M21" s="276"/>
      <c r="N21" s="276"/>
      <c r="O21" s="276"/>
      <c r="P21" s="276"/>
      <c r="Q21" s="276"/>
      <c r="R21" s="276"/>
      <c r="S21" s="276"/>
      <c r="T21" s="276"/>
      <c r="U21" s="276"/>
      <c r="V21" s="276"/>
      <c r="W21" s="276"/>
      <c r="X21" s="276"/>
      <c r="Y21" s="276"/>
      <c r="Z21" s="276"/>
      <c r="AA21" s="276"/>
      <c r="AB21" s="276"/>
      <c r="AC21" s="276"/>
      <c r="AD21" s="276"/>
      <c r="AE21" s="276"/>
      <c r="AF21" s="276"/>
      <c r="AG21" s="276"/>
      <c r="AH21" s="276"/>
      <c r="AI21" s="276"/>
      <c r="AJ21" s="276"/>
      <c r="AK21" s="276"/>
      <c r="AL21" s="276"/>
      <c r="AM21" s="276"/>
    </row>
    <row r="22" spans="1:39" ht="30" customHeight="1" x14ac:dyDescent="0.2">
      <c r="A22" s="231"/>
      <c r="B22" s="704" t="s">
        <v>7</v>
      </c>
      <c r="C22" s="705"/>
      <c r="D22" s="195"/>
      <c r="E22" s="196">
        <f>Summary!$E$76</f>
        <v>0</v>
      </c>
      <c r="F22" s="197"/>
      <c r="G22" s="194" t="s">
        <v>36</v>
      </c>
      <c r="H22" s="195"/>
      <c r="I22" s="675">
        <f>Summary!$I$76</f>
        <v>0</v>
      </c>
      <c r="J22" s="675"/>
      <c r="K22" s="675"/>
      <c r="L22" s="200"/>
      <c r="M22" s="276"/>
      <c r="N22" s="276"/>
      <c r="O22" s="276"/>
      <c r="P22" s="276"/>
      <c r="Q22" s="276"/>
      <c r="R22" s="276"/>
      <c r="S22" s="276"/>
      <c r="T22" s="276"/>
      <c r="U22" s="276"/>
      <c r="V22" s="276"/>
      <c r="W22" s="276"/>
      <c r="X22" s="276"/>
      <c r="Y22" s="276"/>
      <c r="Z22" s="276"/>
      <c r="AA22" s="276"/>
      <c r="AB22" s="276"/>
      <c r="AC22" s="276"/>
      <c r="AD22" s="276"/>
      <c r="AE22" s="276"/>
      <c r="AF22" s="276"/>
      <c r="AG22" s="276"/>
      <c r="AH22" s="276"/>
      <c r="AI22" s="276"/>
      <c r="AJ22" s="276"/>
      <c r="AK22" s="276"/>
      <c r="AL22" s="276"/>
      <c r="AM22" s="276"/>
    </row>
    <row r="23" spans="1:39" x14ac:dyDescent="0.2">
      <c r="A23" s="231"/>
      <c r="B23" s="186"/>
      <c r="C23" s="186"/>
      <c r="D23" s="186"/>
      <c r="K23" s="279"/>
      <c r="L23" s="239"/>
      <c r="M23" s="276"/>
      <c r="N23" s="276"/>
      <c r="O23" s="276"/>
      <c r="P23" s="276"/>
      <c r="Q23" s="276"/>
      <c r="R23" s="276"/>
      <c r="S23" s="276"/>
      <c r="T23" s="276"/>
      <c r="U23" s="276"/>
      <c r="V23" s="276"/>
      <c r="W23" s="276"/>
      <c r="X23" s="276"/>
      <c r="Y23" s="276"/>
      <c r="Z23" s="276"/>
      <c r="AA23" s="276"/>
      <c r="AB23" s="276"/>
      <c r="AC23" s="276"/>
      <c r="AD23" s="276"/>
      <c r="AE23" s="276"/>
      <c r="AF23" s="276"/>
      <c r="AG23" s="276"/>
      <c r="AH23" s="276"/>
      <c r="AI23" s="276"/>
      <c r="AJ23" s="276"/>
      <c r="AK23" s="276"/>
      <c r="AL23" s="276"/>
      <c r="AM23" s="276"/>
    </row>
    <row r="24" spans="1:39" ht="5.5" customHeight="1" x14ac:dyDescent="0.2">
      <c r="A24" s="231"/>
      <c r="B24" s="164"/>
      <c r="C24" s="164"/>
      <c r="D24" s="164"/>
      <c r="E24" s="167"/>
      <c r="F24" s="167"/>
      <c r="G24" s="164"/>
      <c r="H24" s="164"/>
      <c r="I24" s="138"/>
      <c r="J24" s="138"/>
      <c r="K24" s="138"/>
      <c r="L24" s="200"/>
      <c r="M24" s="276"/>
      <c r="N24" s="276"/>
      <c r="O24" s="276"/>
      <c r="P24" s="276"/>
      <c r="Q24" s="276"/>
      <c r="R24" s="276"/>
      <c r="S24" s="276"/>
      <c r="T24" s="276"/>
      <c r="U24" s="276"/>
      <c r="V24" s="276"/>
      <c r="W24" s="276"/>
      <c r="X24" s="276"/>
      <c r="Y24" s="276"/>
      <c r="Z24" s="276"/>
      <c r="AA24" s="276"/>
      <c r="AB24" s="276"/>
      <c r="AC24" s="276"/>
      <c r="AD24" s="276"/>
      <c r="AE24" s="276"/>
      <c r="AF24" s="276"/>
      <c r="AG24" s="276"/>
      <c r="AH24" s="276"/>
      <c r="AI24" s="276"/>
      <c r="AJ24" s="276"/>
      <c r="AK24" s="276"/>
      <c r="AL24" s="276"/>
      <c r="AM24" s="276"/>
    </row>
    <row r="25" spans="1:39" ht="73.25" customHeight="1" x14ac:dyDescent="0.2">
      <c r="A25" s="231"/>
      <c r="B25" s="164"/>
      <c r="C25" s="164"/>
      <c r="D25" s="164"/>
      <c r="E25" s="167"/>
      <c r="F25" s="167"/>
      <c r="G25" s="208"/>
      <c r="H25" s="164"/>
      <c r="I25" s="209"/>
      <c r="J25" s="138"/>
      <c r="K25" s="209"/>
      <c r="L25" s="200"/>
      <c r="M25" s="276"/>
      <c r="N25" s="276"/>
      <c r="O25" s="276"/>
      <c r="P25" s="276"/>
      <c r="Q25" s="276"/>
      <c r="R25" s="276"/>
      <c r="S25" s="276"/>
      <c r="T25" s="276"/>
      <c r="U25" s="276"/>
      <c r="V25" s="276"/>
      <c r="W25" s="276"/>
      <c r="X25" s="276"/>
      <c r="Y25" s="276"/>
      <c r="Z25" s="276"/>
      <c r="AA25" s="276"/>
      <c r="AB25" s="276"/>
      <c r="AC25" s="276"/>
      <c r="AD25" s="276"/>
      <c r="AE25" s="276"/>
      <c r="AF25" s="276"/>
      <c r="AG25" s="276"/>
      <c r="AH25" s="276"/>
      <c r="AI25" s="276"/>
      <c r="AJ25" s="276"/>
      <c r="AK25" s="276"/>
      <c r="AL25" s="276"/>
      <c r="AM25" s="276"/>
    </row>
    <row r="26" spans="1:39" ht="32.5" customHeight="1" x14ac:dyDescent="0.2">
      <c r="A26" s="231"/>
      <c r="B26" s="668"/>
      <c r="C26" s="668"/>
      <c r="D26" s="703"/>
      <c r="E26" s="668"/>
      <c r="F26" s="169"/>
      <c r="G26" s="210" t="s">
        <v>49</v>
      </c>
      <c r="H26" s="168"/>
      <c r="I26" s="210" t="s">
        <v>50</v>
      </c>
      <c r="J26" s="211"/>
      <c r="K26" s="210" t="s">
        <v>51</v>
      </c>
      <c r="L26" s="212"/>
      <c r="M26" s="280"/>
      <c r="N26" s="276"/>
      <c r="O26" s="276"/>
      <c r="P26" s="276"/>
      <c r="Q26" s="276"/>
      <c r="R26" s="276"/>
      <c r="S26" s="276"/>
      <c r="T26" s="276"/>
      <c r="U26" s="276"/>
      <c r="V26" s="276"/>
      <c r="W26" s="276"/>
      <c r="X26" s="276"/>
      <c r="Y26" s="276"/>
      <c r="Z26" s="276"/>
      <c r="AA26" s="276"/>
      <c r="AB26" s="276"/>
      <c r="AC26" s="276"/>
      <c r="AD26" s="276"/>
      <c r="AE26" s="276"/>
      <c r="AF26" s="276"/>
      <c r="AG26" s="276"/>
      <c r="AH26" s="276"/>
      <c r="AI26" s="276"/>
      <c r="AJ26" s="276"/>
      <c r="AK26" s="276"/>
      <c r="AL26" s="276"/>
      <c r="AM26" s="276"/>
    </row>
    <row r="27" spans="1:39" ht="27.5" customHeight="1" x14ac:dyDescent="0.2">
      <c r="A27" s="231"/>
      <c r="B27" s="281" t="s">
        <v>66</v>
      </c>
      <c r="C27" s="281" t="s">
        <v>67</v>
      </c>
      <c r="D27" s="213"/>
      <c r="E27" s="281" t="s">
        <v>68</v>
      </c>
      <c r="F27" s="213"/>
      <c r="G27" s="214"/>
      <c r="H27" s="215"/>
      <c r="I27" s="214"/>
      <c r="J27" s="216"/>
      <c r="K27" s="217"/>
      <c r="L27" s="218"/>
      <c r="M27" s="282"/>
      <c r="N27" s="276"/>
      <c r="O27" s="276"/>
      <c r="P27" s="276"/>
      <c r="Q27" s="276"/>
      <c r="R27" s="276"/>
      <c r="S27" s="276"/>
      <c r="T27" s="276"/>
      <c r="U27" s="276"/>
      <c r="V27" s="276"/>
      <c r="W27" s="276"/>
      <c r="X27" s="276"/>
      <c r="Y27" s="276"/>
      <c r="Z27" s="276"/>
      <c r="AA27" s="276"/>
      <c r="AB27" s="276"/>
      <c r="AC27" s="276"/>
      <c r="AD27" s="276"/>
      <c r="AE27" s="276"/>
      <c r="AF27" s="276"/>
      <c r="AG27" s="276"/>
      <c r="AH27" s="276"/>
      <c r="AI27" s="276"/>
      <c r="AJ27" s="276"/>
      <c r="AK27" s="276"/>
      <c r="AL27" s="276"/>
      <c r="AM27" s="276"/>
    </row>
    <row r="28" spans="1:39" ht="34.25" customHeight="1" x14ac:dyDescent="0.2">
      <c r="A28" s="231"/>
      <c r="B28" s="152"/>
      <c r="C28" s="428"/>
      <c r="D28" s="128"/>
      <c r="E28" s="429" t="s">
        <v>504</v>
      </c>
      <c r="F28" s="128"/>
      <c r="G28" s="430"/>
      <c r="H28" s="151"/>
      <c r="I28" s="127"/>
      <c r="J28" s="128"/>
      <c r="K28" s="129"/>
      <c r="L28" s="219"/>
      <c r="M28" s="282"/>
      <c r="N28" s="276"/>
      <c r="O28" s="276"/>
      <c r="P28" s="276"/>
      <c r="Q28" s="276"/>
      <c r="R28" s="276"/>
      <c r="S28" s="276"/>
      <c r="T28" s="276"/>
      <c r="U28" s="276"/>
      <c r="V28" s="276"/>
      <c r="W28" s="276"/>
      <c r="X28" s="276"/>
      <c r="Y28" s="276"/>
      <c r="Z28" s="276"/>
      <c r="AA28" s="276"/>
      <c r="AB28" s="276"/>
      <c r="AC28" s="276"/>
      <c r="AD28" s="276"/>
      <c r="AE28" s="276"/>
      <c r="AF28" s="276"/>
      <c r="AG28" s="276"/>
      <c r="AH28" s="276"/>
      <c r="AI28" s="276"/>
      <c r="AJ28" s="276"/>
      <c r="AK28" s="276"/>
      <c r="AL28" s="276"/>
      <c r="AM28" s="276"/>
    </row>
    <row r="29" spans="1:39" ht="4.25" customHeight="1" x14ac:dyDescent="0.2">
      <c r="A29" s="231"/>
      <c r="B29" s="413"/>
      <c r="C29" s="414"/>
      <c r="D29" s="415"/>
      <c r="E29" s="413"/>
      <c r="F29" s="415"/>
      <c r="G29" s="433"/>
      <c r="H29" s="390"/>
      <c r="I29" s="434"/>
      <c r="J29" s="415"/>
      <c r="K29" s="416"/>
      <c r="L29" s="251"/>
      <c r="M29" s="282"/>
      <c r="N29" s="276"/>
      <c r="O29" s="276"/>
      <c r="P29" s="276"/>
      <c r="Q29" s="276"/>
      <c r="R29" s="276"/>
      <c r="S29" s="276"/>
      <c r="T29" s="276"/>
      <c r="U29" s="276"/>
      <c r="V29" s="276"/>
      <c r="W29" s="276"/>
      <c r="X29" s="276"/>
      <c r="Y29" s="276"/>
      <c r="Z29" s="276"/>
      <c r="AA29" s="276"/>
      <c r="AB29" s="276"/>
      <c r="AC29" s="276"/>
      <c r="AD29" s="276"/>
      <c r="AE29" s="276"/>
      <c r="AF29" s="276"/>
      <c r="AG29" s="276"/>
      <c r="AH29" s="276"/>
      <c r="AI29" s="276"/>
      <c r="AJ29" s="276"/>
      <c r="AK29" s="276"/>
      <c r="AL29" s="276"/>
      <c r="AM29" s="276"/>
    </row>
    <row r="30" spans="1:39" ht="110" customHeight="1" x14ac:dyDescent="0.2">
      <c r="A30" s="231"/>
      <c r="B30" s="387" t="s">
        <v>506</v>
      </c>
      <c r="C30" s="405" t="e" vm="41">
        <v>#VALUE!</v>
      </c>
      <c r="D30" s="388"/>
      <c r="E30" s="387" t="s">
        <v>518</v>
      </c>
      <c r="F30" s="388"/>
      <c r="G30" s="389"/>
      <c r="H30" s="390"/>
      <c r="I30" s="432">
        <v>740</v>
      </c>
      <c r="J30" s="388"/>
      <c r="K30" s="392">
        <f t="shared" ref="K30:K86" si="0">I30*G30</f>
        <v>0</v>
      </c>
      <c r="L30" s="219"/>
      <c r="M30" s="282"/>
      <c r="N30" s="276"/>
      <c r="O30" s="276"/>
      <c r="P30" s="276"/>
      <c r="Q30" s="276"/>
      <c r="R30" s="276"/>
      <c r="S30" s="276"/>
      <c r="T30" s="276"/>
      <c r="U30" s="276"/>
      <c r="V30" s="276"/>
      <c r="W30" s="276"/>
      <c r="X30" s="276"/>
      <c r="Y30" s="276"/>
      <c r="Z30" s="276"/>
      <c r="AA30" s="276"/>
      <c r="AB30" s="276"/>
      <c r="AC30" s="276"/>
      <c r="AD30" s="276"/>
      <c r="AE30" s="276"/>
      <c r="AF30" s="276"/>
      <c r="AG30" s="276"/>
      <c r="AH30" s="276"/>
      <c r="AI30" s="276"/>
      <c r="AJ30" s="276"/>
      <c r="AK30" s="276"/>
      <c r="AL30" s="276"/>
      <c r="AM30" s="276"/>
    </row>
    <row r="31" spans="1:39" ht="4.25" customHeight="1" x14ac:dyDescent="0.2">
      <c r="A31" s="231"/>
      <c r="B31" s="413"/>
      <c r="C31" s="414"/>
      <c r="D31" s="415"/>
      <c r="E31" s="413"/>
      <c r="F31" s="415"/>
      <c r="G31" s="433"/>
      <c r="H31" s="390"/>
      <c r="I31" s="434"/>
      <c r="J31" s="415"/>
      <c r="K31" s="416"/>
      <c r="L31" s="251"/>
      <c r="M31" s="282"/>
      <c r="N31" s="276"/>
      <c r="O31" s="276"/>
      <c r="P31" s="276"/>
      <c r="Q31" s="276"/>
      <c r="R31" s="276"/>
      <c r="S31" s="276"/>
      <c r="T31" s="276"/>
      <c r="U31" s="276"/>
      <c r="V31" s="276"/>
      <c r="W31" s="276"/>
      <c r="X31" s="276"/>
      <c r="Y31" s="276"/>
      <c r="Z31" s="276"/>
      <c r="AA31" s="276"/>
      <c r="AB31" s="276"/>
      <c r="AC31" s="276"/>
      <c r="AD31" s="276"/>
      <c r="AE31" s="276"/>
      <c r="AF31" s="276"/>
      <c r="AG31" s="276"/>
      <c r="AH31" s="276"/>
      <c r="AI31" s="276"/>
      <c r="AJ31" s="276"/>
      <c r="AK31" s="276"/>
      <c r="AL31" s="276"/>
      <c r="AM31" s="276"/>
    </row>
    <row r="32" spans="1:39" ht="110" customHeight="1" x14ac:dyDescent="0.2">
      <c r="A32" s="231"/>
      <c r="B32" s="387" t="s">
        <v>507</v>
      </c>
      <c r="C32" s="405" t="e" vm="42">
        <v>#VALUE!</v>
      </c>
      <c r="D32" s="388"/>
      <c r="E32" s="387" t="s">
        <v>519</v>
      </c>
      <c r="F32" s="388"/>
      <c r="G32" s="389"/>
      <c r="H32" s="390"/>
      <c r="I32" s="432">
        <v>740</v>
      </c>
      <c r="J32" s="388"/>
      <c r="K32" s="392">
        <f t="shared" si="0"/>
        <v>0</v>
      </c>
      <c r="L32" s="219"/>
      <c r="M32" s="282"/>
      <c r="N32" s="276"/>
      <c r="O32" s="276"/>
      <c r="P32" s="276"/>
      <c r="Q32" s="276"/>
      <c r="R32" s="276"/>
      <c r="S32" s="276"/>
      <c r="T32" s="276"/>
      <c r="U32" s="276"/>
      <c r="V32" s="276"/>
      <c r="W32" s="276"/>
      <c r="X32" s="276"/>
      <c r="Y32" s="276"/>
      <c r="Z32" s="276"/>
      <c r="AA32" s="276"/>
      <c r="AB32" s="276"/>
      <c r="AC32" s="276"/>
      <c r="AD32" s="276"/>
      <c r="AE32" s="276"/>
      <c r="AF32" s="276"/>
      <c r="AG32" s="276"/>
      <c r="AH32" s="276"/>
      <c r="AI32" s="276"/>
      <c r="AJ32" s="276"/>
      <c r="AK32" s="276"/>
      <c r="AL32" s="276"/>
      <c r="AM32" s="276"/>
    </row>
    <row r="33" spans="1:39" ht="4.25" customHeight="1" x14ac:dyDescent="0.2">
      <c r="A33" s="231"/>
      <c r="B33" s="413"/>
      <c r="C33" s="414"/>
      <c r="D33" s="415"/>
      <c r="E33" s="413"/>
      <c r="F33" s="415"/>
      <c r="G33" s="433"/>
      <c r="H33" s="390"/>
      <c r="I33" s="434"/>
      <c r="J33" s="415"/>
      <c r="K33" s="416"/>
      <c r="L33" s="251"/>
      <c r="M33" s="282"/>
      <c r="N33" s="276"/>
      <c r="O33" s="276"/>
      <c r="P33" s="276"/>
      <c r="Q33" s="276"/>
      <c r="R33" s="276"/>
      <c r="S33" s="276"/>
      <c r="T33" s="276"/>
      <c r="U33" s="276"/>
      <c r="V33" s="276"/>
      <c r="W33" s="276"/>
      <c r="X33" s="276"/>
      <c r="Y33" s="276"/>
      <c r="Z33" s="276"/>
      <c r="AA33" s="276"/>
      <c r="AB33" s="276"/>
      <c r="AC33" s="276"/>
      <c r="AD33" s="276"/>
      <c r="AE33" s="276"/>
      <c r="AF33" s="276"/>
      <c r="AG33" s="276"/>
      <c r="AH33" s="276"/>
      <c r="AI33" s="276"/>
      <c r="AJ33" s="276"/>
      <c r="AK33" s="276"/>
      <c r="AL33" s="276"/>
      <c r="AM33" s="276"/>
    </row>
    <row r="34" spans="1:39" ht="110" hidden="1" customHeight="1" x14ac:dyDescent="0.2">
      <c r="A34" s="231"/>
      <c r="B34" s="387" t="s">
        <v>508</v>
      </c>
      <c r="C34" s="405" t="e" vm="43">
        <v>#VALUE!</v>
      </c>
      <c r="D34" s="388"/>
      <c r="E34" s="387" t="s">
        <v>520</v>
      </c>
      <c r="F34" s="388"/>
      <c r="G34" s="389"/>
      <c r="H34" s="390"/>
      <c r="I34" s="432">
        <v>600</v>
      </c>
      <c r="J34" s="388"/>
      <c r="K34" s="392">
        <f t="shared" si="0"/>
        <v>0</v>
      </c>
      <c r="L34" s="219"/>
      <c r="M34" s="282"/>
      <c r="N34" s="276"/>
      <c r="O34" s="276"/>
      <c r="P34" s="276"/>
      <c r="Q34" s="276"/>
      <c r="R34" s="276"/>
      <c r="S34" s="276"/>
      <c r="T34" s="276"/>
      <c r="U34" s="276"/>
      <c r="V34" s="276"/>
      <c r="W34" s="276"/>
      <c r="X34" s="276"/>
      <c r="Y34" s="276"/>
      <c r="Z34" s="276"/>
      <c r="AA34" s="276"/>
      <c r="AB34" s="276"/>
      <c r="AC34" s="276"/>
      <c r="AD34" s="276"/>
      <c r="AE34" s="276"/>
      <c r="AF34" s="276"/>
      <c r="AG34" s="276"/>
      <c r="AH34" s="276"/>
      <c r="AI34" s="276"/>
      <c r="AJ34" s="276"/>
      <c r="AK34" s="276"/>
      <c r="AL34" s="276"/>
      <c r="AM34" s="276"/>
    </row>
    <row r="35" spans="1:39" ht="4.25" hidden="1" customHeight="1" x14ac:dyDescent="0.2">
      <c r="A35" s="231"/>
      <c r="B35" s="413"/>
      <c r="C35" s="414"/>
      <c r="D35" s="415"/>
      <c r="E35" s="413"/>
      <c r="F35" s="415"/>
      <c r="G35" s="433"/>
      <c r="H35" s="390"/>
      <c r="I35" s="434"/>
      <c r="J35" s="415"/>
      <c r="K35" s="416"/>
      <c r="L35" s="251"/>
      <c r="M35" s="282"/>
      <c r="N35" s="276"/>
      <c r="O35" s="276"/>
      <c r="P35" s="276"/>
      <c r="Q35" s="276"/>
      <c r="R35" s="276"/>
      <c r="S35" s="276"/>
      <c r="T35" s="276"/>
      <c r="U35" s="276"/>
      <c r="V35" s="276"/>
      <c r="W35" s="276"/>
      <c r="X35" s="276"/>
      <c r="Y35" s="276"/>
      <c r="Z35" s="276"/>
      <c r="AA35" s="276"/>
      <c r="AB35" s="276"/>
      <c r="AC35" s="276"/>
      <c r="AD35" s="276"/>
      <c r="AE35" s="276"/>
      <c r="AF35" s="276"/>
      <c r="AG35" s="276"/>
      <c r="AH35" s="276"/>
      <c r="AI35" s="276"/>
      <c r="AJ35" s="276"/>
      <c r="AK35" s="276"/>
      <c r="AL35" s="276"/>
      <c r="AM35" s="276"/>
    </row>
    <row r="36" spans="1:39" ht="110" hidden="1" customHeight="1" x14ac:dyDescent="0.2">
      <c r="A36" s="231"/>
      <c r="B36" s="387" t="s">
        <v>509</v>
      </c>
      <c r="C36" s="405" t="e" vm="44">
        <v>#VALUE!</v>
      </c>
      <c r="D36" s="388"/>
      <c r="E36" s="387" t="s">
        <v>521</v>
      </c>
      <c r="F36" s="388"/>
      <c r="G36" s="389"/>
      <c r="H36" s="390"/>
      <c r="I36" s="432">
        <v>600</v>
      </c>
      <c r="J36" s="388"/>
      <c r="K36" s="392">
        <f t="shared" si="0"/>
        <v>0</v>
      </c>
      <c r="L36" s="219"/>
      <c r="M36" s="282"/>
      <c r="N36" s="276"/>
      <c r="O36" s="276"/>
      <c r="P36" s="276"/>
      <c r="Q36" s="276"/>
      <c r="R36" s="276"/>
      <c r="S36" s="276"/>
      <c r="T36" s="276"/>
      <c r="U36" s="276"/>
      <c r="V36" s="276"/>
      <c r="W36" s="276"/>
      <c r="X36" s="276"/>
      <c r="Y36" s="276"/>
      <c r="Z36" s="276"/>
      <c r="AA36" s="276"/>
      <c r="AB36" s="276"/>
      <c r="AC36" s="276"/>
      <c r="AD36" s="276"/>
      <c r="AE36" s="276"/>
      <c r="AF36" s="276"/>
      <c r="AG36" s="276"/>
      <c r="AH36" s="276"/>
      <c r="AI36" s="276"/>
      <c r="AJ36" s="276"/>
      <c r="AK36" s="276"/>
      <c r="AL36" s="276"/>
      <c r="AM36" s="276"/>
    </row>
    <row r="37" spans="1:39" ht="4.25" hidden="1" customHeight="1" x14ac:dyDescent="0.2">
      <c r="A37" s="231"/>
      <c r="B37" s="413"/>
      <c r="C37" s="414"/>
      <c r="D37" s="415"/>
      <c r="E37" s="413"/>
      <c r="F37" s="415"/>
      <c r="G37" s="433"/>
      <c r="H37" s="390"/>
      <c r="I37" s="434"/>
      <c r="J37" s="415"/>
      <c r="K37" s="416"/>
      <c r="L37" s="251"/>
      <c r="M37" s="282"/>
      <c r="N37" s="276"/>
      <c r="O37" s="276"/>
      <c r="P37" s="276"/>
      <c r="Q37" s="276"/>
      <c r="R37" s="276"/>
      <c r="S37" s="276"/>
      <c r="T37" s="276"/>
      <c r="U37" s="276"/>
      <c r="V37" s="276"/>
      <c r="W37" s="276"/>
      <c r="X37" s="276"/>
      <c r="Y37" s="276"/>
      <c r="Z37" s="276"/>
      <c r="AA37" s="276"/>
      <c r="AB37" s="276"/>
      <c r="AC37" s="276"/>
      <c r="AD37" s="276"/>
      <c r="AE37" s="276"/>
      <c r="AF37" s="276"/>
      <c r="AG37" s="276"/>
      <c r="AH37" s="276"/>
      <c r="AI37" s="276"/>
      <c r="AJ37" s="276"/>
      <c r="AK37" s="276"/>
      <c r="AL37" s="276"/>
      <c r="AM37" s="276"/>
    </row>
    <row r="38" spans="1:39" ht="110" hidden="1" customHeight="1" x14ac:dyDescent="0.2">
      <c r="A38" s="231"/>
      <c r="B38" s="387" t="s">
        <v>510</v>
      </c>
      <c r="C38" s="405" t="e" vm="45">
        <v>#VALUE!</v>
      </c>
      <c r="D38" s="388"/>
      <c r="E38" s="387" t="s">
        <v>522</v>
      </c>
      <c r="F38" s="388"/>
      <c r="G38" s="389"/>
      <c r="H38" s="390"/>
      <c r="I38" s="432">
        <v>600</v>
      </c>
      <c r="J38" s="388"/>
      <c r="K38" s="392">
        <f t="shared" si="0"/>
        <v>0</v>
      </c>
      <c r="L38" s="219"/>
      <c r="M38" s="282"/>
      <c r="N38" s="276"/>
      <c r="O38" s="276"/>
      <c r="P38" s="276"/>
      <c r="Q38" s="276"/>
      <c r="R38" s="276"/>
      <c r="S38" s="276"/>
      <c r="T38" s="276"/>
      <c r="U38" s="276"/>
      <c r="V38" s="276"/>
      <c r="W38" s="276"/>
      <c r="X38" s="276"/>
      <c r="Y38" s="276"/>
      <c r="Z38" s="276"/>
      <c r="AA38" s="276"/>
      <c r="AB38" s="276"/>
      <c r="AC38" s="276"/>
      <c r="AD38" s="276"/>
      <c r="AE38" s="276"/>
      <c r="AF38" s="276"/>
      <c r="AG38" s="276"/>
      <c r="AH38" s="276"/>
      <c r="AI38" s="276"/>
      <c r="AJ38" s="276"/>
      <c r="AK38" s="276"/>
      <c r="AL38" s="276"/>
      <c r="AM38" s="276"/>
    </row>
    <row r="39" spans="1:39" ht="4.25" hidden="1" customHeight="1" x14ac:dyDescent="0.2">
      <c r="A39" s="231"/>
      <c r="B39" s="413"/>
      <c r="C39" s="414"/>
      <c r="D39" s="415"/>
      <c r="E39" s="413"/>
      <c r="F39" s="415"/>
      <c r="G39" s="433"/>
      <c r="H39" s="390"/>
      <c r="I39" s="434"/>
      <c r="J39" s="415"/>
      <c r="K39" s="416"/>
      <c r="L39" s="251"/>
      <c r="M39" s="282"/>
      <c r="N39" s="276"/>
      <c r="O39" s="276"/>
      <c r="P39" s="276"/>
      <c r="Q39" s="276"/>
      <c r="R39" s="276"/>
      <c r="S39" s="276"/>
      <c r="T39" s="276"/>
      <c r="U39" s="276"/>
      <c r="V39" s="276"/>
      <c r="W39" s="276"/>
      <c r="X39" s="276"/>
      <c r="Y39" s="276"/>
      <c r="Z39" s="276"/>
      <c r="AA39" s="276"/>
      <c r="AB39" s="276"/>
      <c r="AC39" s="276"/>
      <c r="AD39" s="276"/>
      <c r="AE39" s="276"/>
      <c r="AF39" s="276"/>
      <c r="AG39" s="276"/>
      <c r="AH39" s="276"/>
      <c r="AI39" s="276"/>
      <c r="AJ39" s="276"/>
      <c r="AK39" s="276"/>
      <c r="AL39" s="276"/>
      <c r="AM39" s="276"/>
    </row>
    <row r="40" spans="1:39" ht="110" hidden="1" customHeight="1" x14ac:dyDescent="0.2">
      <c r="A40" s="231"/>
      <c r="B40" s="387" t="s">
        <v>511</v>
      </c>
      <c r="C40" s="405" t="e" vm="46">
        <v>#VALUE!</v>
      </c>
      <c r="D40" s="388"/>
      <c r="E40" s="387" t="s">
        <v>523</v>
      </c>
      <c r="F40" s="388"/>
      <c r="G40" s="389"/>
      <c r="H40" s="390"/>
      <c r="I40" s="432">
        <v>582</v>
      </c>
      <c r="J40" s="388"/>
      <c r="K40" s="392">
        <f t="shared" si="0"/>
        <v>0</v>
      </c>
      <c r="L40" s="219"/>
      <c r="M40" s="282"/>
      <c r="N40" s="276"/>
      <c r="O40" s="276"/>
      <c r="P40" s="276"/>
      <c r="Q40" s="276"/>
      <c r="R40" s="276"/>
      <c r="S40" s="276"/>
      <c r="T40" s="276"/>
      <c r="U40" s="276"/>
      <c r="V40" s="276"/>
      <c r="W40" s="276"/>
      <c r="X40" s="276"/>
      <c r="Y40" s="276"/>
      <c r="Z40" s="276"/>
      <c r="AA40" s="276"/>
      <c r="AB40" s="276"/>
      <c r="AC40" s="276"/>
      <c r="AD40" s="276"/>
      <c r="AE40" s="276"/>
      <c r="AF40" s="276"/>
      <c r="AG40" s="276"/>
      <c r="AH40" s="276"/>
      <c r="AI40" s="276"/>
      <c r="AJ40" s="276"/>
      <c r="AK40" s="276"/>
      <c r="AL40" s="276"/>
      <c r="AM40" s="276"/>
    </row>
    <row r="41" spans="1:39" ht="4.25" hidden="1" customHeight="1" x14ac:dyDescent="0.2">
      <c r="A41" s="231"/>
      <c r="B41" s="413"/>
      <c r="C41" s="414"/>
      <c r="D41" s="415"/>
      <c r="E41" s="413"/>
      <c r="F41" s="415"/>
      <c r="G41" s="433"/>
      <c r="H41" s="390"/>
      <c r="I41" s="434"/>
      <c r="J41" s="415"/>
      <c r="K41" s="416"/>
      <c r="L41" s="251"/>
      <c r="M41" s="282"/>
      <c r="N41" s="276"/>
      <c r="O41" s="276"/>
      <c r="P41" s="276"/>
      <c r="Q41" s="276"/>
      <c r="R41" s="276"/>
      <c r="S41" s="276"/>
      <c r="T41" s="276"/>
      <c r="U41" s="276"/>
      <c r="V41" s="276"/>
      <c r="W41" s="276"/>
      <c r="X41" s="276"/>
      <c r="Y41" s="276"/>
      <c r="Z41" s="276"/>
      <c r="AA41" s="276"/>
      <c r="AB41" s="276"/>
      <c r="AC41" s="276"/>
      <c r="AD41" s="276"/>
      <c r="AE41" s="276"/>
      <c r="AF41" s="276"/>
      <c r="AG41" s="276"/>
      <c r="AH41" s="276"/>
      <c r="AI41" s="276"/>
      <c r="AJ41" s="276"/>
      <c r="AK41" s="276"/>
      <c r="AL41" s="276"/>
      <c r="AM41" s="276"/>
    </row>
    <row r="42" spans="1:39" ht="110" hidden="1" customHeight="1" x14ac:dyDescent="0.2">
      <c r="A42" s="231"/>
      <c r="B42" s="387" t="s">
        <v>512</v>
      </c>
      <c r="C42" s="405" t="e" vm="47">
        <v>#VALUE!</v>
      </c>
      <c r="D42" s="388"/>
      <c r="E42" s="387" t="s">
        <v>524</v>
      </c>
      <c r="F42" s="388"/>
      <c r="G42" s="389"/>
      <c r="H42" s="390"/>
      <c r="I42" s="432">
        <v>489</v>
      </c>
      <c r="J42" s="388"/>
      <c r="K42" s="392">
        <f t="shared" si="0"/>
        <v>0</v>
      </c>
      <c r="L42" s="219"/>
      <c r="M42" s="282"/>
      <c r="N42" s="276"/>
      <c r="O42" s="276"/>
      <c r="P42" s="276"/>
      <c r="Q42" s="276"/>
      <c r="R42" s="276"/>
      <c r="S42" s="276"/>
      <c r="T42" s="276"/>
      <c r="U42" s="276"/>
      <c r="V42" s="276"/>
      <c r="W42" s="276"/>
      <c r="X42" s="276"/>
      <c r="Y42" s="276"/>
      <c r="Z42" s="276"/>
      <c r="AA42" s="276"/>
      <c r="AB42" s="276"/>
      <c r="AC42" s="276"/>
      <c r="AD42" s="276"/>
      <c r="AE42" s="276"/>
      <c r="AF42" s="276"/>
      <c r="AG42" s="276"/>
      <c r="AH42" s="276"/>
      <c r="AI42" s="276"/>
      <c r="AJ42" s="276"/>
      <c r="AK42" s="276"/>
      <c r="AL42" s="276"/>
      <c r="AM42" s="276"/>
    </row>
    <row r="43" spans="1:39" ht="4.25" hidden="1" customHeight="1" x14ac:dyDescent="0.2">
      <c r="A43" s="231"/>
      <c r="B43" s="413"/>
      <c r="C43" s="414"/>
      <c r="D43" s="415"/>
      <c r="E43" s="413"/>
      <c r="F43" s="415"/>
      <c r="G43" s="433"/>
      <c r="H43" s="390"/>
      <c r="I43" s="434"/>
      <c r="J43" s="415"/>
      <c r="K43" s="416"/>
      <c r="L43" s="251"/>
      <c r="M43" s="282"/>
      <c r="N43" s="276"/>
      <c r="O43" s="276"/>
      <c r="P43" s="276"/>
      <c r="Q43" s="276"/>
      <c r="R43" s="276"/>
      <c r="S43" s="276"/>
      <c r="T43" s="276"/>
      <c r="U43" s="276"/>
      <c r="V43" s="276"/>
      <c r="W43" s="276"/>
      <c r="X43" s="276"/>
      <c r="Y43" s="276"/>
      <c r="Z43" s="276"/>
      <c r="AA43" s="276"/>
      <c r="AB43" s="276"/>
      <c r="AC43" s="276"/>
      <c r="AD43" s="276"/>
      <c r="AE43" s="276"/>
      <c r="AF43" s="276"/>
      <c r="AG43" s="276"/>
      <c r="AH43" s="276"/>
      <c r="AI43" s="276"/>
      <c r="AJ43" s="276"/>
      <c r="AK43" s="276"/>
      <c r="AL43" s="276"/>
      <c r="AM43" s="276"/>
    </row>
    <row r="44" spans="1:39" ht="110" hidden="1" customHeight="1" x14ac:dyDescent="0.2">
      <c r="A44" s="231"/>
      <c r="B44" s="387" t="s">
        <v>513</v>
      </c>
      <c r="C44" s="405" t="e" vm="48">
        <v>#VALUE!</v>
      </c>
      <c r="D44" s="388"/>
      <c r="E44" s="387" t="s">
        <v>525</v>
      </c>
      <c r="F44" s="388"/>
      <c r="G44" s="389"/>
      <c r="H44" s="390"/>
      <c r="I44" s="432">
        <v>665</v>
      </c>
      <c r="J44" s="388"/>
      <c r="K44" s="392">
        <f t="shared" si="0"/>
        <v>0</v>
      </c>
      <c r="L44" s="219"/>
      <c r="M44" s="282"/>
      <c r="N44" s="276"/>
      <c r="O44" s="276"/>
      <c r="P44" s="276"/>
      <c r="Q44" s="276"/>
      <c r="R44" s="276"/>
      <c r="S44" s="276"/>
      <c r="T44" s="276"/>
      <c r="U44" s="276"/>
      <c r="V44" s="276"/>
      <c r="W44" s="276"/>
      <c r="X44" s="276"/>
      <c r="Y44" s="276"/>
      <c r="Z44" s="276"/>
      <c r="AA44" s="276"/>
      <c r="AB44" s="276"/>
      <c r="AC44" s="276"/>
      <c r="AD44" s="276"/>
      <c r="AE44" s="276"/>
      <c r="AF44" s="276"/>
      <c r="AG44" s="276"/>
      <c r="AH44" s="276"/>
      <c r="AI44" s="276"/>
      <c r="AJ44" s="276"/>
      <c r="AK44" s="276"/>
      <c r="AL44" s="276"/>
      <c r="AM44" s="276"/>
    </row>
    <row r="45" spans="1:39" ht="4.25" hidden="1" customHeight="1" x14ac:dyDescent="0.2">
      <c r="A45" s="231"/>
      <c r="B45" s="413"/>
      <c r="C45" s="414"/>
      <c r="D45" s="415"/>
      <c r="E45" s="413"/>
      <c r="F45" s="415"/>
      <c r="G45" s="433"/>
      <c r="H45" s="390"/>
      <c r="I45" s="434"/>
      <c r="J45" s="415"/>
      <c r="K45" s="416"/>
      <c r="L45" s="251"/>
      <c r="M45" s="282"/>
      <c r="N45" s="276"/>
      <c r="O45" s="276"/>
      <c r="P45" s="276"/>
      <c r="Q45" s="276"/>
      <c r="R45" s="276"/>
      <c r="S45" s="276"/>
      <c r="T45" s="276"/>
      <c r="U45" s="276"/>
      <c r="V45" s="276"/>
      <c r="W45" s="276"/>
      <c r="X45" s="276"/>
      <c r="Y45" s="276"/>
      <c r="Z45" s="276"/>
      <c r="AA45" s="276"/>
      <c r="AB45" s="276"/>
      <c r="AC45" s="276"/>
      <c r="AD45" s="276"/>
      <c r="AE45" s="276"/>
      <c r="AF45" s="276"/>
      <c r="AG45" s="276"/>
      <c r="AH45" s="276"/>
      <c r="AI45" s="276"/>
      <c r="AJ45" s="276"/>
      <c r="AK45" s="276"/>
      <c r="AL45" s="276"/>
      <c r="AM45" s="276"/>
    </row>
    <row r="46" spans="1:39" ht="110" hidden="1" customHeight="1" x14ac:dyDescent="0.2">
      <c r="A46" s="231"/>
      <c r="B46" s="387" t="s">
        <v>514</v>
      </c>
      <c r="C46" s="405" t="e" vm="49">
        <v>#VALUE!</v>
      </c>
      <c r="D46" s="388"/>
      <c r="E46" s="387" t="s">
        <v>515</v>
      </c>
      <c r="F46" s="388"/>
      <c r="G46" s="389"/>
      <c r="H46" s="390"/>
      <c r="I46" s="432">
        <v>194</v>
      </c>
      <c r="J46" s="388"/>
      <c r="K46" s="392">
        <f t="shared" si="0"/>
        <v>0</v>
      </c>
      <c r="L46" s="219"/>
      <c r="M46" s="282"/>
      <c r="N46" s="276"/>
      <c r="O46" s="276"/>
      <c r="P46" s="276"/>
      <c r="Q46" s="276"/>
      <c r="R46" s="276"/>
      <c r="S46" s="276"/>
      <c r="T46" s="276"/>
      <c r="U46" s="276"/>
      <c r="V46" s="276"/>
      <c r="W46" s="276"/>
      <c r="X46" s="276"/>
      <c r="Y46" s="276"/>
      <c r="Z46" s="276"/>
      <c r="AA46" s="276"/>
      <c r="AB46" s="276"/>
      <c r="AC46" s="276"/>
      <c r="AD46" s="276"/>
      <c r="AE46" s="276"/>
      <c r="AF46" s="276"/>
      <c r="AG46" s="276"/>
      <c r="AH46" s="276"/>
      <c r="AI46" s="276"/>
      <c r="AJ46" s="276"/>
      <c r="AK46" s="276"/>
      <c r="AL46" s="276"/>
      <c r="AM46" s="276"/>
    </row>
    <row r="47" spans="1:39" ht="4.25" hidden="1" customHeight="1" x14ac:dyDescent="0.2">
      <c r="A47" s="231"/>
      <c r="B47" s="413"/>
      <c r="C47" s="414"/>
      <c r="D47" s="415"/>
      <c r="E47" s="413"/>
      <c r="F47" s="415"/>
      <c r="G47" s="433"/>
      <c r="H47" s="390"/>
      <c r="I47" s="434"/>
      <c r="J47" s="415"/>
      <c r="K47" s="416"/>
      <c r="L47" s="251"/>
      <c r="M47" s="282"/>
      <c r="N47" s="276"/>
      <c r="O47" s="276"/>
      <c r="P47" s="276"/>
      <c r="Q47" s="276"/>
      <c r="R47" s="276"/>
      <c r="S47" s="276"/>
      <c r="T47" s="276"/>
      <c r="U47" s="276"/>
      <c r="V47" s="276"/>
      <c r="W47" s="276"/>
      <c r="X47" s="276"/>
      <c r="Y47" s="276"/>
      <c r="Z47" s="276"/>
      <c r="AA47" s="276"/>
      <c r="AB47" s="276"/>
      <c r="AC47" s="276"/>
      <c r="AD47" s="276"/>
      <c r="AE47" s="276"/>
      <c r="AF47" s="276"/>
      <c r="AG47" s="276"/>
      <c r="AH47" s="276"/>
      <c r="AI47" s="276"/>
      <c r="AJ47" s="276"/>
      <c r="AK47" s="276"/>
      <c r="AL47" s="276"/>
      <c r="AM47" s="276"/>
    </row>
    <row r="48" spans="1:39" ht="110" customHeight="1" x14ac:dyDescent="0.2">
      <c r="A48" s="231"/>
      <c r="B48" s="387" t="s">
        <v>597</v>
      </c>
      <c r="C48" s="405" t="e" vm="50">
        <v>#VALUE!</v>
      </c>
      <c r="D48" s="388"/>
      <c r="E48" s="387" t="s">
        <v>598</v>
      </c>
      <c r="F48" s="388"/>
      <c r="G48" s="389"/>
      <c r="H48" s="390"/>
      <c r="I48" s="432">
        <v>827</v>
      </c>
      <c r="J48" s="388"/>
      <c r="K48" s="392">
        <f t="shared" si="0"/>
        <v>0</v>
      </c>
      <c r="L48" s="219"/>
      <c r="M48" s="282"/>
      <c r="N48" s="276"/>
      <c r="O48" s="276"/>
      <c r="P48" s="276"/>
      <c r="Q48" s="276"/>
      <c r="R48" s="276"/>
      <c r="S48" s="276"/>
      <c r="T48" s="276"/>
      <c r="U48" s="276"/>
      <c r="V48" s="276"/>
      <c r="W48" s="276"/>
      <c r="X48" s="276"/>
      <c r="Y48" s="276"/>
      <c r="Z48" s="276"/>
      <c r="AA48" s="276"/>
      <c r="AB48" s="276"/>
      <c r="AC48" s="276"/>
      <c r="AD48" s="276"/>
      <c r="AE48" s="276"/>
      <c r="AF48" s="276"/>
      <c r="AG48" s="276"/>
      <c r="AH48" s="276"/>
      <c r="AI48" s="276"/>
      <c r="AJ48" s="276"/>
      <c r="AK48" s="276"/>
      <c r="AL48" s="276"/>
      <c r="AM48" s="276"/>
    </row>
    <row r="49" spans="1:39" ht="110" hidden="1" customHeight="1" x14ac:dyDescent="0.2">
      <c r="A49" s="231"/>
      <c r="B49" s="387" t="s">
        <v>516</v>
      </c>
      <c r="C49" s="405" t="e" vm="51">
        <v>#VALUE!</v>
      </c>
      <c r="D49" s="388"/>
      <c r="E49" s="387" t="s">
        <v>517</v>
      </c>
      <c r="F49" s="388"/>
      <c r="G49" s="389"/>
      <c r="H49" s="390"/>
      <c r="I49" s="432">
        <v>600</v>
      </c>
      <c r="J49" s="388"/>
      <c r="K49" s="392">
        <f t="shared" si="0"/>
        <v>0</v>
      </c>
      <c r="L49" s="219"/>
      <c r="M49" s="282"/>
      <c r="N49" s="276"/>
      <c r="O49" s="276"/>
      <c r="P49" s="276"/>
      <c r="Q49" s="276"/>
      <c r="R49" s="276"/>
      <c r="S49" s="276"/>
      <c r="T49" s="276"/>
      <c r="U49" s="276"/>
      <c r="V49" s="276"/>
      <c r="W49" s="276"/>
      <c r="X49" s="276"/>
      <c r="Y49" s="276"/>
      <c r="Z49" s="276"/>
      <c r="AA49" s="276"/>
      <c r="AB49" s="276"/>
      <c r="AC49" s="276"/>
      <c r="AD49" s="276"/>
      <c r="AE49" s="276"/>
      <c r="AF49" s="276"/>
      <c r="AG49" s="276"/>
      <c r="AH49" s="276"/>
      <c r="AI49" s="276"/>
      <c r="AJ49" s="276"/>
      <c r="AK49" s="276"/>
      <c r="AL49" s="276"/>
      <c r="AM49" s="276"/>
    </row>
    <row r="50" spans="1:39" ht="26" hidden="1" customHeight="1" thickBot="1" x14ac:dyDescent="0.25">
      <c r="A50" s="237"/>
      <c r="B50" s="393"/>
      <c r="C50" s="393"/>
      <c r="D50" s="394"/>
      <c r="E50" s="393"/>
      <c r="F50" s="394"/>
      <c r="G50" s="435"/>
      <c r="H50" s="396"/>
      <c r="I50" s="436"/>
      <c r="J50" s="394"/>
      <c r="K50" s="398"/>
      <c r="L50" s="287"/>
      <c r="M50" s="282"/>
      <c r="N50" s="276"/>
      <c r="O50" s="276"/>
      <c r="P50" s="276"/>
      <c r="Q50" s="276"/>
      <c r="R50" s="276"/>
      <c r="S50" s="276"/>
      <c r="T50" s="276"/>
      <c r="U50" s="276"/>
      <c r="V50" s="276"/>
      <c r="W50" s="276"/>
      <c r="X50" s="276"/>
      <c r="Y50" s="276"/>
      <c r="Z50" s="276"/>
      <c r="AA50" s="276"/>
      <c r="AB50" s="276"/>
      <c r="AC50" s="276"/>
      <c r="AD50" s="276"/>
      <c r="AE50" s="276"/>
      <c r="AF50" s="276"/>
      <c r="AG50" s="276"/>
      <c r="AH50" s="276"/>
      <c r="AI50" s="276"/>
      <c r="AJ50" s="276"/>
      <c r="AK50" s="276"/>
      <c r="AL50" s="276"/>
      <c r="AM50" s="276"/>
    </row>
    <row r="51" spans="1:39" ht="26" hidden="1" customHeight="1" x14ac:dyDescent="0.2">
      <c r="A51" s="229"/>
      <c r="B51" s="399"/>
      <c r="C51" s="399"/>
      <c r="D51" s="400"/>
      <c r="E51" s="399"/>
      <c r="F51" s="400"/>
      <c r="G51" s="437"/>
      <c r="H51" s="402"/>
      <c r="I51" s="438"/>
      <c r="J51" s="400"/>
      <c r="K51" s="404"/>
      <c r="L51" s="288"/>
      <c r="M51" s="282"/>
      <c r="N51" s="276"/>
      <c r="O51" s="276"/>
      <c r="P51" s="276"/>
      <c r="Q51" s="276"/>
      <c r="R51" s="276"/>
      <c r="S51" s="276"/>
      <c r="T51" s="276"/>
      <c r="U51" s="276"/>
      <c r="V51" s="276"/>
      <c r="W51" s="276"/>
      <c r="X51" s="276"/>
      <c r="Y51" s="276"/>
      <c r="Z51" s="276"/>
      <c r="AA51" s="276"/>
      <c r="AB51" s="276"/>
      <c r="AC51" s="276"/>
      <c r="AD51" s="276"/>
      <c r="AE51" s="276"/>
      <c r="AF51" s="276"/>
      <c r="AG51" s="276"/>
      <c r="AH51" s="276"/>
      <c r="AI51" s="276"/>
      <c r="AJ51" s="276"/>
      <c r="AK51" s="276"/>
      <c r="AL51" s="276"/>
      <c r="AM51" s="276"/>
    </row>
    <row r="52" spans="1:39" ht="34.25" hidden="1" customHeight="1" x14ac:dyDescent="0.2">
      <c r="A52" s="231"/>
      <c r="B52" s="387"/>
      <c r="C52" s="405"/>
      <c r="D52" s="388"/>
      <c r="E52" s="439" t="s">
        <v>526</v>
      </c>
      <c r="F52" s="388"/>
      <c r="G52" s="431"/>
      <c r="H52" s="390"/>
      <c r="I52" s="432"/>
      <c r="J52" s="388"/>
      <c r="K52" s="392"/>
      <c r="L52" s="219"/>
      <c r="M52" s="282"/>
      <c r="N52" s="276"/>
      <c r="O52" s="276"/>
      <c r="P52" s="276"/>
      <c r="Q52" s="276"/>
      <c r="R52" s="276"/>
      <c r="S52" s="276"/>
      <c r="T52" s="276"/>
      <c r="U52" s="276"/>
      <c r="V52" s="276"/>
      <c r="W52" s="276"/>
      <c r="X52" s="276"/>
      <c r="Y52" s="276"/>
      <c r="Z52" s="276"/>
      <c r="AA52" s="276"/>
      <c r="AB52" s="276"/>
      <c r="AC52" s="276"/>
      <c r="AD52" s="276"/>
      <c r="AE52" s="276"/>
      <c r="AF52" s="276"/>
      <c r="AG52" s="276"/>
      <c r="AH52" s="276"/>
      <c r="AI52" s="276"/>
      <c r="AJ52" s="276"/>
      <c r="AK52" s="276"/>
      <c r="AL52" s="276"/>
      <c r="AM52" s="276"/>
    </row>
    <row r="53" spans="1:39" ht="4.25" hidden="1" customHeight="1" x14ac:dyDescent="0.2">
      <c r="A53" s="231"/>
      <c r="B53" s="413"/>
      <c r="C53" s="414"/>
      <c r="D53" s="415"/>
      <c r="E53" s="413"/>
      <c r="F53" s="415"/>
      <c r="G53" s="433"/>
      <c r="H53" s="390"/>
      <c r="I53" s="434"/>
      <c r="J53" s="415"/>
      <c r="K53" s="416"/>
      <c r="L53" s="251"/>
      <c r="M53" s="282"/>
      <c r="N53" s="276"/>
      <c r="O53" s="276"/>
      <c r="P53" s="276"/>
      <c r="Q53" s="276"/>
      <c r="R53" s="276"/>
      <c r="S53" s="276"/>
      <c r="T53" s="276"/>
      <c r="U53" s="276"/>
      <c r="V53" s="276"/>
      <c r="W53" s="276"/>
      <c r="X53" s="276"/>
      <c r="Y53" s="276"/>
      <c r="Z53" s="276"/>
      <c r="AA53" s="276"/>
      <c r="AB53" s="276"/>
      <c r="AC53" s="276"/>
      <c r="AD53" s="276"/>
      <c r="AE53" s="276"/>
      <c r="AF53" s="276"/>
      <c r="AG53" s="276"/>
      <c r="AH53" s="276"/>
      <c r="AI53" s="276"/>
      <c r="AJ53" s="276"/>
      <c r="AK53" s="276"/>
      <c r="AL53" s="276"/>
      <c r="AM53" s="276"/>
    </row>
    <row r="54" spans="1:39" ht="110" hidden="1" customHeight="1" x14ac:dyDescent="0.2">
      <c r="A54" s="231"/>
      <c r="B54" s="387" t="s">
        <v>527</v>
      </c>
      <c r="C54" s="405" t="e" vm="52">
        <v>#VALUE!</v>
      </c>
      <c r="D54" s="388"/>
      <c r="E54" s="387" t="s">
        <v>532</v>
      </c>
      <c r="F54" s="388"/>
      <c r="G54" s="389"/>
      <c r="H54" s="390"/>
      <c r="I54" s="432">
        <v>794</v>
      </c>
      <c r="J54" s="388"/>
      <c r="K54" s="392">
        <f t="shared" si="0"/>
        <v>0</v>
      </c>
      <c r="L54" s="219"/>
      <c r="M54" s="282"/>
      <c r="N54" s="276"/>
      <c r="O54" s="276"/>
      <c r="P54" s="276"/>
      <c r="Q54" s="276"/>
      <c r="R54" s="276"/>
      <c r="S54" s="276"/>
      <c r="T54" s="276"/>
      <c r="U54" s="276"/>
      <c r="V54" s="276"/>
      <c r="W54" s="276"/>
      <c r="X54" s="276"/>
      <c r="Y54" s="276"/>
      <c r="Z54" s="276"/>
      <c r="AA54" s="276"/>
      <c r="AB54" s="276"/>
      <c r="AC54" s="276"/>
      <c r="AD54" s="276"/>
      <c r="AE54" s="276"/>
      <c r="AF54" s="276"/>
      <c r="AG54" s="276"/>
      <c r="AH54" s="276"/>
      <c r="AI54" s="276"/>
      <c r="AJ54" s="276"/>
      <c r="AK54" s="276"/>
      <c r="AL54" s="276"/>
      <c r="AM54" s="276"/>
    </row>
    <row r="55" spans="1:39" ht="4.25" hidden="1" customHeight="1" x14ac:dyDescent="0.2">
      <c r="A55" s="231"/>
      <c r="B55" s="413"/>
      <c r="C55" s="414"/>
      <c r="D55" s="415"/>
      <c r="E55" s="413"/>
      <c r="F55" s="415"/>
      <c r="G55" s="433"/>
      <c r="H55" s="390"/>
      <c r="I55" s="434"/>
      <c r="J55" s="415"/>
      <c r="K55" s="416"/>
      <c r="L55" s="251"/>
      <c r="M55" s="282"/>
      <c r="N55" s="276"/>
      <c r="O55" s="276"/>
      <c r="P55" s="276"/>
      <c r="Q55" s="276"/>
      <c r="R55" s="276"/>
      <c r="S55" s="276"/>
      <c r="T55" s="276"/>
      <c r="U55" s="276"/>
      <c r="V55" s="276"/>
      <c r="W55" s="276"/>
      <c r="X55" s="276"/>
      <c r="Y55" s="276"/>
      <c r="Z55" s="276"/>
      <c r="AA55" s="276"/>
      <c r="AB55" s="276"/>
      <c r="AC55" s="276"/>
      <c r="AD55" s="276"/>
      <c r="AE55" s="276"/>
      <c r="AF55" s="276"/>
      <c r="AG55" s="276"/>
      <c r="AH55" s="276"/>
      <c r="AI55" s="276"/>
      <c r="AJ55" s="276"/>
      <c r="AK55" s="276"/>
      <c r="AL55" s="276"/>
      <c r="AM55" s="276"/>
    </row>
    <row r="56" spans="1:39" ht="110" hidden="1" customHeight="1" x14ac:dyDescent="0.2">
      <c r="A56" s="231"/>
      <c r="B56" s="387" t="s">
        <v>528</v>
      </c>
      <c r="C56" s="405" t="e" vm="53">
        <v>#VALUE!</v>
      </c>
      <c r="D56" s="388"/>
      <c r="E56" s="387" t="s">
        <v>533</v>
      </c>
      <c r="F56" s="388"/>
      <c r="G56" s="389"/>
      <c r="H56" s="390"/>
      <c r="I56" s="432">
        <v>794</v>
      </c>
      <c r="J56" s="388"/>
      <c r="K56" s="392">
        <f t="shared" si="0"/>
        <v>0</v>
      </c>
      <c r="L56" s="219"/>
      <c r="M56" s="282"/>
      <c r="N56" s="276"/>
      <c r="O56" s="276"/>
      <c r="P56" s="276"/>
      <c r="Q56" s="276"/>
      <c r="R56" s="276"/>
      <c r="S56" s="276"/>
      <c r="T56" s="276"/>
      <c r="U56" s="276"/>
      <c r="V56" s="276"/>
      <c r="W56" s="276"/>
      <c r="X56" s="276"/>
      <c r="Y56" s="276"/>
      <c r="Z56" s="276"/>
      <c r="AA56" s="276"/>
      <c r="AB56" s="276"/>
      <c r="AC56" s="276"/>
      <c r="AD56" s="276"/>
      <c r="AE56" s="276"/>
      <c r="AF56" s="276"/>
      <c r="AG56" s="276"/>
      <c r="AH56" s="276"/>
      <c r="AI56" s="276"/>
      <c r="AJ56" s="276"/>
      <c r="AK56" s="276"/>
      <c r="AL56" s="276"/>
      <c r="AM56" s="276"/>
    </row>
    <row r="57" spans="1:39" ht="4.25" hidden="1" customHeight="1" x14ac:dyDescent="0.2">
      <c r="A57" s="231"/>
      <c r="B57" s="413"/>
      <c r="C57" s="414"/>
      <c r="D57" s="415"/>
      <c r="E57" s="413"/>
      <c r="F57" s="415"/>
      <c r="G57" s="433"/>
      <c r="H57" s="390"/>
      <c r="I57" s="434"/>
      <c r="J57" s="415"/>
      <c r="K57" s="416"/>
      <c r="L57" s="251"/>
      <c r="M57" s="282"/>
      <c r="N57" s="276"/>
      <c r="O57" s="276"/>
      <c r="P57" s="276"/>
      <c r="Q57" s="276"/>
      <c r="R57" s="276"/>
      <c r="S57" s="276"/>
      <c r="T57" s="276"/>
      <c r="U57" s="276"/>
      <c r="V57" s="276"/>
      <c r="W57" s="276"/>
      <c r="X57" s="276"/>
      <c r="Y57" s="276"/>
      <c r="Z57" s="276"/>
      <c r="AA57" s="276"/>
      <c r="AB57" s="276"/>
      <c r="AC57" s="276"/>
      <c r="AD57" s="276"/>
      <c r="AE57" s="276"/>
      <c r="AF57" s="276"/>
      <c r="AG57" s="276"/>
      <c r="AH57" s="276"/>
      <c r="AI57" s="276"/>
      <c r="AJ57" s="276"/>
      <c r="AK57" s="276"/>
      <c r="AL57" s="276"/>
      <c r="AM57" s="276"/>
    </row>
    <row r="58" spans="1:39" ht="110" hidden="1" customHeight="1" x14ac:dyDescent="0.2">
      <c r="A58" s="231"/>
      <c r="B58" s="387" t="s">
        <v>529</v>
      </c>
      <c r="C58" s="405" t="e" vm="54">
        <v>#VALUE!</v>
      </c>
      <c r="D58" s="388"/>
      <c r="E58" s="387" t="s">
        <v>534</v>
      </c>
      <c r="F58" s="388"/>
      <c r="G58" s="389"/>
      <c r="H58" s="390"/>
      <c r="I58" s="432">
        <v>794</v>
      </c>
      <c r="J58" s="388"/>
      <c r="K58" s="392">
        <f t="shared" si="0"/>
        <v>0</v>
      </c>
      <c r="L58" s="219"/>
      <c r="M58" s="282"/>
      <c r="N58" s="276"/>
      <c r="O58" s="276"/>
      <c r="P58" s="276"/>
      <c r="Q58" s="276"/>
      <c r="R58" s="276"/>
      <c r="S58" s="276"/>
      <c r="T58" s="276"/>
      <c r="U58" s="276"/>
      <c r="V58" s="276"/>
      <c r="W58" s="276"/>
      <c r="X58" s="276"/>
      <c r="Y58" s="276"/>
      <c r="Z58" s="276"/>
      <c r="AA58" s="276"/>
      <c r="AB58" s="276"/>
      <c r="AC58" s="276"/>
      <c r="AD58" s="276"/>
      <c r="AE58" s="276"/>
      <c r="AF58" s="276"/>
      <c r="AG58" s="276"/>
      <c r="AH58" s="276"/>
      <c r="AI58" s="276"/>
      <c r="AJ58" s="276"/>
      <c r="AK58" s="276"/>
      <c r="AL58" s="276"/>
      <c r="AM58" s="276"/>
    </row>
    <row r="59" spans="1:39" ht="4.25" hidden="1" customHeight="1" x14ac:dyDescent="0.2">
      <c r="A59" s="231"/>
      <c r="B59" s="413"/>
      <c r="C59" s="414"/>
      <c r="D59" s="415"/>
      <c r="E59" s="413"/>
      <c r="F59" s="415"/>
      <c r="G59" s="433"/>
      <c r="H59" s="390"/>
      <c r="I59" s="434"/>
      <c r="J59" s="415"/>
      <c r="K59" s="416"/>
      <c r="L59" s="251"/>
      <c r="M59" s="282"/>
      <c r="N59" s="276"/>
      <c r="O59" s="276"/>
      <c r="P59" s="276"/>
      <c r="Q59" s="276"/>
      <c r="R59" s="276"/>
      <c r="S59" s="276"/>
      <c r="T59" s="276"/>
      <c r="U59" s="276"/>
      <c r="V59" s="276"/>
      <c r="W59" s="276"/>
      <c r="X59" s="276"/>
      <c r="Y59" s="276"/>
      <c r="Z59" s="276"/>
      <c r="AA59" s="276"/>
      <c r="AB59" s="276"/>
      <c r="AC59" s="276"/>
      <c r="AD59" s="276"/>
      <c r="AE59" s="276"/>
      <c r="AF59" s="276"/>
      <c r="AG59" s="276"/>
      <c r="AH59" s="276"/>
      <c r="AI59" s="276"/>
      <c r="AJ59" s="276"/>
      <c r="AK59" s="276"/>
      <c r="AL59" s="276"/>
      <c r="AM59" s="276"/>
    </row>
    <row r="60" spans="1:39" ht="110" hidden="1" customHeight="1" x14ac:dyDescent="0.2">
      <c r="A60" s="231"/>
      <c r="B60" s="387" t="s">
        <v>530</v>
      </c>
      <c r="C60" s="405"/>
      <c r="D60" s="388"/>
      <c r="E60" s="387" t="s">
        <v>535</v>
      </c>
      <c r="F60" s="388"/>
      <c r="G60" s="389"/>
      <c r="H60" s="390"/>
      <c r="I60" s="432">
        <v>1367</v>
      </c>
      <c r="J60" s="388"/>
      <c r="K60" s="392">
        <f t="shared" si="0"/>
        <v>0</v>
      </c>
      <c r="L60" s="219"/>
      <c r="M60" s="282"/>
      <c r="N60" s="276"/>
      <c r="O60" s="276"/>
      <c r="P60" s="276"/>
      <c r="Q60" s="276"/>
      <c r="R60" s="276"/>
      <c r="S60" s="276"/>
      <c r="T60" s="276"/>
      <c r="U60" s="276"/>
      <c r="V60" s="276"/>
      <c r="W60" s="276"/>
      <c r="X60" s="276"/>
      <c r="Y60" s="276"/>
      <c r="Z60" s="276"/>
      <c r="AA60" s="276"/>
      <c r="AB60" s="276"/>
      <c r="AC60" s="276"/>
      <c r="AD60" s="276"/>
      <c r="AE60" s="276"/>
      <c r="AF60" s="276"/>
      <c r="AG60" s="276"/>
      <c r="AH60" s="276"/>
      <c r="AI60" s="276"/>
      <c r="AJ60" s="276"/>
      <c r="AK60" s="276"/>
      <c r="AL60" s="276"/>
      <c r="AM60" s="276"/>
    </row>
    <row r="61" spans="1:39" ht="4.25" hidden="1" customHeight="1" x14ac:dyDescent="0.2">
      <c r="A61" s="231"/>
      <c r="B61" s="413"/>
      <c r="C61" s="414"/>
      <c r="D61" s="415"/>
      <c r="E61" s="413"/>
      <c r="F61" s="415"/>
      <c r="G61" s="433"/>
      <c r="H61" s="390"/>
      <c r="I61" s="434"/>
      <c r="J61" s="415"/>
      <c r="K61" s="416"/>
      <c r="L61" s="251"/>
      <c r="M61" s="282"/>
      <c r="N61" s="276"/>
      <c r="O61" s="276"/>
      <c r="P61" s="276"/>
      <c r="Q61" s="276"/>
      <c r="R61" s="276"/>
      <c r="S61" s="276"/>
      <c r="T61" s="276"/>
      <c r="U61" s="276"/>
      <c r="V61" s="276"/>
      <c r="W61" s="276"/>
      <c r="X61" s="276"/>
      <c r="Y61" s="276"/>
      <c r="Z61" s="276"/>
      <c r="AA61" s="276"/>
      <c r="AB61" s="276"/>
      <c r="AC61" s="276"/>
      <c r="AD61" s="276"/>
      <c r="AE61" s="276"/>
      <c r="AF61" s="276"/>
      <c r="AG61" s="276"/>
      <c r="AH61" s="276"/>
      <c r="AI61" s="276"/>
      <c r="AJ61" s="276"/>
      <c r="AK61" s="276"/>
      <c r="AL61" s="276"/>
      <c r="AM61" s="276"/>
    </row>
    <row r="62" spans="1:39" ht="110" hidden="1" customHeight="1" x14ac:dyDescent="0.2">
      <c r="A62" s="231"/>
      <c r="B62" s="387" t="s">
        <v>531</v>
      </c>
      <c r="C62" s="405"/>
      <c r="D62" s="388"/>
      <c r="E62" s="387" t="s">
        <v>536</v>
      </c>
      <c r="F62" s="388"/>
      <c r="G62" s="389"/>
      <c r="H62" s="390"/>
      <c r="I62" s="432">
        <v>1783</v>
      </c>
      <c r="J62" s="388"/>
      <c r="K62" s="392">
        <f t="shared" si="0"/>
        <v>0</v>
      </c>
      <c r="L62" s="219"/>
      <c r="M62" s="282"/>
      <c r="N62" s="276"/>
      <c r="O62" s="276"/>
      <c r="P62" s="276"/>
      <c r="Q62" s="276"/>
      <c r="R62" s="276"/>
      <c r="S62" s="276"/>
      <c r="T62" s="276"/>
      <c r="U62" s="276"/>
      <c r="V62" s="276"/>
      <c r="W62" s="276"/>
      <c r="X62" s="276"/>
      <c r="Y62" s="276"/>
      <c r="Z62" s="276"/>
      <c r="AA62" s="276"/>
      <c r="AB62" s="276"/>
      <c r="AC62" s="276"/>
      <c r="AD62" s="276"/>
      <c r="AE62" s="276"/>
      <c r="AF62" s="276"/>
      <c r="AG62" s="276"/>
      <c r="AH62" s="276"/>
      <c r="AI62" s="276"/>
      <c r="AJ62" s="276"/>
      <c r="AK62" s="276"/>
      <c r="AL62" s="276"/>
      <c r="AM62" s="276"/>
    </row>
    <row r="63" spans="1:39" ht="4.25" customHeight="1" x14ac:dyDescent="0.2">
      <c r="A63" s="231"/>
      <c r="B63" s="413"/>
      <c r="C63" s="414"/>
      <c r="D63" s="415"/>
      <c r="E63" s="413"/>
      <c r="F63" s="415"/>
      <c r="G63" s="433"/>
      <c r="H63" s="390"/>
      <c r="I63" s="434"/>
      <c r="J63" s="415"/>
      <c r="K63" s="416"/>
      <c r="L63" s="251"/>
      <c r="M63" s="282"/>
      <c r="N63" s="276"/>
      <c r="O63" s="276"/>
      <c r="P63" s="276"/>
      <c r="Q63" s="276"/>
      <c r="R63" s="276"/>
      <c r="S63" s="276"/>
      <c r="T63" s="276"/>
      <c r="U63" s="276"/>
      <c r="V63" s="276"/>
      <c r="W63" s="276"/>
      <c r="X63" s="276"/>
      <c r="Y63" s="276"/>
      <c r="Z63" s="276"/>
      <c r="AA63" s="276"/>
      <c r="AB63" s="276"/>
      <c r="AC63" s="276"/>
      <c r="AD63" s="276"/>
      <c r="AE63" s="276"/>
      <c r="AF63" s="276"/>
      <c r="AG63" s="276"/>
      <c r="AH63" s="276"/>
      <c r="AI63" s="276"/>
      <c r="AJ63" s="276"/>
      <c r="AK63" s="276"/>
      <c r="AL63" s="276"/>
      <c r="AM63" s="276"/>
    </row>
    <row r="64" spans="1:39" ht="34.25" customHeight="1" x14ac:dyDescent="0.2">
      <c r="A64" s="231"/>
      <c r="B64" s="387"/>
      <c r="C64" s="405"/>
      <c r="D64" s="388"/>
      <c r="E64" s="440" t="s">
        <v>537</v>
      </c>
      <c r="F64" s="388"/>
      <c r="G64" s="431"/>
      <c r="H64" s="390"/>
      <c r="I64" s="432"/>
      <c r="J64" s="388"/>
      <c r="K64" s="392"/>
      <c r="L64" s="219"/>
      <c r="M64" s="282"/>
      <c r="N64" s="276"/>
      <c r="O64" s="276"/>
      <c r="P64" s="276"/>
      <c r="Q64" s="276"/>
      <c r="R64" s="276"/>
      <c r="S64" s="276"/>
      <c r="T64" s="276"/>
      <c r="U64" s="276"/>
      <c r="V64" s="276"/>
      <c r="W64" s="276"/>
      <c r="X64" s="276"/>
      <c r="Y64" s="276"/>
      <c r="Z64" s="276"/>
      <c r="AA64" s="276"/>
      <c r="AB64" s="276"/>
      <c r="AC64" s="276"/>
      <c r="AD64" s="276"/>
      <c r="AE64" s="276"/>
      <c r="AF64" s="276"/>
      <c r="AG64" s="276"/>
      <c r="AH64" s="276"/>
      <c r="AI64" s="276"/>
      <c r="AJ64" s="276"/>
      <c r="AK64" s="276"/>
      <c r="AL64" s="276"/>
      <c r="AM64" s="276"/>
    </row>
    <row r="65" spans="1:39" ht="4.25" customHeight="1" x14ac:dyDescent="0.2">
      <c r="A65" s="231"/>
      <c r="B65" s="413"/>
      <c r="C65" s="414"/>
      <c r="D65" s="415"/>
      <c r="E65" s="413"/>
      <c r="F65" s="415"/>
      <c r="G65" s="433"/>
      <c r="H65" s="390"/>
      <c r="I65" s="434"/>
      <c r="J65" s="415"/>
      <c r="K65" s="416"/>
      <c r="L65" s="251"/>
      <c r="M65" s="282"/>
      <c r="N65" s="276"/>
      <c r="O65" s="276"/>
      <c r="P65" s="276"/>
      <c r="Q65" s="276"/>
      <c r="R65" s="276"/>
      <c r="S65" s="276"/>
      <c r="T65" s="276"/>
      <c r="U65" s="276"/>
      <c r="V65" s="276"/>
      <c r="W65" s="276"/>
      <c r="X65" s="276"/>
      <c r="Y65" s="276"/>
      <c r="Z65" s="276"/>
      <c r="AA65" s="276"/>
      <c r="AB65" s="276"/>
      <c r="AC65" s="276"/>
      <c r="AD65" s="276"/>
      <c r="AE65" s="276"/>
      <c r="AF65" s="276"/>
      <c r="AG65" s="276"/>
      <c r="AH65" s="276"/>
      <c r="AI65" s="276"/>
      <c r="AJ65" s="276"/>
      <c r="AK65" s="276"/>
      <c r="AL65" s="276"/>
      <c r="AM65" s="276"/>
    </row>
    <row r="66" spans="1:39" ht="110" customHeight="1" x14ac:dyDescent="0.2">
      <c r="A66" s="231"/>
      <c r="B66" s="387" t="s">
        <v>538</v>
      </c>
      <c r="C66" s="405" t="e" vm="55">
        <v>#VALUE!</v>
      </c>
      <c r="D66" s="388"/>
      <c r="E66" s="387" t="s">
        <v>604</v>
      </c>
      <c r="F66" s="388"/>
      <c r="G66" s="389"/>
      <c r="H66" s="390"/>
      <c r="I66" s="432">
        <v>638</v>
      </c>
      <c r="J66" s="388"/>
      <c r="K66" s="392">
        <f t="shared" si="0"/>
        <v>0</v>
      </c>
      <c r="L66" s="219"/>
      <c r="M66" s="282"/>
      <c r="N66" s="276"/>
      <c r="O66" s="276"/>
      <c r="P66" s="276"/>
      <c r="Q66" s="276"/>
      <c r="R66" s="276"/>
      <c r="S66" s="276"/>
      <c r="T66" s="276"/>
      <c r="U66" s="276"/>
      <c r="V66" s="276"/>
      <c r="W66" s="276"/>
      <c r="X66" s="276"/>
      <c r="Y66" s="276"/>
      <c r="Z66" s="276"/>
      <c r="AA66" s="276"/>
      <c r="AB66" s="276"/>
      <c r="AC66" s="276"/>
      <c r="AD66" s="276"/>
      <c r="AE66" s="276"/>
      <c r="AF66" s="276"/>
      <c r="AG66" s="276"/>
      <c r="AH66" s="276"/>
      <c r="AI66" s="276"/>
      <c r="AJ66" s="276"/>
      <c r="AK66" s="276"/>
      <c r="AL66" s="276"/>
      <c r="AM66" s="276"/>
    </row>
    <row r="67" spans="1:39" ht="4.25" customHeight="1" x14ac:dyDescent="0.2">
      <c r="A67" s="231"/>
      <c r="B67" s="413"/>
      <c r="C67" s="414"/>
      <c r="D67" s="415"/>
      <c r="E67" s="413"/>
      <c r="F67" s="415"/>
      <c r="G67" s="433"/>
      <c r="H67" s="390"/>
      <c r="I67" s="434"/>
      <c r="J67" s="415"/>
      <c r="K67" s="416"/>
      <c r="L67" s="251"/>
      <c r="M67" s="282"/>
      <c r="N67" s="276"/>
      <c r="O67" s="276"/>
      <c r="P67" s="276"/>
      <c r="Q67" s="276"/>
      <c r="R67" s="276"/>
      <c r="S67" s="276"/>
      <c r="T67" s="276"/>
      <c r="U67" s="276"/>
      <c r="V67" s="276"/>
      <c r="W67" s="276"/>
      <c r="X67" s="276"/>
      <c r="Y67" s="276"/>
      <c r="Z67" s="276"/>
      <c r="AA67" s="276"/>
      <c r="AB67" s="276"/>
      <c r="AC67" s="276"/>
      <c r="AD67" s="276"/>
      <c r="AE67" s="276"/>
      <c r="AF67" s="276"/>
      <c r="AG67" s="276"/>
      <c r="AH67" s="276"/>
      <c r="AI67" s="276"/>
      <c r="AJ67" s="276"/>
      <c r="AK67" s="276"/>
      <c r="AL67" s="276"/>
      <c r="AM67" s="276"/>
    </row>
    <row r="68" spans="1:39" ht="110" customHeight="1" x14ac:dyDescent="0.2">
      <c r="A68" s="231"/>
      <c r="B68" s="387" t="s">
        <v>539</v>
      </c>
      <c r="C68" s="405" t="e" vm="56">
        <v>#VALUE!</v>
      </c>
      <c r="D68" s="388"/>
      <c r="E68" s="387" t="s">
        <v>605</v>
      </c>
      <c r="F68" s="388"/>
      <c r="G68" s="389"/>
      <c r="H68" s="390"/>
      <c r="I68" s="432">
        <v>638</v>
      </c>
      <c r="J68" s="388"/>
      <c r="K68" s="392">
        <f t="shared" si="0"/>
        <v>0</v>
      </c>
      <c r="L68" s="219"/>
      <c r="M68" s="282"/>
      <c r="N68" s="276"/>
      <c r="O68" s="276"/>
      <c r="P68" s="276"/>
      <c r="Q68" s="276"/>
      <c r="R68" s="276"/>
      <c r="S68" s="276"/>
      <c r="T68" s="276"/>
      <c r="U68" s="276"/>
      <c r="V68" s="276"/>
      <c r="W68" s="276"/>
      <c r="X68" s="276"/>
      <c r="Y68" s="276"/>
      <c r="Z68" s="276"/>
      <c r="AA68" s="276"/>
      <c r="AB68" s="276"/>
      <c r="AC68" s="276"/>
      <c r="AD68" s="276"/>
      <c r="AE68" s="276"/>
      <c r="AF68" s="276"/>
      <c r="AG68" s="276"/>
      <c r="AH68" s="276"/>
      <c r="AI68" s="276"/>
      <c r="AJ68" s="276"/>
      <c r="AK68" s="276"/>
      <c r="AL68" s="276"/>
      <c r="AM68" s="276"/>
    </row>
    <row r="69" spans="1:39" ht="4.25" hidden="1" customHeight="1" x14ac:dyDescent="0.2">
      <c r="A69" s="231"/>
      <c r="B69" s="413"/>
      <c r="C69" s="414"/>
      <c r="D69" s="415"/>
      <c r="E69" s="413"/>
      <c r="F69" s="415"/>
      <c r="G69" s="433"/>
      <c r="H69" s="390"/>
      <c r="I69" s="434"/>
      <c r="J69" s="415"/>
      <c r="K69" s="416"/>
      <c r="L69" s="251"/>
      <c r="M69" s="282"/>
      <c r="N69" s="276"/>
      <c r="O69" s="276"/>
      <c r="P69" s="276"/>
      <c r="Q69" s="276"/>
      <c r="R69" s="276"/>
      <c r="S69" s="276"/>
      <c r="T69" s="276"/>
      <c r="U69" s="276"/>
      <c r="V69" s="276"/>
      <c r="W69" s="276"/>
      <c r="X69" s="276"/>
      <c r="Y69" s="276"/>
      <c r="Z69" s="276"/>
      <c r="AA69" s="276"/>
      <c r="AB69" s="276"/>
      <c r="AC69" s="276"/>
      <c r="AD69" s="276"/>
      <c r="AE69" s="276"/>
      <c r="AF69" s="276"/>
      <c r="AG69" s="276"/>
      <c r="AH69" s="276"/>
      <c r="AI69" s="276"/>
      <c r="AJ69" s="276"/>
      <c r="AK69" s="276"/>
      <c r="AL69" s="276"/>
      <c r="AM69" s="276"/>
    </row>
    <row r="70" spans="1:39" ht="110" hidden="1" customHeight="1" x14ac:dyDescent="0.2">
      <c r="A70" s="231"/>
      <c r="B70" s="387" t="s">
        <v>540</v>
      </c>
      <c r="C70" s="405" t="e" vm="57">
        <v>#VALUE!</v>
      </c>
      <c r="D70" s="388"/>
      <c r="E70" s="387" t="s">
        <v>545</v>
      </c>
      <c r="F70" s="388"/>
      <c r="G70" s="389"/>
      <c r="H70" s="390"/>
      <c r="I70" s="432">
        <v>341</v>
      </c>
      <c r="J70" s="388"/>
      <c r="K70" s="392">
        <f t="shared" si="0"/>
        <v>0</v>
      </c>
      <c r="L70" s="219"/>
      <c r="M70" s="282"/>
      <c r="N70" s="276"/>
      <c r="O70" s="276"/>
      <c r="P70" s="276"/>
      <c r="Q70" s="276"/>
      <c r="R70" s="276"/>
      <c r="S70" s="276"/>
      <c r="T70" s="276"/>
      <c r="U70" s="276"/>
      <c r="V70" s="276"/>
      <c r="W70" s="276"/>
      <c r="X70" s="276"/>
      <c r="Y70" s="276"/>
      <c r="Z70" s="276"/>
      <c r="AA70" s="276"/>
      <c r="AB70" s="276"/>
      <c r="AC70" s="276"/>
      <c r="AD70" s="276"/>
      <c r="AE70" s="276"/>
      <c r="AF70" s="276"/>
      <c r="AG70" s="276"/>
      <c r="AH70" s="276"/>
      <c r="AI70" s="276"/>
      <c r="AJ70" s="276"/>
      <c r="AK70" s="276"/>
      <c r="AL70" s="276"/>
      <c r="AM70" s="276"/>
    </row>
    <row r="71" spans="1:39" ht="4.25" hidden="1" customHeight="1" x14ac:dyDescent="0.2">
      <c r="A71" s="231"/>
      <c r="B71" s="413"/>
      <c r="C71" s="414"/>
      <c r="D71" s="415"/>
      <c r="E71" s="413"/>
      <c r="F71" s="415"/>
      <c r="G71" s="433"/>
      <c r="H71" s="390"/>
      <c r="I71" s="434"/>
      <c r="J71" s="415"/>
      <c r="K71" s="416"/>
      <c r="L71" s="251"/>
      <c r="M71" s="282"/>
      <c r="N71" s="276"/>
      <c r="O71" s="276"/>
      <c r="P71" s="276"/>
      <c r="Q71" s="276"/>
      <c r="R71" s="276"/>
      <c r="S71" s="276"/>
      <c r="T71" s="276"/>
      <c r="U71" s="276"/>
      <c r="V71" s="276"/>
      <c r="W71" s="276"/>
      <c r="X71" s="276"/>
      <c r="Y71" s="276"/>
      <c r="Z71" s="276"/>
      <c r="AA71" s="276"/>
      <c r="AB71" s="276"/>
      <c r="AC71" s="276"/>
      <c r="AD71" s="276"/>
      <c r="AE71" s="276"/>
      <c r="AF71" s="276"/>
      <c r="AG71" s="276"/>
      <c r="AH71" s="276"/>
      <c r="AI71" s="276"/>
      <c r="AJ71" s="276"/>
      <c r="AK71" s="276"/>
      <c r="AL71" s="276"/>
      <c r="AM71" s="276"/>
    </row>
    <row r="72" spans="1:39" ht="110" hidden="1" customHeight="1" x14ac:dyDescent="0.2">
      <c r="A72" s="231"/>
      <c r="B72" s="387" t="s">
        <v>541</v>
      </c>
      <c r="C72" s="405" t="e" vm="58">
        <v>#VALUE!</v>
      </c>
      <c r="D72" s="388"/>
      <c r="E72" s="387" t="s">
        <v>546</v>
      </c>
      <c r="F72" s="388"/>
      <c r="G72" s="389"/>
      <c r="H72" s="390"/>
      <c r="I72" s="432">
        <v>452</v>
      </c>
      <c r="J72" s="388"/>
      <c r="K72" s="392">
        <f t="shared" si="0"/>
        <v>0</v>
      </c>
      <c r="L72" s="219"/>
      <c r="M72" s="282"/>
      <c r="N72" s="276"/>
      <c r="O72" s="276"/>
      <c r="P72" s="276"/>
      <c r="Q72" s="276"/>
      <c r="R72" s="276"/>
      <c r="S72" s="276"/>
      <c r="T72" s="276"/>
      <c r="U72" s="276"/>
      <c r="V72" s="276"/>
      <c r="W72" s="276"/>
      <c r="X72" s="276"/>
      <c r="Y72" s="276"/>
      <c r="Z72" s="276"/>
      <c r="AA72" s="276"/>
      <c r="AB72" s="276"/>
      <c r="AC72" s="276"/>
      <c r="AD72" s="276"/>
      <c r="AE72" s="276"/>
      <c r="AF72" s="276"/>
      <c r="AG72" s="276"/>
      <c r="AH72" s="276"/>
      <c r="AI72" s="276"/>
      <c r="AJ72" s="276"/>
      <c r="AK72" s="276"/>
      <c r="AL72" s="276"/>
      <c r="AM72" s="276"/>
    </row>
    <row r="73" spans="1:39" ht="4.25" hidden="1" customHeight="1" x14ac:dyDescent="0.2">
      <c r="A73" s="231"/>
      <c r="B73" s="413"/>
      <c r="C73" s="414"/>
      <c r="D73" s="415"/>
      <c r="E73" s="413"/>
      <c r="F73" s="415"/>
      <c r="G73" s="433"/>
      <c r="H73" s="390"/>
      <c r="I73" s="434"/>
      <c r="J73" s="415"/>
      <c r="K73" s="416"/>
      <c r="L73" s="251"/>
      <c r="M73" s="282"/>
      <c r="N73" s="276"/>
      <c r="O73" s="276"/>
      <c r="P73" s="276"/>
      <c r="Q73" s="276"/>
      <c r="R73" s="276"/>
      <c r="S73" s="276"/>
      <c r="T73" s="276"/>
      <c r="U73" s="276"/>
      <c r="V73" s="276"/>
      <c r="W73" s="276"/>
      <c r="X73" s="276"/>
      <c r="Y73" s="276"/>
      <c r="Z73" s="276"/>
      <c r="AA73" s="276"/>
      <c r="AB73" s="276"/>
      <c r="AC73" s="276"/>
      <c r="AD73" s="276"/>
      <c r="AE73" s="276"/>
      <c r="AF73" s="276"/>
      <c r="AG73" s="276"/>
      <c r="AH73" s="276"/>
      <c r="AI73" s="276"/>
      <c r="AJ73" s="276"/>
      <c r="AK73" s="276"/>
      <c r="AL73" s="276"/>
      <c r="AM73" s="276"/>
    </row>
    <row r="74" spans="1:39" ht="18" hidden="1" x14ac:dyDescent="0.2">
      <c r="A74" s="231"/>
      <c r="B74" s="387" t="s">
        <v>542</v>
      </c>
      <c r="C74" s="405" t="e" vm="59">
        <v>#VALUE!</v>
      </c>
      <c r="D74" s="388"/>
      <c r="E74" s="387" t="s">
        <v>547</v>
      </c>
      <c r="F74" s="388"/>
      <c r="G74" s="389"/>
      <c r="H74" s="390"/>
      <c r="I74" s="432">
        <v>369</v>
      </c>
      <c r="J74" s="388"/>
      <c r="K74" s="392">
        <f t="shared" si="0"/>
        <v>0</v>
      </c>
      <c r="L74" s="219"/>
      <c r="M74" s="282"/>
      <c r="N74" s="276"/>
      <c r="O74" s="276"/>
      <c r="P74" s="276"/>
      <c r="Q74" s="276"/>
      <c r="R74" s="276"/>
      <c r="S74" s="276"/>
      <c r="T74" s="276"/>
      <c r="U74" s="276"/>
      <c r="V74" s="276"/>
      <c r="W74" s="276"/>
      <c r="X74" s="276"/>
      <c r="Y74" s="276"/>
      <c r="Z74" s="276"/>
      <c r="AA74" s="276"/>
      <c r="AB74" s="276"/>
      <c r="AC74" s="276"/>
      <c r="AD74" s="276"/>
      <c r="AE74" s="276"/>
      <c r="AF74" s="276"/>
      <c r="AG74" s="276"/>
      <c r="AH74" s="276"/>
      <c r="AI74" s="276"/>
      <c r="AJ74" s="276"/>
      <c r="AK74" s="276"/>
      <c r="AL74" s="276"/>
      <c r="AM74" s="276"/>
    </row>
    <row r="75" spans="1:39" ht="4.25" hidden="1" customHeight="1" x14ac:dyDescent="0.2">
      <c r="A75" s="231"/>
      <c r="B75" s="424"/>
      <c r="C75" s="390"/>
      <c r="D75" s="415"/>
      <c r="E75" s="424"/>
      <c r="F75" s="415"/>
      <c r="G75" s="441"/>
      <c r="H75" s="390"/>
      <c r="I75" s="442"/>
      <c r="J75" s="415"/>
      <c r="K75" s="425"/>
      <c r="L75" s="251"/>
      <c r="M75" s="282"/>
      <c r="N75" s="276"/>
      <c r="O75" s="276"/>
      <c r="P75" s="276"/>
      <c r="Q75" s="276"/>
      <c r="R75" s="276"/>
      <c r="S75" s="276"/>
      <c r="T75" s="276"/>
      <c r="U75" s="276"/>
      <c r="V75" s="276"/>
      <c r="W75" s="276"/>
      <c r="X75" s="276"/>
      <c r="Y75" s="276"/>
      <c r="Z75" s="276"/>
      <c r="AA75" s="276"/>
      <c r="AB75" s="276"/>
      <c r="AC75" s="276"/>
      <c r="AD75" s="276"/>
      <c r="AE75" s="276"/>
      <c r="AF75" s="276"/>
      <c r="AG75" s="276"/>
      <c r="AH75" s="276"/>
      <c r="AI75" s="276"/>
      <c r="AJ75" s="276"/>
      <c r="AK75" s="276"/>
      <c r="AL75" s="276"/>
      <c r="AM75" s="276"/>
    </row>
    <row r="76" spans="1:39" ht="34.25" customHeight="1" thickBot="1" x14ac:dyDescent="0.25">
      <c r="A76" s="237"/>
      <c r="B76" s="426"/>
      <c r="C76" s="426"/>
      <c r="D76" s="394"/>
      <c r="E76" s="426"/>
      <c r="F76" s="394"/>
      <c r="G76" s="443"/>
      <c r="H76" s="396"/>
      <c r="I76" s="444"/>
      <c r="J76" s="394"/>
      <c r="K76" s="427"/>
      <c r="L76" s="287"/>
      <c r="M76" s="282"/>
      <c r="N76" s="276"/>
      <c r="O76" s="276"/>
      <c r="P76" s="276"/>
      <c r="Q76" s="276"/>
      <c r="R76" s="276"/>
      <c r="S76" s="276"/>
      <c r="T76" s="276"/>
      <c r="U76" s="276"/>
      <c r="V76" s="276"/>
      <c r="W76" s="276"/>
      <c r="X76" s="276"/>
      <c r="Y76" s="276"/>
      <c r="Z76" s="276"/>
      <c r="AA76" s="276"/>
      <c r="AB76" s="276"/>
      <c r="AC76" s="276"/>
      <c r="AD76" s="276"/>
      <c r="AE76" s="276"/>
      <c r="AF76" s="276"/>
      <c r="AG76" s="276"/>
      <c r="AH76" s="276"/>
      <c r="AI76" s="276"/>
      <c r="AJ76" s="276"/>
      <c r="AK76" s="276"/>
      <c r="AL76" s="276"/>
      <c r="AM76" s="276"/>
    </row>
    <row r="77" spans="1:39" ht="34.25" hidden="1" customHeight="1" x14ac:dyDescent="0.2">
      <c r="A77" s="229"/>
      <c r="B77" s="417"/>
      <c r="C77" s="417"/>
      <c r="D77" s="400"/>
      <c r="E77" s="417"/>
      <c r="F77" s="400"/>
      <c r="G77" s="445"/>
      <c r="H77" s="402"/>
      <c r="I77" s="446"/>
      <c r="J77" s="400"/>
      <c r="K77" s="418"/>
      <c r="L77" s="288"/>
      <c r="M77" s="282"/>
      <c r="N77" s="276"/>
      <c r="O77" s="276"/>
      <c r="P77" s="276"/>
      <c r="Q77" s="276"/>
      <c r="R77" s="276"/>
      <c r="S77" s="276"/>
      <c r="T77" s="276"/>
      <c r="U77" s="276"/>
      <c r="V77" s="276"/>
      <c r="W77" s="276"/>
      <c r="X77" s="276"/>
      <c r="Y77" s="276"/>
      <c r="Z77" s="276"/>
      <c r="AA77" s="276"/>
      <c r="AB77" s="276"/>
      <c r="AC77" s="276"/>
      <c r="AD77" s="276"/>
      <c r="AE77" s="276"/>
      <c r="AF77" s="276"/>
      <c r="AG77" s="276"/>
      <c r="AH77" s="276"/>
      <c r="AI77" s="276"/>
      <c r="AJ77" s="276"/>
      <c r="AK77" s="276"/>
      <c r="AL77" s="276"/>
      <c r="AM77" s="276"/>
    </row>
    <row r="78" spans="1:39" ht="33.5" hidden="1" customHeight="1" x14ac:dyDescent="0.2">
      <c r="A78" s="231"/>
      <c r="B78" s="387"/>
      <c r="C78" s="405"/>
      <c r="D78" s="388"/>
      <c r="E78" s="440" t="s">
        <v>548</v>
      </c>
      <c r="F78" s="388"/>
      <c r="G78" s="431"/>
      <c r="H78" s="390"/>
      <c r="I78" s="432"/>
      <c r="J78" s="388"/>
      <c r="K78" s="392"/>
      <c r="L78" s="219"/>
      <c r="M78" s="282"/>
      <c r="N78" s="276"/>
      <c r="O78" s="276"/>
      <c r="P78" s="276"/>
      <c r="Q78" s="276"/>
      <c r="R78" s="276"/>
      <c r="S78" s="276"/>
      <c r="T78" s="276"/>
      <c r="U78" s="276"/>
      <c r="V78" s="276"/>
      <c r="W78" s="276"/>
      <c r="X78" s="276"/>
      <c r="Y78" s="276"/>
      <c r="Z78" s="276"/>
      <c r="AA78" s="276"/>
      <c r="AB78" s="276"/>
      <c r="AC78" s="276"/>
      <c r="AD78" s="276"/>
      <c r="AE78" s="276"/>
      <c r="AF78" s="276"/>
      <c r="AG78" s="276"/>
      <c r="AH78" s="276"/>
      <c r="AI78" s="276"/>
      <c r="AJ78" s="276"/>
      <c r="AK78" s="276"/>
      <c r="AL78" s="276"/>
      <c r="AM78" s="276"/>
    </row>
    <row r="79" spans="1:39" ht="4.25" hidden="1" customHeight="1" x14ac:dyDescent="0.2">
      <c r="A79" s="231"/>
      <c r="B79" s="413"/>
      <c r="C79" s="414"/>
      <c r="D79" s="415"/>
      <c r="E79" s="413"/>
      <c r="F79" s="415"/>
      <c r="G79" s="433"/>
      <c r="H79" s="390"/>
      <c r="I79" s="434"/>
      <c r="J79" s="415"/>
      <c r="K79" s="416"/>
      <c r="L79" s="251"/>
      <c r="M79" s="282"/>
      <c r="N79" s="276"/>
      <c r="O79" s="276"/>
      <c r="P79" s="276"/>
      <c r="Q79" s="276"/>
      <c r="R79" s="276"/>
      <c r="S79" s="276"/>
      <c r="T79" s="276"/>
      <c r="U79" s="276"/>
      <c r="V79" s="276"/>
      <c r="W79" s="276"/>
      <c r="X79" s="276"/>
      <c r="Y79" s="276"/>
      <c r="Z79" s="276"/>
      <c r="AA79" s="276"/>
      <c r="AB79" s="276"/>
      <c r="AC79" s="276"/>
      <c r="AD79" s="276"/>
      <c r="AE79" s="276"/>
      <c r="AF79" s="276"/>
      <c r="AG79" s="276"/>
      <c r="AH79" s="276"/>
      <c r="AI79" s="276"/>
      <c r="AJ79" s="276"/>
      <c r="AK79" s="276"/>
      <c r="AL79" s="276"/>
      <c r="AM79" s="276"/>
    </row>
    <row r="80" spans="1:39" ht="110" hidden="1" customHeight="1" x14ac:dyDescent="0.2">
      <c r="A80" s="231"/>
      <c r="B80" s="387" t="s">
        <v>549</v>
      </c>
      <c r="C80" s="405" t="e" vm="60">
        <v>#VALUE!</v>
      </c>
      <c r="D80" s="388"/>
      <c r="E80" s="387" t="s">
        <v>551</v>
      </c>
      <c r="F80" s="388"/>
      <c r="G80" s="389"/>
      <c r="H80" s="390"/>
      <c r="I80" s="432">
        <v>434</v>
      </c>
      <c r="J80" s="388"/>
      <c r="K80" s="392">
        <f t="shared" si="0"/>
        <v>0</v>
      </c>
      <c r="L80" s="219"/>
      <c r="M80" s="282"/>
      <c r="N80" s="276"/>
      <c r="O80" s="276"/>
      <c r="P80" s="276"/>
      <c r="Q80" s="276"/>
      <c r="R80" s="276"/>
      <c r="S80" s="276"/>
      <c r="T80" s="276"/>
      <c r="U80" s="276"/>
      <c r="V80" s="276"/>
      <c r="W80" s="276"/>
      <c r="X80" s="276"/>
      <c r="Y80" s="276"/>
      <c r="Z80" s="276"/>
      <c r="AA80" s="276"/>
      <c r="AB80" s="276"/>
      <c r="AC80" s="276"/>
      <c r="AD80" s="276"/>
      <c r="AE80" s="276"/>
      <c r="AF80" s="276"/>
      <c r="AG80" s="276"/>
      <c r="AH80" s="276"/>
      <c r="AI80" s="276"/>
      <c r="AJ80" s="276"/>
      <c r="AK80" s="276"/>
      <c r="AL80" s="276"/>
      <c r="AM80" s="276"/>
    </row>
    <row r="81" spans="1:39" ht="4.25" hidden="1" customHeight="1" x14ac:dyDescent="0.2">
      <c r="A81" s="231"/>
      <c r="B81" s="413"/>
      <c r="C81" s="414"/>
      <c r="D81" s="415"/>
      <c r="E81" s="413"/>
      <c r="F81" s="415"/>
      <c r="G81" s="433"/>
      <c r="H81" s="390"/>
      <c r="I81" s="434"/>
      <c r="J81" s="415"/>
      <c r="K81" s="416"/>
      <c r="L81" s="251"/>
      <c r="M81" s="282"/>
      <c r="N81" s="276"/>
      <c r="O81" s="276"/>
      <c r="P81" s="276"/>
      <c r="Q81" s="276"/>
      <c r="R81" s="276"/>
      <c r="S81" s="276"/>
      <c r="T81" s="276"/>
      <c r="U81" s="276"/>
      <c r="V81" s="276"/>
      <c r="W81" s="276"/>
      <c r="X81" s="276"/>
      <c r="Y81" s="276"/>
      <c r="Z81" s="276"/>
      <c r="AA81" s="276"/>
      <c r="AB81" s="276"/>
      <c r="AC81" s="276"/>
      <c r="AD81" s="276"/>
      <c r="AE81" s="276"/>
      <c r="AF81" s="276"/>
      <c r="AG81" s="276"/>
      <c r="AH81" s="276"/>
      <c r="AI81" s="276"/>
      <c r="AJ81" s="276"/>
      <c r="AK81" s="276"/>
      <c r="AL81" s="276"/>
      <c r="AM81" s="276"/>
    </row>
    <row r="82" spans="1:39" ht="110" hidden="1" customHeight="1" x14ac:dyDescent="0.2">
      <c r="A82" s="231"/>
      <c r="B82" s="387" t="s">
        <v>550</v>
      </c>
      <c r="C82" s="405" t="e" vm="61">
        <v>#VALUE!</v>
      </c>
      <c r="D82" s="388"/>
      <c r="E82" s="387" t="s">
        <v>552</v>
      </c>
      <c r="F82" s="388"/>
      <c r="G82" s="389"/>
      <c r="H82" s="390"/>
      <c r="I82" s="432">
        <v>471</v>
      </c>
      <c r="J82" s="388"/>
      <c r="K82" s="392">
        <f t="shared" si="0"/>
        <v>0</v>
      </c>
      <c r="L82" s="219"/>
      <c r="M82" s="282"/>
      <c r="N82" s="276"/>
      <c r="O82" s="276"/>
      <c r="P82" s="276"/>
      <c r="Q82" s="276"/>
      <c r="R82" s="276"/>
      <c r="S82" s="276"/>
      <c r="T82" s="276"/>
      <c r="U82" s="276"/>
      <c r="V82" s="276"/>
      <c r="W82" s="276"/>
      <c r="X82" s="276"/>
      <c r="Y82" s="276"/>
      <c r="Z82" s="276"/>
      <c r="AA82" s="276"/>
      <c r="AB82" s="276"/>
      <c r="AC82" s="276"/>
      <c r="AD82" s="276"/>
      <c r="AE82" s="276"/>
      <c r="AF82" s="276"/>
      <c r="AG82" s="276"/>
      <c r="AH82" s="276"/>
      <c r="AI82" s="276"/>
      <c r="AJ82" s="276"/>
      <c r="AK82" s="276"/>
      <c r="AL82" s="276"/>
      <c r="AM82" s="276"/>
    </row>
    <row r="83" spans="1:39" ht="4.25" hidden="1" customHeight="1" x14ac:dyDescent="0.2">
      <c r="A83" s="231"/>
      <c r="B83" s="419"/>
      <c r="C83" s="420"/>
      <c r="D83" s="415"/>
      <c r="E83" s="419"/>
      <c r="F83" s="415"/>
      <c r="G83" s="447"/>
      <c r="H83" s="390"/>
      <c r="I83" s="422"/>
      <c r="J83" s="415"/>
      <c r="K83" s="421"/>
      <c r="L83" s="251"/>
      <c r="M83" s="282"/>
      <c r="N83" s="276"/>
      <c r="O83" s="276"/>
      <c r="P83" s="276"/>
      <c r="Q83" s="276"/>
      <c r="R83" s="276"/>
      <c r="S83" s="276"/>
      <c r="T83" s="276"/>
      <c r="U83" s="276"/>
      <c r="V83" s="276"/>
      <c r="W83" s="276"/>
      <c r="X83" s="276"/>
      <c r="Y83" s="276"/>
      <c r="Z83" s="276"/>
      <c r="AA83" s="276"/>
      <c r="AB83" s="276"/>
      <c r="AC83" s="276"/>
      <c r="AD83" s="276"/>
      <c r="AE83" s="276"/>
      <c r="AF83" s="276"/>
      <c r="AG83" s="276"/>
      <c r="AH83" s="276"/>
      <c r="AI83" s="276"/>
      <c r="AJ83" s="276"/>
      <c r="AK83" s="276"/>
      <c r="AL83" s="276"/>
      <c r="AM83" s="276"/>
    </row>
    <row r="84" spans="1:39" ht="33.5" hidden="1" customHeight="1" x14ac:dyDescent="0.2">
      <c r="A84" s="231"/>
      <c r="B84" s="387"/>
      <c r="C84" s="405"/>
      <c r="D84" s="388"/>
      <c r="E84" s="439" t="s">
        <v>553</v>
      </c>
      <c r="F84" s="388"/>
      <c r="G84" s="431"/>
      <c r="H84" s="390"/>
      <c r="I84" s="391"/>
      <c r="J84" s="388"/>
      <c r="K84" s="392"/>
      <c r="L84" s="219"/>
      <c r="M84" s="282"/>
      <c r="N84" s="276"/>
      <c r="O84" s="276"/>
      <c r="P84" s="276"/>
      <c r="Q84" s="276"/>
      <c r="R84" s="276"/>
      <c r="S84" s="276"/>
      <c r="T84" s="276"/>
      <c r="U84" s="276"/>
      <c r="V84" s="276"/>
      <c r="W84" s="276"/>
      <c r="X84" s="276"/>
      <c r="Y84" s="276"/>
      <c r="Z84" s="276"/>
      <c r="AA84" s="276"/>
      <c r="AB84" s="276"/>
      <c r="AC84" s="276"/>
      <c r="AD84" s="276"/>
      <c r="AE84" s="276"/>
      <c r="AF84" s="276"/>
      <c r="AG84" s="276"/>
      <c r="AH84" s="276"/>
      <c r="AI84" s="276"/>
      <c r="AJ84" s="276"/>
      <c r="AK84" s="276"/>
      <c r="AL84" s="276"/>
      <c r="AM84" s="276"/>
    </row>
    <row r="85" spans="1:39" ht="4.25" hidden="1" customHeight="1" x14ac:dyDescent="0.2">
      <c r="A85" s="231"/>
      <c r="B85" s="413"/>
      <c r="C85" s="414"/>
      <c r="D85" s="415"/>
      <c r="E85" s="413"/>
      <c r="F85" s="415"/>
      <c r="G85" s="433"/>
      <c r="H85" s="390"/>
      <c r="I85" s="423"/>
      <c r="J85" s="415"/>
      <c r="K85" s="416"/>
      <c r="L85" s="251"/>
      <c r="M85" s="282"/>
      <c r="N85" s="276"/>
      <c r="O85" s="276"/>
      <c r="P85" s="276"/>
      <c r="Q85" s="276"/>
      <c r="R85" s="276"/>
      <c r="S85" s="276"/>
      <c r="T85" s="276"/>
      <c r="U85" s="276"/>
      <c r="V85" s="276"/>
      <c r="W85" s="276"/>
      <c r="X85" s="276"/>
      <c r="Y85" s="276"/>
      <c r="Z85" s="276"/>
      <c r="AA85" s="276"/>
      <c r="AB85" s="276"/>
      <c r="AC85" s="276"/>
      <c r="AD85" s="276"/>
      <c r="AE85" s="276"/>
      <c r="AF85" s="276"/>
      <c r="AG85" s="276"/>
      <c r="AH85" s="276"/>
      <c r="AI85" s="276"/>
      <c r="AJ85" s="276"/>
      <c r="AK85" s="276"/>
      <c r="AL85" s="276"/>
      <c r="AM85" s="276"/>
    </row>
    <row r="86" spans="1:39" ht="110" hidden="1" customHeight="1" x14ac:dyDescent="0.2">
      <c r="A86" s="231"/>
      <c r="B86" s="387" t="s">
        <v>554</v>
      </c>
      <c r="C86" s="405" t="e" vm="62">
        <v>#VALUE!</v>
      </c>
      <c r="D86" s="388"/>
      <c r="E86" s="387" t="s">
        <v>555</v>
      </c>
      <c r="F86" s="388"/>
      <c r="G86" s="389"/>
      <c r="H86" s="390"/>
      <c r="I86" s="432">
        <v>1173</v>
      </c>
      <c r="J86" s="388"/>
      <c r="K86" s="392">
        <f t="shared" si="0"/>
        <v>0</v>
      </c>
      <c r="L86" s="251"/>
      <c r="M86" s="282"/>
      <c r="N86" s="276"/>
      <c r="O86" s="276"/>
      <c r="P86" s="276"/>
      <c r="Q86" s="276"/>
      <c r="R86" s="276"/>
      <c r="S86" s="276"/>
      <c r="T86" s="276"/>
      <c r="U86" s="276"/>
      <c r="V86" s="276"/>
      <c r="W86" s="276"/>
      <c r="X86" s="276"/>
      <c r="Y86" s="276"/>
      <c r="Z86" s="276"/>
      <c r="AA86" s="276"/>
      <c r="AB86" s="276"/>
      <c r="AC86" s="276"/>
      <c r="AD86" s="276"/>
      <c r="AE86" s="276"/>
      <c r="AF86" s="276"/>
      <c r="AG86" s="276"/>
      <c r="AH86" s="276"/>
      <c r="AI86" s="276"/>
      <c r="AJ86" s="276"/>
      <c r="AK86" s="276"/>
      <c r="AL86" s="276"/>
      <c r="AM86" s="276"/>
    </row>
    <row r="87" spans="1:39" ht="16" x14ac:dyDescent="0.2">
      <c r="A87" s="231"/>
      <c r="B87" s="220"/>
      <c r="C87" s="164"/>
      <c r="D87" s="164"/>
      <c r="E87" s="221"/>
      <c r="F87" s="167"/>
      <c r="G87" s="220"/>
      <c r="H87" s="164"/>
      <c r="I87" s="130"/>
      <c r="J87" s="130"/>
      <c r="K87" s="131"/>
      <c r="L87" s="255"/>
      <c r="M87" s="276"/>
      <c r="N87" s="276"/>
      <c r="O87" s="276"/>
      <c r="P87" s="276"/>
      <c r="Q87" s="276"/>
      <c r="R87" s="276"/>
      <c r="S87" s="276"/>
      <c r="T87" s="276"/>
      <c r="U87" s="276"/>
      <c r="V87" s="276"/>
      <c r="W87" s="276"/>
      <c r="X87" s="276"/>
      <c r="Y87" s="276"/>
      <c r="Z87" s="276"/>
      <c r="AA87" s="276"/>
      <c r="AB87" s="276"/>
      <c r="AC87" s="276"/>
      <c r="AD87" s="276"/>
      <c r="AE87" s="276"/>
      <c r="AF87" s="276"/>
      <c r="AG87" s="276"/>
      <c r="AH87" s="276"/>
      <c r="AI87" s="276"/>
      <c r="AJ87" s="276"/>
      <c r="AK87" s="276"/>
      <c r="AL87" s="276"/>
      <c r="AM87" s="276"/>
    </row>
    <row r="88" spans="1:39" ht="31.25" customHeight="1" x14ac:dyDescent="0.2">
      <c r="A88" s="231"/>
      <c r="H88" s="151"/>
      <c r="I88" s="132" t="s">
        <v>258</v>
      </c>
      <c r="J88" s="133"/>
      <c r="K88" s="134">
        <f>SUM(K28:K86)</f>
        <v>0</v>
      </c>
      <c r="L88" s="226"/>
      <c r="M88" s="282"/>
      <c r="N88" s="276"/>
      <c r="O88" s="276"/>
      <c r="P88" s="276"/>
      <c r="Q88" s="276"/>
      <c r="R88" s="276"/>
      <c r="S88" s="276"/>
      <c r="T88" s="276"/>
      <c r="U88" s="276"/>
      <c r="V88" s="276"/>
      <c r="W88" s="276"/>
      <c r="X88" s="276"/>
      <c r="Y88" s="276"/>
      <c r="Z88" s="276"/>
      <c r="AA88" s="276"/>
      <c r="AB88" s="276"/>
      <c r="AC88" s="276"/>
      <c r="AD88" s="276"/>
      <c r="AE88" s="276"/>
      <c r="AF88" s="276"/>
      <c r="AG88" s="276"/>
      <c r="AH88" s="276"/>
      <c r="AI88" s="276"/>
      <c r="AJ88" s="276"/>
      <c r="AK88" s="276"/>
      <c r="AL88" s="276"/>
      <c r="AM88" s="276"/>
    </row>
    <row r="89" spans="1:39" ht="31.25" customHeight="1" x14ac:dyDescent="0.2">
      <c r="A89" s="231"/>
      <c r="B89" s="652" t="s">
        <v>53</v>
      </c>
      <c r="C89" s="652"/>
      <c r="D89" s="652"/>
      <c r="E89" s="652"/>
      <c r="F89" s="171"/>
      <c r="G89" s="351">
        <f>Summary!I91</f>
        <v>45523</v>
      </c>
      <c r="H89" s="236">
        <f ca="1">IF(K6&gt;G89,1,0)</f>
        <v>0</v>
      </c>
      <c r="I89" s="135" t="s">
        <v>29</v>
      </c>
      <c r="K89" s="137">
        <f ca="1">K88*H89*Summary!$K$91</f>
        <v>0</v>
      </c>
      <c r="L89" s="226"/>
      <c r="M89" s="328"/>
      <c r="N89" s="276"/>
      <c r="O89" s="276"/>
      <c r="P89" s="276"/>
      <c r="Q89" s="276"/>
      <c r="R89" s="276"/>
      <c r="S89" s="276"/>
      <c r="T89" s="276"/>
      <c r="U89" s="276"/>
      <c r="V89" s="276"/>
      <c r="W89" s="276"/>
      <c r="X89" s="276"/>
      <c r="Y89" s="276"/>
      <c r="Z89" s="276"/>
      <c r="AA89" s="276"/>
      <c r="AB89" s="276"/>
      <c r="AC89" s="276"/>
      <c r="AD89" s="276"/>
      <c r="AE89" s="276"/>
      <c r="AF89" s="276"/>
      <c r="AG89" s="276"/>
      <c r="AH89" s="276"/>
      <c r="AI89" s="276"/>
      <c r="AJ89" s="276"/>
      <c r="AK89" s="276"/>
      <c r="AL89" s="276"/>
      <c r="AM89" s="276"/>
    </row>
    <row r="90" spans="1:39" ht="9" customHeight="1" x14ac:dyDescent="0.2">
      <c r="A90" s="231"/>
      <c r="B90" s="153"/>
      <c r="C90" s="153"/>
      <c r="D90" s="153"/>
      <c r="E90" s="154"/>
      <c r="F90" s="154"/>
      <c r="G90" s="153"/>
      <c r="H90" s="164"/>
      <c r="I90" s="138"/>
      <c r="J90" s="138"/>
      <c r="K90" s="131"/>
      <c r="L90" s="226"/>
      <c r="M90" s="282"/>
      <c r="N90" s="276"/>
      <c r="O90" s="276"/>
      <c r="P90" s="276"/>
      <c r="Q90" s="276"/>
      <c r="R90" s="276"/>
      <c r="S90" s="276"/>
      <c r="T90" s="276"/>
      <c r="U90" s="276"/>
      <c r="V90" s="276"/>
      <c r="W90" s="276"/>
      <c r="X90" s="276"/>
      <c r="Y90" s="276"/>
      <c r="Z90" s="276"/>
      <c r="AA90" s="276"/>
      <c r="AB90" s="276"/>
      <c r="AC90" s="276"/>
      <c r="AD90" s="276"/>
      <c r="AE90" s="276"/>
      <c r="AF90" s="276"/>
      <c r="AG90" s="276"/>
      <c r="AH90" s="276"/>
      <c r="AI90" s="276"/>
      <c r="AJ90" s="276"/>
      <c r="AK90" s="276"/>
      <c r="AL90" s="276"/>
      <c r="AM90" s="276"/>
    </row>
    <row r="91" spans="1:39" ht="31.25" customHeight="1" x14ac:dyDescent="0.2">
      <c r="A91" s="231"/>
      <c r="B91" s="661" t="s">
        <v>603</v>
      </c>
      <c r="C91" s="661"/>
      <c r="D91" s="661"/>
      <c r="E91" s="661"/>
      <c r="F91" s="157"/>
      <c r="G91" s="157"/>
      <c r="H91" s="151"/>
      <c r="I91" s="139" t="s">
        <v>258</v>
      </c>
      <c r="J91" s="140"/>
      <c r="K91" s="141">
        <f ca="1">K88+K89</f>
        <v>0</v>
      </c>
      <c r="L91" s="226"/>
      <c r="M91" s="276"/>
      <c r="N91" s="276"/>
      <c r="O91" s="276"/>
      <c r="P91" s="276"/>
      <c r="Q91" s="276"/>
      <c r="R91" s="276"/>
      <c r="S91" s="276"/>
      <c r="T91" s="276"/>
      <c r="U91" s="276"/>
      <c r="V91" s="276"/>
      <c r="W91" s="276"/>
      <c r="X91" s="276"/>
      <c r="Y91" s="276"/>
      <c r="Z91" s="276"/>
      <c r="AA91" s="276"/>
      <c r="AB91" s="276"/>
      <c r="AC91" s="276"/>
      <c r="AD91" s="276"/>
      <c r="AE91" s="276"/>
      <c r="AF91" s="276"/>
      <c r="AG91" s="276"/>
      <c r="AH91" s="276"/>
      <c r="AI91" s="276"/>
      <c r="AJ91" s="276"/>
      <c r="AK91" s="276"/>
      <c r="AL91" s="276"/>
      <c r="AM91" s="276"/>
    </row>
    <row r="92" spans="1:39" ht="31.25" customHeight="1" thickBot="1" x14ac:dyDescent="0.25">
      <c r="A92" s="231"/>
      <c r="B92" s="158" t="s">
        <v>583</v>
      </c>
      <c r="H92" s="151"/>
      <c r="I92" s="142" t="s">
        <v>26</v>
      </c>
      <c r="J92" s="143"/>
      <c r="K92" s="144">
        <f ca="1">K91*15%</f>
        <v>0</v>
      </c>
      <c r="L92" s="226"/>
      <c r="M92" s="276"/>
      <c r="N92" s="276"/>
      <c r="O92" s="276"/>
      <c r="P92" s="276"/>
      <c r="Q92" s="276"/>
      <c r="R92" s="276"/>
      <c r="S92" s="276"/>
      <c r="T92" s="276"/>
      <c r="U92" s="276"/>
      <c r="V92" s="276"/>
      <c r="W92" s="276"/>
      <c r="X92" s="276"/>
      <c r="Y92" s="276"/>
      <c r="Z92" s="276"/>
      <c r="AA92" s="276"/>
      <c r="AB92" s="276"/>
      <c r="AC92" s="276"/>
      <c r="AD92" s="276"/>
      <c r="AE92" s="276"/>
      <c r="AF92" s="276"/>
      <c r="AG92" s="276"/>
      <c r="AH92" s="276"/>
      <c r="AI92" s="276"/>
      <c r="AJ92" s="276"/>
      <c r="AK92" s="276"/>
      <c r="AL92" s="276"/>
      <c r="AM92" s="276"/>
    </row>
    <row r="93" spans="1:39" ht="34.25" customHeight="1" thickBot="1" x14ac:dyDescent="0.25">
      <c r="A93" s="231"/>
      <c r="B93" s="158" t="s">
        <v>611</v>
      </c>
      <c r="G93" s="492" t="s">
        <v>382</v>
      </c>
      <c r="H93" s="151"/>
      <c r="I93" s="132" t="s">
        <v>27</v>
      </c>
      <c r="J93" s="145"/>
      <c r="K93" s="126">
        <f ca="1">K92+K91</f>
        <v>0</v>
      </c>
      <c r="L93" s="226"/>
      <c r="M93" s="276"/>
      <c r="N93" s="276"/>
      <c r="O93" s="276"/>
      <c r="P93" s="276"/>
      <c r="Q93" s="276"/>
      <c r="R93" s="276"/>
      <c r="S93" s="276"/>
      <c r="T93" s="276"/>
      <c r="U93" s="276"/>
      <c r="V93" s="276"/>
      <c r="W93" s="276"/>
      <c r="X93" s="276"/>
      <c r="Y93" s="276"/>
      <c r="Z93" s="276"/>
      <c r="AA93" s="276"/>
      <c r="AB93" s="276"/>
      <c r="AC93" s="276"/>
      <c r="AD93" s="276"/>
      <c r="AE93" s="276"/>
      <c r="AF93" s="276"/>
      <c r="AG93" s="276"/>
      <c r="AH93" s="276"/>
      <c r="AI93" s="276"/>
      <c r="AJ93" s="276"/>
      <c r="AK93" s="276"/>
      <c r="AL93" s="276"/>
      <c r="AM93" s="276"/>
    </row>
    <row r="94" spans="1:39" ht="18" thickTop="1" thickBot="1" x14ac:dyDescent="0.25">
      <c r="A94" s="237"/>
      <c r="B94" s="662"/>
      <c r="C94" s="662"/>
      <c r="D94" s="662"/>
      <c r="E94" s="662"/>
      <c r="F94" s="662"/>
      <c r="G94" s="662"/>
      <c r="H94" s="662"/>
      <c r="I94" s="662"/>
      <c r="J94" s="662"/>
      <c r="K94" s="662"/>
      <c r="L94" s="291"/>
      <c r="M94" s="276"/>
      <c r="N94" s="276"/>
      <c r="O94" s="276"/>
      <c r="P94" s="276"/>
      <c r="Q94" s="276"/>
      <c r="R94" s="276"/>
      <c r="S94" s="276"/>
      <c r="T94" s="276"/>
      <c r="U94" s="276"/>
      <c r="V94" s="276"/>
      <c r="W94" s="276"/>
      <c r="X94" s="276"/>
      <c r="Y94" s="276"/>
      <c r="Z94" s="276"/>
      <c r="AA94" s="276"/>
      <c r="AB94" s="276"/>
      <c r="AC94" s="276"/>
      <c r="AD94" s="276"/>
      <c r="AE94" s="276"/>
      <c r="AF94" s="276"/>
      <c r="AG94" s="276"/>
      <c r="AH94" s="276"/>
      <c r="AI94" s="276"/>
      <c r="AJ94" s="276"/>
      <c r="AK94" s="276"/>
      <c r="AL94" s="276"/>
      <c r="AM94" s="276"/>
    </row>
    <row r="95" spans="1:39" x14ac:dyDescent="0.2">
      <c r="A95" s="276"/>
      <c r="B95" s="276"/>
      <c r="C95" s="276"/>
      <c r="D95" s="276"/>
      <c r="E95" s="276"/>
      <c r="F95" s="276"/>
      <c r="G95" s="276"/>
      <c r="H95" s="276"/>
      <c r="I95" s="276"/>
      <c r="J95" s="276"/>
      <c r="K95" s="276"/>
      <c r="L95" s="276"/>
      <c r="M95" s="276"/>
      <c r="N95" s="276"/>
      <c r="O95" s="276"/>
      <c r="P95" s="276"/>
      <c r="Q95" s="276"/>
      <c r="R95" s="276"/>
      <c r="S95" s="276"/>
      <c r="T95" s="276"/>
      <c r="U95" s="276"/>
      <c r="V95" s="276"/>
      <c r="W95" s="276"/>
      <c r="X95" s="276"/>
      <c r="Y95" s="276"/>
      <c r="Z95" s="276"/>
      <c r="AA95" s="276"/>
      <c r="AB95" s="276"/>
      <c r="AC95" s="276"/>
      <c r="AD95" s="276"/>
      <c r="AE95" s="276"/>
      <c r="AF95" s="276"/>
      <c r="AG95" s="276"/>
      <c r="AH95" s="276"/>
      <c r="AI95" s="276"/>
      <c r="AJ95" s="276"/>
      <c r="AK95" s="276"/>
      <c r="AL95" s="276"/>
      <c r="AM95" s="276"/>
    </row>
    <row r="96" spans="1:39" x14ac:dyDescent="0.2">
      <c r="A96" s="276"/>
      <c r="B96" s="276"/>
      <c r="C96" s="276"/>
      <c r="D96" s="276"/>
      <c r="E96" s="292"/>
      <c r="F96" s="276"/>
      <c r="G96" s="276"/>
      <c r="H96" s="276"/>
      <c r="I96" s="276"/>
      <c r="J96" s="276"/>
      <c r="K96" s="276"/>
      <c r="L96" s="276"/>
      <c r="M96" s="276"/>
      <c r="N96" s="276"/>
      <c r="O96" s="276"/>
      <c r="P96" s="276"/>
      <c r="Q96" s="276"/>
      <c r="R96" s="276"/>
      <c r="S96" s="276"/>
      <c r="T96" s="276"/>
      <c r="U96" s="276"/>
      <c r="V96" s="276"/>
      <c r="W96" s="276"/>
      <c r="X96" s="276"/>
      <c r="Y96" s="276"/>
      <c r="Z96" s="276"/>
      <c r="AA96" s="276"/>
      <c r="AB96" s="276"/>
      <c r="AC96" s="276"/>
      <c r="AD96" s="276"/>
      <c r="AE96" s="276"/>
      <c r="AF96" s="276"/>
      <c r="AG96" s="276"/>
      <c r="AH96" s="276"/>
      <c r="AI96" s="276"/>
      <c r="AJ96" s="276"/>
      <c r="AK96" s="276"/>
      <c r="AL96" s="276"/>
      <c r="AM96" s="276"/>
    </row>
    <row r="97" spans="1:39" x14ac:dyDescent="0.2">
      <c r="A97" s="276"/>
      <c r="B97" s="276"/>
      <c r="C97" s="276"/>
      <c r="D97" s="276"/>
      <c r="E97" s="276"/>
      <c r="F97" s="276"/>
      <c r="G97" s="276"/>
      <c r="H97" s="276"/>
      <c r="I97" s="276"/>
      <c r="J97" s="276"/>
      <c r="K97" s="276"/>
      <c r="L97" s="276"/>
      <c r="M97" s="276"/>
      <c r="N97" s="276"/>
      <c r="O97" s="276"/>
      <c r="P97" s="276"/>
      <c r="Q97" s="276"/>
      <c r="R97" s="276"/>
      <c r="S97" s="276"/>
      <c r="T97" s="276"/>
      <c r="U97" s="276"/>
      <c r="V97" s="276"/>
      <c r="W97" s="276"/>
      <c r="X97" s="276"/>
      <c r="Y97" s="276"/>
      <c r="Z97" s="276"/>
      <c r="AA97" s="276"/>
      <c r="AB97" s="276"/>
      <c r="AC97" s="276"/>
      <c r="AD97" s="276"/>
      <c r="AE97" s="276"/>
      <c r="AF97" s="276"/>
      <c r="AG97" s="276"/>
      <c r="AH97" s="276"/>
      <c r="AI97" s="276"/>
      <c r="AJ97" s="276"/>
      <c r="AK97" s="276"/>
      <c r="AL97" s="276"/>
      <c r="AM97" s="276"/>
    </row>
    <row r="98" spans="1:39" x14ac:dyDescent="0.2">
      <c r="A98" s="276"/>
      <c r="B98" s="276"/>
      <c r="C98" s="276"/>
      <c r="D98" s="276"/>
      <c r="E98" s="276"/>
      <c r="F98" s="276"/>
      <c r="G98" s="276"/>
      <c r="H98" s="276"/>
      <c r="I98" s="276"/>
      <c r="J98" s="276"/>
      <c r="K98" s="276"/>
      <c r="L98" s="276"/>
      <c r="M98" s="276"/>
      <c r="N98" s="276"/>
      <c r="O98" s="276"/>
      <c r="P98" s="276"/>
      <c r="Q98" s="276"/>
      <c r="R98" s="276"/>
      <c r="S98" s="276"/>
      <c r="T98" s="276"/>
      <c r="U98" s="276"/>
      <c r="V98" s="276"/>
      <c r="W98" s="276"/>
      <c r="X98" s="276"/>
      <c r="Y98" s="276"/>
      <c r="Z98" s="276"/>
      <c r="AA98" s="276"/>
      <c r="AB98" s="276"/>
      <c r="AC98" s="276"/>
      <c r="AD98" s="276"/>
      <c r="AE98" s="276"/>
      <c r="AF98" s="276"/>
      <c r="AG98" s="276"/>
      <c r="AH98" s="276"/>
      <c r="AI98" s="276"/>
      <c r="AJ98" s="276"/>
      <c r="AK98" s="276"/>
      <c r="AL98" s="276"/>
      <c r="AM98" s="276"/>
    </row>
    <row r="99" spans="1:39" x14ac:dyDescent="0.2">
      <c r="A99" s="276"/>
      <c r="B99" s="276"/>
      <c r="C99" s="276"/>
      <c r="D99" s="276"/>
      <c r="E99" s="276"/>
      <c r="F99" s="276"/>
      <c r="G99" s="276"/>
      <c r="H99" s="276"/>
      <c r="I99" s="276"/>
      <c r="J99" s="276"/>
      <c r="K99" s="276"/>
      <c r="L99" s="276"/>
      <c r="M99" s="276"/>
      <c r="N99" s="276"/>
      <c r="O99" s="276"/>
      <c r="P99" s="276"/>
      <c r="Q99" s="276"/>
      <c r="R99" s="276"/>
      <c r="S99" s="276"/>
      <c r="T99" s="276"/>
      <c r="U99" s="276"/>
      <c r="V99" s="276"/>
      <c r="W99" s="276"/>
      <c r="X99" s="276"/>
      <c r="Y99" s="276"/>
      <c r="Z99" s="276"/>
      <c r="AA99" s="276"/>
      <c r="AB99" s="276"/>
      <c r="AC99" s="276"/>
      <c r="AD99" s="276"/>
      <c r="AE99" s="276"/>
      <c r="AF99" s="276"/>
      <c r="AG99" s="276"/>
      <c r="AH99" s="276"/>
      <c r="AI99" s="276"/>
      <c r="AJ99" s="276"/>
      <c r="AK99" s="276"/>
      <c r="AL99" s="276"/>
      <c r="AM99" s="276"/>
    </row>
    <row r="100" spans="1:39" x14ac:dyDescent="0.2">
      <c r="A100" s="276"/>
      <c r="B100" s="276"/>
      <c r="C100" s="276"/>
      <c r="D100" s="276"/>
      <c r="E100" s="276"/>
      <c r="F100" s="276"/>
      <c r="G100" s="276"/>
      <c r="H100" s="276"/>
      <c r="I100" s="276"/>
      <c r="J100" s="276"/>
      <c r="K100" s="276"/>
      <c r="L100" s="276"/>
      <c r="M100" s="276"/>
      <c r="N100" s="276"/>
      <c r="O100" s="276"/>
      <c r="P100" s="276"/>
      <c r="Q100" s="276"/>
      <c r="R100" s="276"/>
      <c r="S100" s="276"/>
      <c r="T100" s="276"/>
      <c r="U100" s="276"/>
      <c r="V100" s="276"/>
      <c r="W100" s="276"/>
      <c r="X100" s="276"/>
      <c r="Y100" s="276"/>
      <c r="Z100" s="276"/>
      <c r="AA100" s="276"/>
      <c r="AB100" s="276"/>
      <c r="AC100" s="276"/>
      <c r="AD100" s="276"/>
      <c r="AE100" s="276"/>
      <c r="AF100" s="276"/>
      <c r="AG100" s="276"/>
      <c r="AH100" s="276"/>
      <c r="AI100" s="276"/>
      <c r="AJ100" s="276"/>
      <c r="AK100" s="276"/>
      <c r="AL100" s="276"/>
      <c r="AM100" s="276"/>
    </row>
    <row r="101" spans="1:39" x14ac:dyDescent="0.2">
      <c r="A101" s="276"/>
      <c r="B101" s="276"/>
      <c r="C101" s="276"/>
      <c r="D101" s="276"/>
      <c r="E101" s="276"/>
      <c r="F101" s="276"/>
      <c r="G101" s="276"/>
      <c r="H101" s="276"/>
      <c r="I101" s="276"/>
      <c r="J101" s="276"/>
      <c r="K101" s="276"/>
      <c r="L101" s="276"/>
      <c r="M101" s="276"/>
      <c r="N101" s="276"/>
      <c r="O101" s="276"/>
      <c r="P101" s="276"/>
      <c r="Q101" s="276"/>
      <c r="R101" s="276"/>
      <c r="S101" s="276"/>
      <c r="T101" s="276"/>
      <c r="U101" s="276"/>
      <c r="V101" s="276"/>
      <c r="W101" s="276"/>
      <c r="X101" s="276"/>
      <c r="Y101" s="276"/>
      <c r="Z101" s="276"/>
      <c r="AA101" s="276"/>
      <c r="AB101" s="276"/>
      <c r="AC101" s="276"/>
      <c r="AD101" s="276"/>
      <c r="AE101" s="276"/>
      <c r="AF101" s="276"/>
      <c r="AG101" s="276"/>
      <c r="AH101" s="276"/>
      <c r="AI101" s="276"/>
      <c r="AJ101" s="276"/>
      <c r="AK101" s="276"/>
      <c r="AL101" s="276"/>
      <c r="AM101" s="276"/>
    </row>
    <row r="102" spans="1:39" x14ac:dyDescent="0.2">
      <c r="A102" s="276"/>
      <c r="B102" s="276"/>
      <c r="C102" s="276"/>
      <c r="D102" s="276"/>
      <c r="E102" s="276"/>
      <c r="F102" s="276"/>
      <c r="G102" s="276" t="s">
        <v>45</v>
      </c>
      <c r="H102" s="276"/>
      <c r="I102" s="276"/>
      <c r="J102" s="276"/>
      <c r="K102" s="276"/>
      <c r="L102" s="276"/>
      <c r="M102" s="276"/>
      <c r="N102" s="276"/>
      <c r="O102" s="276"/>
      <c r="P102" s="276"/>
      <c r="Q102" s="276"/>
      <c r="R102" s="276"/>
      <c r="S102" s="276"/>
      <c r="T102" s="276"/>
      <c r="U102" s="276"/>
      <c r="V102" s="276"/>
      <c r="W102" s="276"/>
      <c r="X102" s="276"/>
      <c r="Y102" s="276"/>
      <c r="Z102" s="276"/>
      <c r="AA102" s="276"/>
      <c r="AB102" s="276"/>
      <c r="AC102" s="276"/>
      <c r="AD102" s="276"/>
      <c r="AE102" s="276"/>
      <c r="AF102" s="276"/>
      <c r="AG102" s="276"/>
      <c r="AH102" s="276"/>
      <c r="AI102" s="276"/>
      <c r="AJ102" s="276"/>
      <c r="AK102" s="276"/>
      <c r="AL102" s="276"/>
      <c r="AM102" s="276"/>
    </row>
    <row r="103" spans="1:39" x14ac:dyDescent="0.2">
      <c r="A103" s="276"/>
      <c r="B103" s="276"/>
      <c r="C103" s="276"/>
      <c r="D103" s="276"/>
      <c r="E103" s="276"/>
      <c r="F103" s="276"/>
      <c r="G103" s="276"/>
      <c r="H103" s="276"/>
      <c r="I103" s="276"/>
      <c r="J103" s="276"/>
      <c r="K103" s="276"/>
      <c r="L103" s="276"/>
      <c r="M103" s="276"/>
      <c r="N103" s="276"/>
      <c r="O103" s="276"/>
      <c r="P103" s="276"/>
      <c r="Q103" s="276"/>
      <c r="R103" s="276"/>
      <c r="S103" s="276"/>
      <c r="T103" s="276"/>
      <c r="U103" s="276"/>
      <c r="V103" s="276"/>
      <c r="W103" s="276"/>
      <c r="X103" s="276"/>
      <c r="Y103" s="276"/>
      <c r="Z103" s="276"/>
      <c r="AA103" s="276"/>
      <c r="AB103" s="276"/>
      <c r="AC103" s="276"/>
      <c r="AD103" s="276"/>
      <c r="AE103" s="276"/>
      <c r="AF103" s="276"/>
      <c r="AG103" s="276"/>
      <c r="AH103" s="276"/>
      <c r="AI103" s="276"/>
      <c r="AJ103" s="276"/>
      <c r="AK103" s="276"/>
      <c r="AL103" s="276"/>
      <c r="AM103" s="276"/>
    </row>
    <row r="104" spans="1:39" x14ac:dyDescent="0.2">
      <c r="A104" s="276"/>
      <c r="B104" s="276"/>
      <c r="C104" s="276"/>
      <c r="D104" s="276"/>
      <c r="E104" s="276"/>
      <c r="F104" s="276"/>
      <c r="G104" s="276"/>
      <c r="H104" s="276"/>
      <c r="I104" s="276"/>
      <c r="J104" s="276"/>
      <c r="K104" s="276"/>
      <c r="L104" s="276"/>
      <c r="M104" s="276"/>
      <c r="N104" s="276"/>
      <c r="O104" s="276"/>
      <c r="P104" s="276"/>
      <c r="Q104" s="276"/>
      <c r="R104" s="276"/>
      <c r="S104" s="276"/>
      <c r="T104" s="276"/>
      <c r="U104" s="276"/>
      <c r="V104" s="276"/>
      <c r="W104" s="276"/>
      <c r="X104" s="276"/>
      <c r="Y104" s="276"/>
      <c r="Z104" s="276"/>
      <c r="AA104" s="276"/>
      <c r="AB104" s="276"/>
      <c r="AC104" s="276"/>
      <c r="AD104" s="276"/>
      <c r="AE104" s="276"/>
      <c r="AF104" s="276"/>
      <c r="AG104" s="276"/>
      <c r="AH104" s="276"/>
      <c r="AI104" s="276"/>
      <c r="AJ104" s="276"/>
      <c r="AK104" s="276"/>
      <c r="AL104" s="276"/>
      <c r="AM104" s="276"/>
    </row>
    <row r="105" spans="1:39" x14ac:dyDescent="0.2">
      <c r="A105" s="276"/>
      <c r="B105" s="276"/>
      <c r="C105" s="276"/>
      <c r="D105" s="276"/>
      <c r="E105" s="276"/>
      <c r="F105" s="276"/>
      <c r="G105" s="276"/>
      <c r="H105" s="276"/>
      <c r="I105" s="276"/>
      <c r="J105" s="276"/>
      <c r="K105" s="276"/>
      <c r="L105" s="276"/>
      <c r="M105" s="276"/>
      <c r="N105" s="276"/>
      <c r="O105" s="276"/>
      <c r="P105" s="276"/>
      <c r="Q105" s="276"/>
      <c r="R105" s="276"/>
      <c r="S105" s="276"/>
      <c r="T105" s="276"/>
      <c r="U105" s="276"/>
      <c r="V105" s="276"/>
      <c r="W105" s="276"/>
      <c r="X105" s="276"/>
      <c r="Y105" s="276"/>
      <c r="Z105" s="276"/>
      <c r="AA105" s="276"/>
      <c r="AB105" s="276"/>
      <c r="AC105" s="276"/>
      <c r="AD105" s="276"/>
      <c r="AE105" s="276"/>
      <c r="AF105" s="276"/>
      <c r="AG105" s="276"/>
      <c r="AH105" s="276"/>
      <c r="AI105" s="276"/>
      <c r="AJ105" s="276"/>
      <c r="AK105" s="276"/>
      <c r="AL105" s="276"/>
      <c r="AM105" s="276"/>
    </row>
    <row r="106" spans="1:39" x14ac:dyDescent="0.2">
      <c r="A106" s="276"/>
      <c r="B106" s="276"/>
      <c r="C106" s="276"/>
      <c r="D106" s="276"/>
      <c r="E106" s="276"/>
      <c r="F106" s="276"/>
      <c r="G106" s="276"/>
      <c r="H106" s="276"/>
      <c r="I106" s="276"/>
      <c r="J106" s="276"/>
      <c r="K106" s="276"/>
      <c r="L106" s="276"/>
      <c r="M106" s="276"/>
      <c r="N106" s="276"/>
      <c r="O106" s="276"/>
      <c r="P106" s="276"/>
      <c r="Q106" s="276"/>
      <c r="R106" s="276"/>
      <c r="S106" s="276"/>
      <c r="T106" s="276"/>
      <c r="U106" s="276"/>
      <c r="V106" s="276"/>
      <c r="W106" s="276"/>
      <c r="X106" s="276"/>
      <c r="Y106" s="276"/>
      <c r="Z106" s="276"/>
      <c r="AA106" s="276"/>
      <c r="AB106" s="276"/>
      <c r="AC106" s="276"/>
      <c r="AD106" s="276"/>
      <c r="AE106" s="276"/>
      <c r="AF106" s="276"/>
      <c r="AG106" s="276"/>
      <c r="AH106" s="276"/>
      <c r="AI106" s="276"/>
      <c r="AJ106" s="276"/>
      <c r="AK106" s="276"/>
      <c r="AL106" s="276"/>
      <c r="AM106" s="276"/>
    </row>
    <row r="107" spans="1:39" x14ac:dyDescent="0.2">
      <c r="A107" s="276"/>
      <c r="B107" s="276"/>
      <c r="C107" s="276"/>
      <c r="D107" s="276"/>
      <c r="E107" s="276"/>
      <c r="F107" s="276"/>
      <c r="G107" s="276"/>
      <c r="H107" s="276"/>
      <c r="I107" s="276"/>
      <c r="J107" s="276"/>
      <c r="K107" s="276"/>
      <c r="L107" s="276"/>
      <c r="M107" s="276"/>
      <c r="N107" s="276"/>
      <c r="O107" s="276"/>
      <c r="P107" s="276"/>
      <c r="Q107" s="276"/>
      <c r="R107" s="276"/>
      <c r="S107" s="276"/>
      <c r="T107" s="276"/>
      <c r="U107" s="276"/>
      <c r="V107" s="276"/>
      <c r="W107" s="276"/>
      <c r="X107" s="276"/>
      <c r="Y107" s="276"/>
      <c r="Z107" s="276"/>
      <c r="AA107" s="276"/>
      <c r="AB107" s="276"/>
      <c r="AC107" s="276"/>
      <c r="AD107" s="276"/>
      <c r="AE107" s="276"/>
      <c r="AF107" s="276"/>
      <c r="AG107" s="276"/>
      <c r="AH107" s="276"/>
      <c r="AI107" s="276"/>
      <c r="AJ107" s="276"/>
      <c r="AK107" s="276"/>
      <c r="AL107" s="276"/>
      <c r="AM107" s="276"/>
    </row>
    <row r="108" spans="1:39" x14ac:dyDescent="0.2">
      <c r="A108" s="276"/>
      <c r="B108" s="276"/>
      <c r="C108" s="276"/>
      <c r="D108" s="276"/>
      <c r="E108" s="276"/>
      <c r="F108" s="276"/>
      <c r="G108" s="276"/>
      <c r="H108" s="276"/>
      <c r="I108" s="276"/>
      <c r="J108" s="276"/>
      <c r="K108" s="276"/>
      <c r="L108" s="276"/>
      <c r="M108" s="276"/>
      <c r="N108" s="276"/>
      <c r="O108" s="276"/>
      <c r="P108" s="276"/>
      <c r="Q108" s="276"/>
      <c r="R108" s="276"/>
      <c r="S108" s="276"/>
      <c r="T108" s="276"/>
      <c r="U108" s="276"/>
      <c r="V108" s="276"/>
      <c r="W108" s="276"/>
      <c r="X108" s="276"/>
      <c r="Y108" s="276"/>
      <c r="Z108" s="276"/>
      <c r="AA108" s="276"/>
      <c r="AB108" s="276"/>
      <c r="AC108" s="276"/>
      <c r="AD108" s="276"/>
      <c r="AE108" s="276"/>
      <c r="AF108" s="276"/>
      <c r="AG108" s="276"/>
      <c r="AH108" s="276"/>
      <c r="AI108" s="276"/>
      <c r="AJ108" s="276"/>
      <c r="AK108" s="276"/>
      <c r="AL108" s="276"/>
      <c r="AM108" s="276"/>
    </row>
    <row r="109" spans="1:39" x14ac:dyDescent="0.2">
      <c r="A109" s="276"/>
      <c r="B109" s="276"/>
      <c r="C109" s="276"/>
      <c r="D109" s="276"/>
      <c r="E109" s="276"/>
      <c r="F109" s="276"/>
      <c r="G109" s="276"/>
      <c r="H109" s="276"/>
      <c r="I109" s="276"/>
      <c r="J109" s="276"/>
      <c r="K109" s="276"/>
      <c r="L109" s="276"/>
      <c r="M109" s="276"/>
      <c r="N109" s="276"/>
      <c r="O109" s="276"/>
      <c r="P109" s="276"/>
      <c r="Q109" s="276"/>
      <c r="R109" s="276"/>
      <c r="S109" s="276"/>
      <c r="T109" s="276"/>
      <c r="U109" s="276"/>
      <c r="V109" s="276"/>
      <c r="W109" s="276"/>
      <c r="X109" s="276"/>
      <c r="Y109" s="276"/>
      <c r="Z109" s="276"/>
      <c r="AA109" s="276"/>
      <c r="AB109" s="276"/>
      <c r="AC109" s="276"/>
      <c r="AD109" s="276"/>
      <c r="AE109" s="276"/>
      <c r="AF109" s="276"/>
      <c r="AG109" s="276"/>
      <c r="AH109" s="276"/>
      <c r="AI109" s="276"/>
      <c r="AJ109" s="276"/>
      <c r="AK109" s="276"/>
      <c r="AL109" s="276"/>
      <c r="AM109" s="276"/>
    </row>
    <row r="110" spans="1:39" x14ac:dyDescent="0.2">
      <c r="A110" s="276"/>
      <c r="B110" s="276"/>
      <c r="C110" s="276"/>
      <c r="D110" s="276"/>
      <c r="E110" s="276"/>
      <c r="F110" s="276"/>
      <c r="G110" s="276"/>
      <c r="H110" s="276"/>
      <c r="I110" s="276"/>
      <c r="J110" s="276"/>
      <c r="K110" s="276"/>
      <c r="L110" s="276"/>
      <c r="M110" s="276"/>
      <c r="N110" s="276"/>
      <c r="O110" s="276"/>
      <c r="P110" s="276"/>
      <c r="Q110" s="276"/>
      <c r="R110" s="276"/>
      <c r="S110" s="276"/>
      <c r="T110" s="276"/>
      <c r="U110" s="276"/>
      <c r="V110" s="276"/>
      <c r="W110" s="276"/>
      <c r="X110" s="276"/>
      <c r="Y110" s="276"/>
      <c r="Z110" s="276"/>
      <c r="AA110" s="276"/>
      <c r="AB110" s="276"/>
      <c r="AC110" s="276"/>
      <c r="AD110" s="276"/>
      <c r="AE110" s="276"/>
      <c r="AF110" s="276"/>
      <c r="AG110" s="276"/>
      <c r="AH110" s="276"/>
      <c r="AI110" s="276"/>
      <c r="AJ110" s="276"/>
      <c r="AK110" s="276"/>
      <c r="AL110" s="276"/>
      <c r="AM110" s="276"/>
    </row>
    <row r="111" spans="1:39" x14ac:dyDescent="0.2">
      <c r="A111" s="276"/>
      <c r="B111" s="276"/>
      <c r="C111" s="276"/>
      <c r="D111" s="276"/>
      <c r="E111" s="276"/>
      <c r="F111" s="276"/>
      <c r="G111" s="276"/>
      <c r="H111" s="276"/>
      <c r="I111" s="276"/>
      <c r="J111" s="276"/>
      <c r="K111" s="276"/>
      <c r="L111" s="276"/>
      <c r="M111" s="276"/>
      <c r="N111" s="276"/>
      <c r="O111" s="276"/>
      <c r="P111" s="276"/>
      <c r="Q111" s="276"/>
      <c r="R111" s="276"/>
      <c r="S111" s="276"/>
      <c r="T111" s="276"/>
      <c r="U111" s="276"/>
      <c r="V111" s="276"/>
      <c r="W111" s="276"/>
      <c r="X111" s="276"/>
      <c r="Y111" s="276"/>
      <c r="Z111" s="276"/>
      <c r="AA111" s="276"/>
      <c r="AB111" s="276"/>
      <c r="AC111" s="276"/>
      <c r="AD111" s="276"/>
      <c r="AE111" s="276"/>
      <c r="AF111" s="276"/>
      <c r="AG111" s="276"/>
      <c r="AH111" s="276"/>
      <c r="AI111" s="276"/>
      <c r="AJ111" s="276"/>
      <c r="AK111" s="276"/>
      <c r="AL111" s="276"/>
      <c r="AM111" s="276"/>
    </row>
    <row r="112" spans="1:39" x14ac:dyDescent="0.2">
      <c r="A112" s="276"/>
      <c r="B112" s="276"/>
      <c r="C112" s="276"/>
      <c r="D112" s="276"/>
      <c r="E112" s="276"/>
      <c r="F112" s="276"/>
      <c r="G112" s="276"/>
      <c r="H112" s="276"/>
      <c r="I112" s="276"/>
      <c r="J112" s="276"/>
      <c r="K112" s="276"/>
      <c r="L112" s="276"/>
      <c r="M112" s="276"/>
      <c r="N112" s="276"/>
      <c r="O112" s="276"/>
      <c r="P112" s="276"/>
      <c r="Q112" s="276"/>
      <c r="R112" s="276"/>
      <c r="S112" s="276"/>
      <c r="T112" s="276"/>
      <c r="U112" s="276"/>
      <c r="V112" s="276"/>
      <c r="W112" s="276"/>
      <c r="X112" s="276"/>
      <c r="Y112" s="276"/>
      <c r="Z112" s="276"/>
      <c r="AA112" s="276"/>
      <c r="AB112" s="276"/>
      <c r="AC112" s="276"/>
      <c r="AD112" s="276"/>
      <c r="AE112" s="276"/>
      <c r="AF112" s="276"/>
      <c r="AG112" s="276"/>
      <c r="AH112" s="276"/>
      <c r="AI112" s="276"/>
      <c r="AJ112" s="276"/>
      <c r="AK112" s="276"/>
      <c r="AL112" s="276"/>
      <c r="AM112" s="276"/>
    </row>
    <row r="113" spans="1:39" x14ac:dyDescent="0.2">
      <c r="A113" s="276"/>
      <c r="B113" s="276"/>
      <c r="C113" s="276"/>
      <c r="D113" s="276"/>
      <c r="E113" s="276"/>
      <c r="F113" s="276"/>
      <c r="G113" s="276"/>
      <c r="H113" s="276"/>
      <c r="I113" s="276"/>
      <c r="J113" s="276"/>
      <c r="K113" s="276"/>
      <c r="L113" s="276"/>
      <c r="M113" s="276"/>
      <c r="N113" s="276"/>
      <c r="O113" s="276"/>
      <c r="P113" s="276"/>
      <c r="Q113" s="276"/>
      <c r="R113" s="276"/>
      <c r="S113" s="276"/>
      <c r="T113" s="276"/>
      <c r="U113" s="276"/>
      <c r="V113" s="276"/>
      <c r="W113" s="276"/>
      <c r="X113" s="276"/>
      <c r="Y113" s="276"/>
      <c r="Z113" s="276"/>
      <c r="AA113" s="276"/>
      <c r="AB113" s="276"/>
      <c r="AC113" s="276"/>
      <c r="AD113" s="276"/>
      <c r="AE113" s="276"/>
      <c r="AF113" s="276"/>
      <c r="AG113" s="276"/>
      <c r="AH113" s="276"/>
      <c r="AI113" s="276"/>
      <c r="AJ113" s="276"/>
      <c r="AK113" s="276"/>
      <c r="AL113" s="276"/>
      <c r="AM113" s="276"/>
    </row>
    <row r="114" spans="1:39" x14ac:dyDescent="0.2">
      <c r="A114" s="276"/>
      <c r="B114" s="276"/>
      <c r="C114" s="276"/>
      <c r="D114" s="276"/>
      <c r="E114" s="276"/>
      <c r="F114" s="276"/>
      <c r="G114" s="276"/>
      <c r="H114" s="276"/>
      <c r="I114" s="276"/>
      <c r="J114" s="276"/>
      <c r="K114" s="276"/>
      <c r="L114" s="276"/>
      <c r="M114" s="276"/>
      <c r="N114" s="276"/>
      <c r="O114" s="276"/>
      <c r="P114" s="276"/>
      <c r="Q114" s="276"/>
      <c r="R114" s="276"/>
      <c r="S114" s="276"/>
      <c r="T114" s="276"/>
      <c r="U114" s="276"/>
      <c r="V114" s="276"/>
      <c r="W114" s="276"/>
      <c r="X114" s="276"/>
      <c r="Y114" s="276"/>
      <c r="Z114" s="276"/>
      <c r="AA114" s="276"/>
      <c r="AB114" s="276"/>
      <c r="AC114" s="276"/>
      <c r="AD114" s="276"/>
      <c r="AE114" s="276"/>
      <c r="AF114" s="276"/>
      <c r="AG114" s="276"/>
      <c r="AH114" s="276"/>
      <c r="AI114" s="276"/>
      <c r="AJ114" s="276"/>
      <c r="AK114" s="276"/>
      <c r="AL114" s="276"/>
      <c r="AM114" s="276"/>
    </row>
    <row r="115" spans="1:39" x14ac:dyDescent="0.2">
      <c r="A115" s="276"/>
      <c r="B115" s="276"/>
      <c r="C115" s="276"/>
      <c r="D115" s="276"/>
      <c r="E115" s="276"/>
      <c r="F115" s="276"/>
      <c r="G115" s="276"/>
      <c r="H115" s="276"/>
      <c r="I115" s="276"/>
      <c r="J115" s="276"/>
      <c r="K115" s="276"/>
      <c r="L115" s="276"/>
      <c r="M115" s="276"/>
      <c r="N115" s="276"/>
      <c r="O115" s="276"/>
      <c r="P115" s="276"/>
      <c r="Q115" s="276"/>
      <c r="R115" s="276"/>
      <c r="S115" s="276"/>
      <c r="T115" s="276"/>
      <c r="U115" s="276"/>
      <c r="V115" s="276"/>
      <c r="W115" s="276"/>
      <c r="X115" s="276"/>
      <c r="Y115" s="276"/>
      <c r="Z115" s="276"/>
      <c r="AA115" s="276"/>
      <c r="AB115" s="276"/>
      <c r="AC115" s="276"/>
      <c r="AD115" s="276"/>
      <c r="AE115" s="276"/>
      <c r="AF115" s="276"/>
      <c r="AG115" s="276"/>
      <c r="AH115" s="276"/>
      <c r="AI115" s="276"/>
      <c r="AJ115" s="276"/>
      <c r="AK115" s="276"/>
      <c r="AL115" s="276"/>
      <c r="AM115" s="276"/>
    </row>
    <row r="116" spans="1:39" x14ac:dyDescent="0.2">
      <c r="A116" s="276"/>
      <c r="B116" s="276"/>
      <c r="C116" s="276"/>
      <c r="D116" s="276"/>
      <c r="E116" s="276"/>
      <c r="F116" s="276"/>
      <c r="G116" s="276"/>
      <c r="H116" s="276"/>
      <c r="I116" s="276"/>
      <c r="J116" s="276"/>
      <c r="K116" s="276"/>
      <c r="L116" s="276"/>
      <c r="M116" s="276"/>
      <c r="N116" s="276"/>
      <c r="O116" s="276"/>
      <c r="P116" s="276"/>
      <c r="Q116" s="276"/>
      <c r="R116" s="276"/>
      <c r="S116" s="276"/>
      <c r="T116" s="276"/>
      <c r="U116" s="276"/>
      <c r="V116" s="276"/>
      <c r="W116" s="276"/>
      <c r="X116" s="276"/>
      <c r="Y116" s="276"/>
      <c r="Z116" s="276"/>
      <c r="AA116" s="276"/>
      <c r="AB116" s="276"/>
      <c r="AC116" s="276"/>
      <c r="AD116" s="276"/>
      <c r="AE116" s="276"/>
      <c r="AF116" s="276"/>
      <c r="AG116" s="276"/>
      <c r="AH116" s="276"/>
      <c r="AI116" s="276"/>
      <c r="AJ116" s="276"/>
      <c r="AK116" s="276"/>
      <c r="AL116" s="276"/>
      <c r="AM116" s="276"/>
    </row>
    <row r="117" spans="1:39" x14ac:dyDescent="0.2">
      <c r="A117" s="276"/>
      <c r="B117" s="276"/>
      <c r="C117" s="276"/>
      <c r="D117" s="276"/>
      <c r="E117" s="276"/>
      <c r="F117" s="276"/>
      <c r="G117" s="276"/>
      <c r="H117" s="276"/>
      <c r="I117" s="276"/>
      <c r="J117" s="276"/>
      <c r="K117" s="276"/>
      <c r="L117" s="276"/>
      <c r="M117" s="276"/>
      <c r="N117" s="276"/>
      <c r="O117" s="276"/>
      <c r="P117" s="276"/>
      <c r="Q117" s="276"/>
      <c r="R117" s="276"/>
      <c r="S117" s="276"/>
      <c r="T117" s="276"/>
      <c r="U117" s="276"/>
      <c r="V117" s="276"/>
      <c r="W117" s="276"/>
      <c r="X117" s="276"/>
      <c r="Y117" s="276"/>
      <c r="Z117" s="276"/>
      <c r="AA117" s="276"/>
      <c r="AB117" s="276"/>
      <c r="AC117" s="276"/>
      <c r="AD117" s="276"/>
      <c r="AE117" s="276"/>
      <c r="AF117" s="276"/>
      <c r="AG117" s="276"/>
      <c r="AH117" s="276"/>
      <c r="AI117" s="276"/>
      <c r="AJ117" s="276"/>
      <c r="AK117" s="276"/>
      <c r="AL117" s="276"/>
      <c r="AM117" s="276"/>
    </row>
    <row r="118" spans="1:39" x14ac:dyDescent="0.2">
      <c r="A118" s="276"/>
      <c r="B118" s="276"/>
      <c r="C118" s="276"/>
      <c r="D118" s="276"/>
      <c r="E118" s="276"/>
      <c r="F118" s="276"/>
      <c r="G118" s="276"/>
      <c r="H118" s="276"/>
      <c r="I118" s="276"/>
      <c r="J118" s="276"/>
      <c r="K118" s="276"/>
      <c r="L118" s="276"/>
      <c r="M118" s="276"/>
      <c r="N118" s="276"/>
      <c r="O118" s="276"/>
      <c r="P118" s="276"/>
      <c r="Q118" s="276"/>
      <c r="R118" s="276"/>
      <c r="S118" s="276"/>
      <c r="T118" s="276"/>
      <c r="U118" s="276"/>
      <c r="V118" s="276"/>
      <c r="W118" s="276"/>
      <c r="X118" s="276"/>
      <c r="Y118" s="276"/>
      <c r="Z118" s="276"/>
      <c r="AA118" s="276"/>
      <c r="AB118" s="276"/>
      <c r="AC118" s="276"/>
      <c r="AD118" s="276"/>
      <c r="AE118" s="276"/>
      <c r="AF118" s="276"/>
      <c r="AG118" s="276"/>
      <c r="AH118" s="276"/>
      <c r="AI118" s="276"/>
      <c r="AJ118" s="276"/>
      <c r="AK118" s="276"/>
      <c r="AL118" s="276"/>
      <c r="AM118" s="276"/>
    </row>
    <row r="119" spans="1:39" x14ac:dyDescent="0.2">
      <c r="A119" s="276"/>
      <c r="B119" s="276"/>
      <c r="C119" s="276"/>
      <c r="D119" s="276"/>
      <c r="E119" s="276"/>
      <c r="F119" s="276"/>
      <c r="G119" s="276"/>
      <c r="H119" s="276"/>
      <c r="I119" s="276"/>
      <c r="J119" s="276"/>
      <c r="K119" s="276"/>
      <c r="L119" s="276"/>
      <c r="M119" s="276"/>
      <c r="N119" s="276"/>
      <c r="O119" s="276"/>
      <c r="P119" s="276"/>
      <c r="Q119" s="276"/>
      <c r="R119" s="276"/>
      <c r="S119" s="276"/>
      <c r="T119" s="276"/>
      <c r="U119" s="276"/>
      <c r="V119" s="276"/>
      <c r="W119" s="276"/>
      <c r="X119" s="276"/>
      <c r="Y119" s="276"/>
      <c r="Z119" s="276"/>
      <c r="AA119" s="276"/>
      <c r="AB119" s="276"/>
      <c r="AC119" s="276"/>
      <c r="AD119" s="276"/>
      <c r="AE119" s="276"/>
      <c r="AF119" s="276"/>
      <c r="AG119" s="276"/>
      <c r="AH119" s="276"/>
      <c r="AI119" s="276"/>
      <c r="AJ119" s="276"/>
      <c r="AK119" s="276"/>
      <c r="AL119" s="276"/>
      <c r="AM119" s="276"/>
    </row>
    <row r="120" spans="1:39" x14ac:dyDescent="0.2">
      <c r="A120" s="276"/>
      <c r="B120" s="276"/>
      <c r="C120" s="276"/>
      <c r="D120" s="276"/>
      <c r="E120" s="276"/>
      <c r="F120" s="276"/>
      <c r="G120" s="276"/>
      <c r="H120" s="276"/>
      <c r="I120" s="276"/>
      <c r="J120" s="276"/>
      <c r="K120" s="276"/>
      <c r="L120" s="276"/>
      <c r="M120" s="276"/>
      <c r="N120" s="276"/>
      <c r="O120" s="276"/>
      <c r="P120" s="276"/>
      <c r="Q120" s="276"/>
      <c r="R120" s="276"/>
      <c r="S120" s="276"/>
      <c r="T120" s="276"/>
      <c r="U120" s="276"/>
      <c r="V120" s="276"/>
      <c r="W120" s="276"/>
      <c r="X120" s="276"/>
      <c r="Y120" s="276"/>
      <c r="Z120" s="276"/>
      <c r="AA120" s="276"/>
      <c r="AB120" s="276"/>
      <c r="AC120" s="276"/>
      <c r="AD120" s="276"/>
      <c r="AE120" s="276"/>
      <c r="AF120" s="276"/>
      <c r="AG120" s="276"/>
      <c r="AH120" s="276"/>
      <c r="AI120" s="276"/>
      <c r="AJ120" s="276"/>
      <c r="AK120" s="276"/>
      <c r="AL120" s="276"/>
      <c r="AM120" s="276"/>
    </row>
    <row r="121" spans="1:39" x14ac:dyDescent="0.2">
      <c r="A121" s="276"/>
      <c r="B121" s="276"/>
      <c r="C121" s="276"/>
      <c r="D121" s="276"/>
      <c r="E121" s="276"/>
      <c r="F121" s="276"/>
      <c r="G121" s="276"/>
      <c r="H121" s="276"/>
      <c r="I121" s="276"/>
      <c r="J121" s="276"/>
      <c r="K121" s="276"/>
      <c r="L121" s="276"/>
      <c r="M121" s="276"/>
      <c r="N121" s="276"/>
      <c r="O121" s="276"/>
      <c r="P121" s="276"/>
      <c r="Q121" s="276"/>
      <c r="R121" s="276"/>
      <c r="S121" s="276"/>
      <c r="T121" s="276"/>
      <c r="U121" s="276"/>
      <c r="V121" s="276"/>
      <c r="W121" s="276"/>
      <c r="X121" s="276"/>
      <c r="Y121" s="276"/>
      <c r="Z121" s="276"/>
      <c r="AA121" s="276"/>
      <c r="AB121" s="276"/>
      <c r="AC121" s="276"/>
      <c r="AD121" s="276"/>
      <c r="AE121" s="276"/>
      <c r="AF121" s="276"/>
      <c r="AG121" s="276"/>
      <c r="AH121" s="276"/>
      <c r="AI121" s="276"/>
      <c r="AJ121" s="276"/>
      <c r="AK121" s="276"/>
      <c r="AL121" s="276"/>
      <c r="AM121" s="276"/>
    </row>
    <row r="122" spans="1:39" x14ac:dyDescent="0.2">
      <c r="A122" s="276"/>
      <c r="B122" s="276"/>
      <c r="C122" s="276"/>
      <c r="D122" s="276"/>
      <c r="E122" s="276"/>
      <c r="F122" s="276"/>
      <c r="G122" s="276"/>
      <c r="H122" s="276"/>
      <c r="I122" s="276"/>
      <c r="J122" s="276"/>
      <c r="K122" s="276"/>
      <c r="L122" s="276"/>
      <c r="M122" s="276"/>
      <c r="N122" s="276"/>
      <c r="O122" s="276"/>
      <c r="P122" s="276"/>
      <c r="Q122" s="276"/>
      <c r="R122" s="276"/>
      <c r="S122" s="276"/>
      <c r="T122" s="276"/>
      <c r="U122" s="276"/>
      <c r="V122" s="276"/>
      <c r="W122" s="276"/>
      <c r="X122" s="276"/>
      <c r="Y122" s="276"/>
      <c r="Z122" s="276"/>
      <c r="AA122" s="276"/>
      <c r="AB122" s="276"/>
      <c r="AC122" s="276"/>
      <c r="AD122" s="276"/>
      <c r="AE122" s="276"/>
      <c r="AF122" s="276"/>
      <c r="AG122" s="276"/>
      <c r="AH122" s="276"/>
      <c r="AI122" s="276"/>
      <c r="AJ122" s="276"/>
      <c r="AK122" s="276"/>
      <c r="AL122" s="276"/>
      <c r="AM122" s="276"/>
    </row>
    <row r="123" spans="1:39" x14ac:dyDescent="0.2">
      <c r="A123" s="276"/>
      <c r="B123" s="276"/>
      <c r="C123" s="276"/>
      <c r="D123" s="276"/>
      <c r="E123" s="276"/>
      <c r="F123" s="276"/>
      <c r="G123" s="276"/>
      <c r="H123" s="276"/>
      <c r="I123" s="276"/>
      <c r="J123" s="276"/>
      <c r="K123" s="276"/>
      <c r="L123" s="276"/>
      <c r="M123" s="276"/>
      <c r="N123" s="276"/>
      <c r="O123" s="276"/>
      <c r="P123" s="276"/>
      <c r="Q123" s="276"/>
      <c r="R123" s="276"/>
      <c r="S123" s="276"/>
      <c r="T123" s="276"/>
      <c r="U123" s="276"/>
      <c r="V123" s="276"/>
      <c r="W123" s="276"/>
      <c r="X123" s="276"/>
      <c r="Y123" s="276"/>
      <c r="Z123" s="276"/>
      <c r="AA123" s="276"/>
      <c r="AB123" s="276"/>
      <c r="AC123" s="276"/>
      <c r="AD123" s="276"/>
      <c r="AE123" s="276"/>
      <c r="AF123" s="276"/>
      <c r="AG123" s="276"/>
      <c r="AH123" s="276"/>
      <c r="AI123" s="276"/>
      <c r="AJ123" s="276"/>
      <c r="AK123" s="276"/>
      <c r="AL123" s="276"/>
      <c r="AM123" s="276"/>
    </row>
    <row r="124" spans="1:39" x14ac:dyDescent="0.2">
      <c r="A124" s="276"/>
      <c r="B124" s="276"/>
      <c r="C124" s="276"/>
      <c r="D124" s="276"/>
      <c r="E124" s="276"/>
      <c r="F124" s="276"/>
      <c r="G124" s="276"/>
      <c r="H124" s="276"/>
      <c r="I124" s="276"/>
      <c r="J124" s="276"/>
      <c r="K124" s="276"/>
      <c r="L124" s="276"/>
      <c r="M124" s="276"/>
      <c r="N124" s="276"/>
      <c r="O124" s="276"/>
      <c r="P124" s="276"/>
      <c r="Q124" s="276"/>
      <c r="R124" s="276"/>
      <c r="S124" s="276"/>
      <c r="T124" s="276"/>
      <c r="U124" s="276"/>
      <c r="V124" s="276"/>
      <c r="W124" s="276"/>
      <c r="X124" s="276"/>
      <c r="Y124" s="276"/>
      <c r="Z124" s="276"/>
      <c r="AA124" s="276"/>
      <c r="AB124" s="276"/>
      <c r="AC124" s="276"/>
      <c r="AD124" s="276"/>
      <c r="AE124" s="276"/>
      <c r="AF124" s="276"/>
      <c r="AG124" s="276"/>
      <c r="AH124" s="276"/>
      <c r="AI124" s="276"/>
      <c r="AJ124" s="276"/>
      <c r="AK124" s="276"/>
      <c r="AL124" s="276"/>
      <c r="AM124" s="276"/>
    </row>
    <row r="125" spans="1:39" x14ac:dyDescent="0.2">
      <c r="A125" s="276"/>
      <c r="B125" s="276"/>
      <c r="C125" s="276"/>
      <c r="D125" s="276"/>
      <c r="E125" s="276"/>
      <c r="F125" s="276"/>
      <c r="G125" s="276"/>
      <c r="H125" s="276"/>
      <c r="I125" s="276"/>
      <c r="J125" s="276"/>
      <c r="K125" s="276"/>
      <c r="L125" s="276"/>
      <c r="M125" s="276"/>
      <c r="N125" s="276"/>
      <c r="O125" s="276"/>
      <c r="P125" s="276"/>
      <c r="Q125" s="276"/>
      <c r="R125" s="276"/>
      <c r="S125" s="276"/>
      <c r="T125" s="276"/>
      <c r="U125" s="276"/>
      <c r="V125" s="276"/>
      <c r="W125" s="276"/>
      <c r="X125" s="276"/>
      <c r="Y125" s="276"/>
      <c r="Z125" s="276"/>
      <c r="AA125" s="276"/>
      <c r="AB125" s="276"/>
      <c r="AC125" s="276"/>
      <c r="AD125" s="276"/>
      <c r="AE125" s="276"/>
      <c r="AF125" s="276"/>
      <c r="AG125" s="276"/>
      <c r="AH125" s="276"/>
      <c r="AI125" s="276"/>
      <c r="AJ125" s="276"/>
      <c r="AK125" s="276"/>
      <c r="AL125" s="276"/>
      <c r="AM125" s="276"/>
    </row>
    <row r="126" spans="1:39" x14ac:dyDescent="0.2">
      <c r="A126" s="276"/>
      <c r="B126" s="276"/>
      <c r="C126" s="276"/>
      <c r="D126" s="276"/>
      <c r="E126" s="276"/>
      <c r="F126" s="276"/>
      <c r="G126" s="276"/>
      <c r="H126" s="276"/>
      <c r="I126" s="276"/>
      <c r="J126" s="276"/>
      <c r="K126" s="276"/>
      <c r="L126" s="276"/>
      <c r="M126" s="276"/>
      <c r="N126" s="276"/>
      <c r="O126" s="276"/>
      <c r="P126" s="276"/>
      <c r="Q126" s="276"/>
      <c r="R126" s="276"/>
      <c r="S126" s="276"/>
      <c r="T126" s="276"/>
      <c r="U126" s="276"/>
      <c r="V126" s="276"/>
      <c r="W126" s="276"/>
      <c r="X126" s="276"/>
      <c r="Y126" s="276"/>
      <c r="Z126" s="276"/>
      <c r="AA126" s="276"/>
      <c r="AB126" s="276"/>
      <c r="AC126" s="276"/>
      <c r="AD126" s="276"/>
      <c r="AE126" s="276"/>
      <c r="AF126" s="276"/>
      <c r="AG126" s="276"/>
      <c r="AH126" s="276"/>
      <c r="AI126" s="276"/>
      <c r="AJ126" s="276"/>
      <c r="AK126" s="276"/>
      <c r="AL126" s="276"/>
      <c r="AM126" s="276"/>
    </row>
    <row r="127" spans="1:39" x14ac:dyDescent="0.2">
      <c r="A127" s="276"/>
      <c r="B127" s="276"/>
      <c r="C127" s="276"/>
      <c r="D127" s="276"/>
      <c r="E127" s="276"/>
      <c r="F127" s="276"/>
      <c r="G127" s="276"/>
      <c r="H127" s="276"/>
      <c r="I127" s="276"/>
      <c r="J127" s="276"/>
      <c r="K127" s="276"/>
      <c r="L127" s="276"/>
      <c r="M127" s="276"/>
      <c r="N127" s="276"/>
      <c r="O127" s="276"/>
      <c r="P127" s="276"/>
      <c r="Q127" s="276"/>
      <c r="R127" s="276"/>
      <c r="S127" s="276"/>
      <c r="T127" s="276"/>
      <c r="U127" s="276"/>
      <c r="V127" s="276"/>
      <c r="W127" s="276"/>
      <c r="X127" s="276"/>
      <c r="Y127" s="276"/>
      <c r="Z127" s="276"/>
      <c r="AA127" s="276"/>
      <c r="AB127" s="276"/>
      <c r="AC127" s="276"/>
      <c r="AD127" s="276"/>
      <c r="AE127" s="276"/>
      <c r="AF127" s="276"/>
      <c r="AG127" s="276"/>
      <c r="AH127" s="276"/>
      <c r="AI127" s="276"/>
      <c r="AJ127" s="276"/>
      <c r="AK127" s="276"/>
      <c r="AL127" s="276"/>
      <c r="AM127" s="276"/>
    </row>
    <row r="128" spans="1:39" x14ac:dyDescent="0.2">
      <c r="A128" s="276"/>
      <c r="B128" s="276"/>
      <c r="C128" s="276"/>
      <c r="D128" s="276"/>
      <c r="E128" s="276"/>
      <c r="F128" s="276"/>
      <c r="G128" s="276"/>
      <c r="H128" s="276"/>
      <c r="I128" s="276"/>
      <c r="J128" s="276"/>
      <c r="K128" s="276"/>
      <c r="L128" s="276"/>
      <c r="M128" s="276"/>
      <c r="N128" s="276"/>
      <c r="O128" s="276"/>
      <c r="P128" s="276"/>
      <c r="Q128" s="276"/>
      <c r="R128" s="276"/>
      <c r="S128" s="276"/>
      <c r="T128" s="276"/>
      <c r="U128" s="276"/>
      <c r="V128" s="276"/>
      <c r="W128" s="276"/>
      <c r="X128" s="276"/>
      <c r="Y128" s="276"/>
      <c r="Z128" s="276"/>
      <c r="AA128" s="276"/>
      <c r="AB128" s="276"/>
      <c r="AC128" s="276"/>
      <c r="AD128" s="276"/>
      <c r="AE128" s="276"/>
      <c r="AF128" s="276"/>
      <c r="AG128" s="276"/>
      <c r="AH128" s="276"/>
      <c r="AI128" s="276"/>
      <c r="AJ128" s="276"/>
      <c r="AK128" s="276"/>
      <c r="AL128" s="276"/>
      <c r="AM128" s="276"/>
    </row>
    <row r="129" spans="1:39" x14ac:dyDescent="0.2">
      <c r="A129" s="276"/>
      <c r="B129" s="276"/>
      <c r="C129" s="276"/>
      <c r="D129" s="276"/>
      <c r="E129" s="276"/>
      <c r="F129" s="276"/>
      <c r="G129" s="276"/>
      <c r="H129" s="276"/>
      <c r="I129" s="276"/>
      <c r="J129" s="276"/>
      <c r="K129" s="276"/>
      <c r="L129" s="276"/>
      <c r="M129" s="276"/>
      <c r="N129" s="276"/>
      <c r="O129" s="276"/>
      <c r="P129" s="276"/>
      <c r="Q129" s="276"/>
      <c r="R129" s="276"/>
      <c r="S129" s="276"/>
      <c r="T129" s="276"/>
      <c r="U129" s="276"/>
      <c r="V129" s="276"/>
      <c r="W129" s="276"/>
      <c r="X129" s="276"/>
      <c r="Y129" s="276"/>
      <c r="Z129" s="276"/>
      <c r="AA129" s="276"/>
      <c r="AB129" s="276"/>
      <c r="AC129" s="276"/>
      <c r="AD129" s="276"/>
      <c r="AE129" s="276"/>
      <c r="AF129" s="276"/>
      <c r="AG129" s="276"/>
      <c r="AH129" s="276"/>
      <c r="AI129" s="276"/>
      <c r="AJ129" s="276"/>
      <c r="AK129" s="276"/>
      <c r="AL129" s="276"/>
      <c r="AM129" s="276"/>
    </row>
    <row r="130" spans="1:39" x14ac:dyDescent="0.2">
      <c r="A130" s="276"/>
      <c r="B130" s="276"/>
      <c r="C130" s="276"/>
      <c r="D130" s="276"/>
      <c r="E130" s="276"/>
      <c r="F130" s="276"/>
      <c r="G130" s="276"/>
      <c r="H130" s="276"/>
      <c r="I130" s="276"/>
      <c r="J130" s="276"/>
      <c r="K130" s="276"/>
      <c r="L130" s="276"/>
      <c r="M130" s="276"/>
      <c r="N130" s="276"/>
      <c r="O130" s="276"/>
      <c r="P130" s="276"/>
      <c r="Q130" s="276"/>
      <c r="R130" s="276"/>
      <c r="S130" s="276"/>
      <c r="T130" s="276"/>
      <c r="U130" s="276"/>
      <c r="V130" s="276"/>
      <c r="W130" s="276"/>
      <c r="X130" s="276"/>
      <c r="Y130" s="276"/>
      <c r="Z130" s="276"/>
      <c r="AA130" s="276"/>
      <c r="AB130" s="276"/>
      <c r="AC130" s="276"/>
      <c r="AD130" s="276"/>
      <c r="AE130" s="276"/>
      <c r="AF130" s="276"/>
      <c r="AG130" s="276"/>
      <c r="AH130" s="276"/>
      <c r="AI130" s="276"/>
      <c r="AJ130" s="276"/>
      <c r="AK130" s="276"/>
      <c r="AL130" s="276"/>
      <c r="AM130" s="276"/>
    </row>
    <row r="131" spans="1:39" x14ac:dyDescent="0.2">
      <c r="A131" s="276"/>
      <c r="B131" s="276"/>
      <c r="C131" s="276"/>
      <c r="D131" s="276"/>
      <c r="E131" s="276"/>
      <c r="F131" s="276"/>
      <c r="G131" s="276"/>
      <c r="H131" s="276"/>
      <c r="I131" s="276"/>
      <c r="J131" s="276"/>
      <c r="K131" s="276"/>
      <c r="L131" s="276"/>
      <c r="M131" s="276"/>
      <c r="N131" s="276"/>
      <c r="O131" s="276"/>
      <c r="P131" s="276"/>
      <c r="Q131" s="276"/>
      <c r="R131" s="276"/>
      <c r="S131" s="276"/>
      <c r="T131" s="276"/>
      <c r="U131" s="276"/>
      <c r="V131" s="276"/>
      <c r="W131" s="276"/>
      <c r="X131" s="276"/>
      <c r="Y131" s="276"/>
      <c r="Z131" s="276"/>
      <c r="AA131" s="276"/>
      <c r="AB131" s="276"/>
      <c r="AC131" s="276"/>
      <c r="AD131" s="276"/>
      <c r="AE131" s="276"/>
      <c r="AF131" s="276"/>
      <c r="AG131" s="276"/>
      <c r="AH131" s="276"/>
      <c r="AI131" s="276"/>
      <c r="AJ131" s="276"/>
      <c r="AK131" s="276"/>
      <c r="AL131" s="276"/>
      <c r="AM131" s="276"/>
    </row>
    <row r="132" spans="1:39" x14ac:dyDescent="0.2">
      <c r="A132" s="276"/>
      <c r="B132" s="276"/>
      <c r="C132" s="276"/>
      <c r="D132" s="276"/>
      <c r="E132" s="276"/>
      <c r="F132" s="276"/>
      <c r="G132" s="276"/>
      <c r="H132" s="276"/>
      <c r="I132" s="276"/>
      <c r="J132" s="276"/>
      <c r="K132" s="276"/>
      <c r="L132" s="276"/>
      <c r="M132" s="276"/>
      <c r="N132" s="276"/>
      <c r="O132" s="276"/>
      <c r="P132" s="276"/>
      <c r="Q132" s="276"/>
      <c r="R132" s="276"/>
      <c r="S132" s="276"/>
      <c r="T132" s="276"/>
      <c r="U132" s="276"/>
      <c r="V132" s="276"/>
      <c r="W132" s="276"/>
      <c r="X132" s="276"/>
      <c r="Y132" s="276"/>
      <c r="Z132" s="276"/>
      <c r="AA132" s="276"/>
      <c r="AB132" s="276"/>
      <c r="AC132" s="276"/>
      <c r="AD132" s="276"/>
      <c r="AE132" s="276"/>
      <c r="AF132" s="276"/>
      <c r="AG132" s="276"/>
      <c r="AH132" s="276"/>
      <c r="AI132" s="276"/>
      <c r="AJ132" s="276"/>
      <c r="AK132" s="276"/>
      <c r="AL132" s="276"/>
      <c r="AM132" s="276"/>
    </row>
    <row r="133" spans="1:39" x14ac:dyDescent="0.2">
      <c r="A133" s="276"/>
      <c r="B133" s="276"/>
      <c r="C133" s="276"/>
      <c r="D133" s="276"/>
      <c r="E133" s="276"/>
      <c r="F133" s="276"/>
      <c r="G133" s="276"/>
      <c r="H133" s="276"/>
      <c r="I133" s="276"/>
      <c r="J133" s="276"/>
      <c r="K133" s="276"/>
      <c r="L133" s="276"/>
      <c r="M133" s="276"/>
      <c r="N133" s="276"/>
      <c r="O133" s="276"/>
      <c r="P133" s="276"/>
      <c r="Q133" s="276"/>
      <c r="R133" s="276"/>
      <c r="S133" s="276"/>
      <c r="T133" s="276"/>
      <c r="U133" s="276"/>
      <c r="V133" s="276"/>
      <c r="W133" s="276"/>
      <c r="X133" s="276"/>
      <c r="Y133" s="276"/>
      <c r="Z133" s="276"/>
      <c r="AA133" s="276"/>
      <c r="AB133" s="276"/>
      <c r="AC133" s="276"/>
      <c r="AD133" s="276"/>
      <c r="AE133" s="276"/>
      <c r="AF133" s="276"/>
      <c r="AG133" s="276"/>
      <c r="AH133" s="276"/>
      <c r="AI133" s="276"/>
      <c r="AJ133" s="276"/>
      <c r="AK133" s="276"/>
      <c r="AL133" s="276"/>
      <c r="AM133" s="276"/>
    </row>
    <row r="134" spans="1:39" x14ac:dyDescent="0.2">
      <c r="A134" s="276"/>
      <c r="B134" s="276"/>
      <c r="C134" s="276"/>
      <c r="D134" s="276"/>
      <c r="E134" s="276"/>
      <c r="F134" s="276"/>
      <c r="G134" s="276"/>
      <c r="H134" s="276"/>
      <c r="I134" s="276"/>
      <c r="J134" s="276"/>
      <c r="K134" s="276"/>
      <c r="L134" s="276"/>
      <c r="M134" s="276"/>
      <c r="N134" s="276"/>
      <c r="O134" s="276"/>
      <c r="P134" s="276"/>
      <c r="Q134" s="276"/>
      <c r="R134" s="276"/>
      <c r="S134" s="276"/>
      <c r="T134" s="276"/>
      <c r="U134" s="276"/>
      <c r="V134" s="276"/>
      <c r="W134" s="276"/>
      <c r="X134" s="276"/>
      <c r="Y134" s="276"/>
      <c r="Z134" s="276"/>
      <c r="AA134" s="276"/>
      <c r="AB134" s="276"/>
      <c r="AC134" s="276"/>
      <c r="AD134" s="276"/>
      <c r="AE134" s="276"/>
      <c r="AF134" s="276"/>
      <c r="AG134" s="276"/>
      <c r="AH134" s="276"/>
      <c r="AI134" s="276"/>
      <c r="AJ134" s="276"/>
      <c r="AK134" s="276"/>
      <c r="AL134" s="276"/>
      <c r="AM134" s="276"/>
    </row>
    <row r="135" spans="1:39" x14ac:dyDescent="0.2">
      <c r="A135" s="276"/>
      <c r="B135" s="276"/>
      <c r="C135" s="276"/>
      <c r="D135" s="276"/>
      <c r="E135" s="276"/>
      <c r="F135" s="276"/>
      <c r="G135" s="276"/>
      <c r="H135" s="276"/>
      <c r="I135" s="276"/>
      <c r="J135" s="276"/>
      <c r="K135" s="276"/>
      <c r="L135" s="276"/>
      <c r="M135" s="276"/>
      <c r="N135" s="276"/>
      <c r="O135" s="276"/>
      <c r="P135" s="276"/>
      <c r="Q135" s="276"/>
      <c r="R135" s="276"/>
      <c r="S135" s="276"/>
      <c r="T135" s="276"/>
      <c r="U135" s="276"/>
      <c r="V135" s="276"/>
      <c r="W135" s="276"/>
      <c r="X135" s="276"/>
      <c r="Y135" s="276"/>
      <c r="Z135" s="276"/>
      <c r="AA135" s="276"/>
      <c r="AB135" s="276"/>
      <c r="AC135" s="276"/>
      <c r="AD135" s="276"/>
      <c r="AE135" s="276"/>
      <c r="AF135" s="276"/>
      <c r="AG135" s="276"/>
      <c r="AH135" s="276"/>
      <c r="AI135" s="276"/>
      <c r="AJ135" s="276"/>
      <c r="AK135" s="276"/>
      <c r="AL135" s="276"/>
      <c r="AM135" s="276"/>
    </row>
    <row r="136" spans="1:39" x14ac:dyDescent="0.2">
      <c r="A136" s="276"/>
      <c r="B136" s="276"/>
      <c r="C136" s="276"/>
      <c r="D136" s="276"/>
      <c r="E136" s="276"/>
      <c r="F136" s="276"/>
      <c r="G136" s="276"/>
      <c r="H136" s="276"/>
      <c r="I136" s="276"/>
      <c r="J136" s="276"/>
      <c r="K136" s="276"/>
      <c r="L136" s="276"/>
      <c r="M136" s="276"/>
      <c r="N136" s="276"/>
      <c r="O136" s="276"/>
      <c r="P136" s="276"/>
      <c r="Q136" s="276"/>
      <c r="R136" s="276"/>
      <c r="S136" s="276"/>
      <c r="T136" s="276"/>
      <c r="U136" s="276"/>
      <c r="V136" s="276"/>
      <c r="W136" s="276"/>
      <c r="X136" s="276"/>
      <c r="Y136" s="276"/>
      <c r="Z136" s="276"/>
      <c r="AA136" s="276"/>
      <c r="AB136" s="276"/>
      <c r="AC136" s="276"/>
      <c r="AD136" s="276"/>
      <c r="AE136" s="276"/>
      <c r="AF136" s="276"/>
      <c r="AG136" s="276"/>
      <c r="AH136" s="276"/>
      <c r="AI136" s="276"/>
      <c r="AJ136" s="276"/>
      <c r="AK136" s="276"/>
      <c r="AL136" s="276"/>
      <c r="AM136" s="276"/>
    </row>
    <row r="137" spans="1:39" x14ac:dyDescent="0.2">
      <c r="A137" s="276"/>
      <c r="B137" s="276"/>
      <c r="C137" s="276"/>
      <c r="D137" s="276"/>
      <c r="E137" s="276"/>
      <c r="F137" s="276"/>
      <c r="G137" s="276"/>
      <c r="H137" s="276"/>
      <c r="I137" s="276"/>
      <c r="J137" s="276"/>
      <c r="K137" s="276"/>
      <c r="L137" s="276"/>
      <c r="M137" s="276"/>
      <c r="N137" s="276"/>
      <c r="O137" s="276"/>
      <c r="P137" s="276"/>
      <c r="Q137" s="276"/>
      <c r="R137" s="276"/>
      <c r="S137" s="276"/>
      <c r="T137" s="276"/>
      <c r="U137" s="276"/>
      <c r="V137" s="276"/>
      <c r="W137" s="276"/>
      <c r="X137" s="276"/>
      <c r="Y137" s="276"/>
      <c r="Z137" s="276"/>
      <c r="AA137" s="276"/>
      <c r="AB137" s="276"/>
      <c r="AC137" s="276"/>
      <c r="AD137" s="276"/>
      <c r="AE137" s="276"/>
      <c r="AF137" s="276"/>
      <c r="AG137" s="276"/>
      <c r="AH137" s="276"/>
      <c r="AI137" s="276"/>
      <c r="AJ137" s="276"/>
      <c r="AK137" s="276"/>
      <c r="AL137" s="276"/>
      <c r="AM137" s="276"/>
    </row>
    <row r="138" spans="1:39" x14ac:dyDescent="0.2">
      <c r="A138" s="276"/>
      <c r="B138" s="276"/>
      <c r="C138" s="276"/>
      <c r="D138" s="276"/>
      <c r="E138" s="276"/>
      <c r="F138" s="276"/>
      <c r="G138" s="276"/>
      <c r="H138" s="276"/>
      <c r="I138" s="276"/>
      <c r="J138" s="276"/>
      <c r="K138" s="276"/>
      <c r="L138" s="276"/>
      <c r="M138" s="276"/>
      <c r="N138" s="276"/>
      <c r="O138" s="276"/>
      <c r="P138" s="276"/>
      <c r="Q138" s="276"/>
      <c r="R138" s="276"/>
      <c r="S138" s="276"/>
      <c r="T138" s="276"/>
      <c r="U138" s="276"/>
      <c r="V138" s="276"/>
      <c r="W138" s="276"/>
      <c r="X138" s="276"/>
      <c r="Y138" s="276"/>
      <c r="Z138" s="276"/>
      <c r="AA138" s="276"/>
      <c r="AB138" s="276"/>
      <c r="AC138" s="276"/>
      <c r="AD138" s="276"/>
      <c r="AE138" s="276"/>
      <c r="AF138" s="276"/>
      <c r="AG138" s="276"/>
      <c r="AH138" s="276"/>
      <c r="AI138" s="276"/>
      <c r="AJ138" s="276"/>
      <c r="AK138" s="276"/>
      <c r="AL138" s="276"/>
      <c r="AM138" s="276"/>
    </row>
    <row r="139" spans="1:39" x14ac:dyDescent="0.2">
      <c r="A139" s="276"/>
      <c r="B139" s="276"/>
      <c r="C139" s="276"/>
      <c r="D139" s="276"/>
      <c r="E139" s="276"/>
      <c r="F139" s="276"/>
      <c r="G139" s="276"/>
      <c r="H139" s="276"/>
      <c r="I139" s="276"/>
      <c r="J139" s="276"/>
      <c r="K139" s="276"/>
      <c r="L139" s="276"/>
      <c r="M139" s="276"/>
      <c r="N139" s="276"/>
      <c r="O139" s="276"/>
      <c r="P139" s="276"/>
      <c r="Q139" s="276"/>
      <c r="R139" s="276"/>
      <c r="S139" s="276"/>
      <c r="T139" s="276"/>
      <c r="U139" s="276"/>
      <c r="V139" s="276"/>
      <c r="W139" s="276"/>
      <c r="X139" s="276"/>
      <c r="Y139" s="276"/>
      <c r="Z139" s="276"/>
      <c r="AA139" s="276"/>
      <c r="AB139" s="276"/>
      <c r="AC139" s="276"/>
      <c r="AD139" s="276"/>
      <c r="AE139" s="276"/>
      <c r="AF139" s="276"/>
      <c r="AG139" s="276"/>
      <c r="AH139" s="276"/>
      <c r="AI139" s="276"/>
      <c r="AJ139" s="276"/>
      <c r="AK139" s="276"/>
      <c r="AL139" s="276"/>
      <c r="AM139" s="276"/>
    </row>
    <row r="140" spans="1:39" x14ac:dyDescent="0.2">
      <c r="A140" s="276"/>
      <c r="B140" s="276"/>
      <c r="C140" s="276"/>
      <c r="D140" s="276"/>
      <c r="E140" s="276"/>
      <c r="F140" s="276"/>
      <c r="G140" s="276"/>
      <c r="H140" s="276"/>
      <c r="I140" s="276"/>
      <c r="J140" s="276"/>
      <c r="K140" s="276"/>
      <c r="L140" s="276"/>
      <c r="M140" s="276"/>
      <c r="N140" s="276"/>
      <c r="O140" s="276"/>
      <c r="P140" s="276"/>
      <c r="Q140" s="276"/>
      <c r="R140" s="276"/>
      <c r="S140" s="276"/>
      <c r="T140" s="276"/>
      <c r="U140" s="276"/>
      <c r="V140" s="276"/>
      <c r="W140" s="276"/>
      <c r="X140" s="276"/>
      <c r="Y140" s="276"/>
      <c r="Z140" s="276"/>
      <c r="AA140" s="276"/>
      <c r="AB140" s="276"/>
      <c r="AC140" s="276"/>
      <c r="AD140" s="276"/>
      <c r="AE140" s="276"/>
      <c r="AF140" s="276"/>
      <c r="AG140" s="276"/>
      <c r="AH140" s="276"/>
      <c r="AI140" s="276"/>
      <c r="AJ140" s="276"/>
      <c r="AK140" s="276"/>
      <c r="AL140" s="276"/>
      <c r="AM140" s="276"/>
    </row>
    <row r="141" spans="1:39" x14ac:dyDescent="0.2">
      <c r="A141" s="276"/>
      <c r="B141" s="276"/>
      <c r="C141" s="276"/>
      <c r="D141" s="276"/>
      <c r="E141" s="276"/>
      <c r="F141" s="276"/>
      <c r="G141" s="276"/>
      <c r="H141" s="276"/>
      <c r="I141" s="276"/>
      <c r="J141" s="276"/>
      <c r="K141" s="276"/>
      <c r="L141" s="276"/>
      <c r="M141" s="276"/>
      <c r="N141" s="276"/>
      <c r="O141" s="276"/>
      <c r="P141" s="276"/>
      <c r="Q141" s="276"/>
      <c r="R141" s="276"/>
      <c r="S141" s="276"/>
      <c r="T141" s="276"/>
      <c r="U141" s="276"/>
      <c r="V141" s="276"/>
      <c r="W141" s="276"/>
      <c r="X141" s="276"/>
      <c r="Y141" s="276"/>
      <c r="Z141" s="276"/>
      <c r="AA141" s="276"/>
      <c r="AB141" s="276"/>
      <c r="AC141" s="276"/>
      <c r="AD141" s="276"/>
      <c r="AE141" s="276"/>
      <c r="AF141" s="276"/>
      <c r="AG141" s="276"/>
      <c r="AH141" s="276"/>
      <c r="AI141" s="276"/>
      <c r="AJ141" s="276"/>
      <c r="AK141" s="276"/>
      <c r="AL141" s="276"/>
      <c r="AM141" s="276"/>
    </row>
    <row r="142" spans="1:39" x14ac:dyDescent="0.2">
      <c r="A142" s="276"/>
      <c r="B142" s="276"/>
      <c r="C142" s="276"/>
      <c r="D142" s="276"/>
      <c r="E142" s="276"/>
      <c r="F142" s="276"/>
      <c r="G142" s="276"/>
      <c r="H142" s="276"/>
      <c r="I142" s="276"/>
      <c r="J142" s="276"/>
      <c r="K142" s="276"/>
      <c r="L142" s="276"/>
      <c r="M142" s="276"/>
      <c r="N142" s="276"/>
      <c r="O142" s="276"/>
      <c r="P142" s="276"/>
      <c r="Q142" s="276"/>
      <c r="R142" s="276"/>
      <c r="S142" s="276"/>
      <c r="T142" s="276"/>
      <c r="U142" s="276"/>
      <c r="V142" s="276"/>
      <c r="W142" s="276"/>
      <c r="X142" s="276"/>
      <c r="Y142" s="276"/>
      <c r="Z142" s="276"/>
      <c r="AA142" s="276"/>
      <c r="AB142" s="276"/>
      <c r="AC142" s="276"/>
      <c r="AD142" s="276"/>
      <c r="AE142" s="276"/>
      <c r="AF142" s="276"/>
      <c r="AG142" s="276"/>
      <c r="AH142" s="276"/>
      <c r="AI142" s="276"/>
      <c r="AJ142" s="276"/>
      <c r="AK142" s="276"/>
      <c r="AL142" s="276"/>
      <c r="AM142" s="276"/>
    </row>
    <row r="143" spans="1:39" x14ac:dyDescent="0.2">
      <c r="A143" s="276"/>
      <c r="B143" s="276"/>
      <c r="C143" s="276"/>
      <c r="D143" s="276"/>
      <c r="E143" s="276"/>
      <c r="F143" s="276"/>
      <c r="G143" s="276"/>
      <c r="H143" s="276"/>
      <c r="I143" s="276"/>
      <c r="J143" s="276"/>
      <c r="K143" s="276"/>
      <c r="L143" s="276"/>
      <c r="M143" s="276"/>
      <c r="N143" s="276"/>
      <c r="O143" s="276"/>
      <c r="P143" s="276"/>
      <c r="Q143" s="276"/>
      <c r="R143" s="276"/>
      <c r="S143" s="276"/>
      <c r="T143" s="276"/>
      <c r="U143" s="276"/>
      <c r="V143" s="276"/>
      <c r="W143" s="276"/>
      <c r="X143" s="276"/>
      <c r="Y143" s="276"/>
      <c r="Z143" s="276"/>
      <c r="AA143" s="276"/>
      <c r="AB143" s="276"/>
      <c r="AC143" s="276"/>
      <c r="AD143" s="276"/>
      <c r="AE143" s="276"/>
      <c r="AF143" s="276"/>
      <c r="AG143" s="276"/>
      <c r="AH143" s="276"/>
      <c r="AI143" s="276"/>
      <c r="AJ143" s="276"/>
      <c r="AK143" s="276"/>
      <c r="AL143" s="276"/>
      <c r="AM143" s="276"/>
    </row>
    <row r="144" spans="1:39" x14ac:dyDescent="0.2">
      <c r="A144" s="276"/>
      <c r="B144" s="276"/>
      <c r="C144" s="276"/>
      <c r="D144" s="276"/>
      <c r="E144" s="276"/>
      <c r="F144" s="276"/>
      <c r="G144" s="276"/>
      <c r="H144" s="276"/>
      <c r="I144" s="276"/>
      <c r="J144" s="276"/>
      <c r="K144" s="276"/>
      <c r="L144" s="276"/>
      <c r="M144" s="276"/>
      <c r="N144" s="276"/>
      <c r="O144" s="276"/>
      <c r="P144" s="276"/>
      <c r="Q144" s="276"/>
      <c r="R144" s="276"/>
      <c r="S144" s="276"/>
      <c r="T144" s="276"/>
      <c r="U144" s="276"/>
      <c r="V144" s="276"/>
      <c r="W144" s="276"/>
      <c r="X144" s="276"/>
      <c r="Y144" s="276"/>
      <c r="Z144" s="276"/>
      <c r="AA144" s="276"/>
      <c r="AB144" s="276"/>
      <c r="AC144" s="276"/>
      <c r="AD144" s="276"/>
      <c r="AE144" s="276"/>
      <c r="AF144" s="276"/>
      <c r="AG144" s="276"/>
      <c r="AH144" s="276"/>
      <c r="AI144" s="276"/>
      <c r="AJ144" s="276"/>
      <c r="AK144" s="276"/>
      <c r="AL144" s="276"/>
      <c r="AM144" s="276"/>
    </row>
    <row r="145" spans="1:39" x14ac:dyDescent="0.2">
      <c r="A145" s="276"/>
      <c r="B145" s="276"/>
      <c r="C145" s="276"/>
      <c r="D145" s="276"/>
      <c r="E145" s="276"/>
      <c r="F145" s="276"/>
      <c r="G145" s="276"/>
      <c r="H145" s="276"/>
      <c r="I145" s="276"/>
      <c r="J145" s="276"/>
      <c r="K145" s="276"/>
      <c r="L145" s="276"/>
      <c r="M145" s="276"/>
      <c r="N145" s="276"/>
      <c r="O145" s="276"/>
      <c r="P145" s="276"/>
      <c r="Q145" s="276"/>
      <c r="R145" s="276"/>
      <c r="S145" s="276"/>
      <c r="T145" s="276"/>
      <c r="U145" s="276"/>
      <c r="V145" s="276"/>
      <c r="W145" s="276"/>
      <c r="X145" s="276"/>
      <c r="Y145" s="276"/>
      <c r="Z145" s="276"/>
      <c r="AA145" s="276"/>
      <c r="AB145" s="276"/>
      <c r="AC145" s="276"/>
      <c r="AD145" s="276"/>
      <c r="AE145" s="276"/>
      <c r="AF145" s="276"/>
      <c r="AG145" s="276"/>
      <c r="AH145" s="276"/>
      <c r="AI145" s="276"/>
      <c r="AJ145" s="276"/>
      <c r="AK145" s="276"/>
      <c r="AL145" s="276"/>
      <c r="AM145" s="276"/>
    </row>
    <row r="146" spans="1:39" x14ac:dyDescent="0.2">
      <c r="A146" s="276"/>
      <c r="B146" s="276"/>
      <c r="C146" s="276"/>
      <c r="D146" s="276"/>
      <c r="E146" s="276"/>
      <c r="F146" s="276"/>
      <c r="G146" s="276"/>
      <c r="H146" s="276"/>
      <c r="I146" s="276"/>
      <c r="J146" s="276"/>
      <c r="K146" s="276"/>
      <c r="L146" s="276"/>
      <c r="M146" s="276"/>
      <c r="N146" s="276"/>
      <c r="O146" s="276"/>
      <c r="P146" s="276"/>
      <c r="Q146" s="276"/>
      <c r="R146" s="276"/>
      <c r="S146" s="276"/>
      <c r="T146" s="276"/>
      <c r="U146" s="276"/>
      <c r="V146" s="276"/>
      <c r="W146" s="276"/>
      <c r="X146" s="276"/>
      <c r="Y146" s="276"/>
      <c r="Z146" s="276"/>
      <c r="AA146" s="276"/>
      <c r="AB146" s="276"/>
      <c r="AC146" s="276"/>
      <c r="AD146" s="276"/>
      <c r="AE146" s="276"/>
      <c r="AF146" s="276"/>
      <c r="AG146" s="276"/>
      <c r="AH146" s="276"/>
      <c r="AI146" s="276"/>
      <c r="AJ146" s="276"/>
      <c r="AK146" s="276"/>
      <c r="AL146" s="276"/>
      <c r="AM146" s="276"/>
    </row>
    <row r="147" spans="1:39" x14ac:dyDescent="0.2">
      <c r="A147" s="276"/>
      <c r="B147" s="276"/>
      <c r="C147" s="276"/>
      <c r="D147" s="276"/>
      <c r="E147" s="276"/>
      <c r="F147" s="276"/>
      <c r="G147" s="276"/>
      <c r="H147" s="276"/>
      <c r="I147" s="276"/>
      <c r="J147" s="276"/>
      <c r="K147" s="276"/>
      <c r="L147" s="276"/>
      <c r="M147" s="276"/>
      <c r="N147" s="276"/>
      <c r="O147" s="276"/>
      <c r="P147" s="276"/>
      <c r="Q147" s="276"/>
      <c r="R147" s="276"/>
      <c r="S147" s="276"/>
      <c r="T147" s="276"/>
      <c r="U147" s="276"/>
      <c r="V147" s="276"/>
      <c r="W147" s="276"/>
      <c r="X147" s="276"/>
      <c r="Y147" s="276"/>
      <c r="Z147" s="276"/>
      <c r="AA147" s="276"/>
      <c r="AB147" s="276"/>
      <c r="AC147" s="276"/>
      <c r="AD147" s="276"/>
      <c r="AE147" s="276"/>
      <c r="AF147" s="276"/>
      <c r="AG147" s="276"/>
      <c r="AH147" s="276"/>
      <c r="AI147" s="276"/>
      <c r="AJ147" s="276"/>
      <c r="AK147" s="276"/>
      <c r="AL147" s="276"/>
      <c r="AM147" s="276"/>
    </row>
    <row r="148" spans="1:39" x14ac:dyDescent="0.2">
      <c r="A148" s="276"/>
      <c r="B148" s="276"/>
      <c r="C148" s="276"/>
      <c r="D148" s="276"/>
      <c r="E148" s="276"/>
      <c r="F148" s="276"/>
      <c r="G148" s="276"/>
      <c r="H148" s="276"/>
      <c r="I148" s="276"/>
      <c r="J148" s="276"/>
      <c r="K148" s="276"/>
      <c r="L148" s="276"/>
      <c r="M148" s="276"/>
      <c r="N148" s="276"/>
      <c r="O148" s="276"/>
      <c r="P148" s="276"/>
      <c r="Q148" s="276"/>
      <c r="R148" s="276"/>
      <c r="S148" s="276"/>
      <c r="T148" s="276"/>
      <c r="U148" s="276"/>
      <c r="V148" s="276"/>
      <c r="W148" s="276"/>
      <c r="X148" s="276"/>
      <c r="Y148" s="276"/>
      <c r="Z148" s="276"/>
      <c r="AA148" s="276"/>
      <c r="AB148" s="276"/>
      <c r="AC148" s="276"/>
      <c r="AD148" s="276"/>
      <c r="AE148" s="276"/>
      <c r="AF148" s="276"/>
      <c r="AG148" s="276"/>
      <c r="AH148" s="276"/>
      <c r="AI148" s="276"/>
      <c r="AJ148" s="276"/>
      <c r="AK148" s="276"/>
      <c r="AL148" s="276"/>
      <c r="AM148" s="276"/>
    </row>
    <row r="149" spans="1:39" x14ac:dyDescent="0.2">
      <c r="A149" s="276"/>
      <c r="B149" s="276"/>
      <c r="C149" s="276"/>
      <c r="D149" s="276"/>
      <c r="E149" s="276"/>
      <c r="F149" s="276"/>
      <c r="G149" s="276"/>
      <c r="H149" s="276"/>
      <c r="I149" s="276"/>
      <c r="J149" s="276"/>
      <c r="K149" s="276"/>
      <c r="L149" s="276"/>
      <c r="M149" s="276"/>
      <c r="N149" s="276"/>
      <c r="O149" s="276"/>
      <c r="P149" s="276"/>
      <c r="Q149" s="276"/>
      <c r="R149" s="276"/>
      <c r="S149" s="276"/>
      <c r="T149" s="276"/>
      <c r="U149" s="276"/>
      <c r="V149" s="276"/>
      <c r="W149" s="276"/>
      <c r="X149" s="276"/>
      <c r="Y149" s="276"/>
      <c r="Z149" s="276"/>
      <c r="AA149" s="276"/>
      <c r="AB149" s="276"/>
      <c r="AC149" s="276"/>
      <c r="AD149" s="276"/>
      <c r="AE149" s="276"/>
      <c r="AF149" s="276"/>
      <c r="AG149" s="276"/>
      <c r="AH149" s="276"/>
      <c r="AI149" s="276"/>
      <c r="AJ149" s="276"/>
      <c r="AK149" s="276"/>
      <c r="AL149" s="276"/>
      <c r="AM149" s="276"/>
    </row>
    <row r="150" spans="1:39" x14ac:dyDescent="0.2">
      <c r="A150" s="276"/>
      <c r="B150" s="276"/>
      <c r="C150" s="276"/>
      <c r="D150" s="276"/>
      <c r="E150" s="276"/>
      <c r="F150" s="276"/>
      <c r="G150" s="276"/>
      <c r="H150" s="276"/>
      <c r="I150" s="276"/>
      <c r="J150" s="276"/>
      <c r="K150" s="276"/>
      <c r="L150" s="276"/>
      <c r="M150" s="276"/>
      <c r="N150" s="276"/>
      <c r="O150" s="276"/>
      <c r="P150" s="276"/>
      <c r="Q150" s="276"/>
      <c r="R150" s="276"/>
      <c r="S150" s="276"/>
      <c r="T150" s="276"/>
      <c r="U150" s="276"/>
      <c r="V150" s="276"/>
      <c r="W150" s="276"/>
      <c r="X150" s="276"/>
      <c r="Y150" s="276"/>
      <c r="Z150" s="276"/>
      <c r="AA150" s="276"/>
      <c r="AB150" s="276"/>
      <c r="AC150" s="276"/>
      <c r="AD150" s="276"/>
      <c r="AE150" s="276"/>
      <c r="AF150" s="276"/>
      <c r="AG150" s="276"/>
      <c r="AH150" s="276"/>
      <c r="AI150" s="276"/>
      <c r="AJ150" s="276"/>
      <c r="AK150" s="276"/>
      <c r="AL150" s="276"/>
      <c r="AM150" s="276"/>
    </row>
    <row r="151" spans="1:39" x14ac:dyDescent="0.2">
      <c r="A151" s="276"/>
      <c r="B151" s="276"/>
      <c r="C151" s="276"/>
      <c r="D151" s="276"/>
      <c r="E151" s="276"/>
      <c r="F151" s="276"/>
      <c r="G151" s="276"/>
      <c r="H151" s="276"/>
      <c r="I151" s="276"/>
      <c r="J151" s="276"/>
      <c r="K151" s="276"/>
      <c r="L151" s="276"/>
      <c r="M151" s="276"/>
      <c r="N151" s="276"/>
      <c r="O151" s="276"/>
      <c r="P151" s="276"/>
      <c r="Q151" s="276"/>
      <c r="R151" s="276"/>
      <c r="S151" s="276"/>
      <c r="T151" s="276"/>
      <c r="U151" s="276"/>
      <c r="V151" s="276"/>
      <c r="W151" s="276"/>
      <c r="X151" s="276"/>
      <c r="Y151" s="276"/>
      <c r="Z151" s="276"/>
      <c r="AA151" s="276"/>
      <c r="AB151" s="276"/>
      <c r="AC151" s="276"/>
      <c r="AD151" s="276"/>
      <c r="AE151" s="276"/>
      <c r="AF151" s="276"/>
      <c r="AG151" s="276"/>
      <c r="AH151" s="276"/>
      <c r="AI151" s="276"/>
      <c r="AJ151" s="276"/>
      <c r="AK151" s="276"/>
      <c r="AL151" s="276"/>
      <c r="AM151" s="276"/>
    </row>
    <row r="152" spans="1:39" x14ac:dyDescent="0.2">
      <c r="A152" s="276"/>
      <c r="B152" s="276"/>
      <c r="C152" s="276"/>
      <c r="D152" s="276"/>
      <c r="E152" s="276"/>
      <c r="F152" s="276"/>
      <c r="G152" s="276"/>
      <c r="H152" s="276"/>
      <c r="I152" s="276"/>
      <c r="J152" s="276"/>
      <c r="K152" s="276"/>
      <c r="L152" s="276"/>
      <c r="M152" s="276"/>
      <c r="N152" s="276"/>
      <c r="O152" s="276"/>
      <c r="P152" s="276"/>
      <c r="Q152" s="276"/>
      <c r="R152" s="276"/>
      <c r="S152" s="276"/>
      <c r="T152" s="276"/>
      <c r="U152" s="276"/>
      <c r="V152" s="276"/>
      <c r="W152" s="276"/>
      <c r="X152" s="276"/>
      <c r="Y152" s="276"/>
      <c r="Z152" s="276"/>
      <c r="AA152" s="276"/>
      <c r="AB152" s="276"/>
      <c r="AC152" s="276"/>
      <c r="AD152" s="276"/>
      <c r="AE152" s="276"/>
      <c r="AF152" s="276"/>
      <c r="AG152" s="276"/>
      <c r="AH152" s="276"/>
      <c r="AI152" s="276"/>
      <c r="AJ152" s="276"/>
      <c r="AK152" s="276"/>
      <c r="AL152" s="276"/>
      <c r="AM152" s="276"/>
    </row>
    <row r="153" spans="1:39" x14ac:dyDescent="0.2">
      <c r="A153" s="276"/>
      <c r="B153" s="276"/>
      <c r="C153" s="276"/>
      <c r="D153" s="276"/>
      <c r="E153" s="276"/>
      <c r="F153" s="276"/>
      <c r="G153" s="276"/>
      <c r="H153" s="276"/>
      <c r="I153" s="276"/>
      <c r="J153" s="276"/>
      <c r="K153" s="276"/>
      <c r="L153" s="276"/>
      <c r="M153" s="276"/>
      <c r="N153" s="276"/>
      <c r="O153" s="276"/>
      <c r="P153" s="276"/>
      <c r="Q153" s="276"/>
      <c r="R153" s="276"/>
      <c r="S153" s="276"/>
      <c r="T153" s="276"/>
      <c r="U153" s="276"/>
      <c r="V153" s="276"/>
      <c r="W153" s="276"/>
      <c r="X153" s="276"/>
      <c r="Y153" s="276"/>
      <c r="Z153" s="276"/>
      <c r="AA153" s="276"/>
      <c r="AB153" s="276"/>
      <c r="AC153" s="276"/>
      <c r="AD153" s="276"/>
      <c r="AE153" s="276"/>
      <c r="AF153" s="276"/>
      <c r="AG153" s="276"/>
      <c r="AH153" s="276"/>
      <c r="AI153" s="276"/>
      <c r="AJ153" s="276"/>
      <c r="AK153" s="276"/>
      <c r="AL153" s="276"/>
      <c r="AM153" s="276"/>
    </row>
    <row r="154" spans="1:39" x14ac:dyDescent="0.2">
      <c r="A154" s="276"/>
      <c r="B154" s="276"/>
      <c r="C154" s="276"/>
      <c r="D154" s="276"/>
      <c r="E154" s="276"/>
      <c r="F154" s="276"/>
      <c r="G154" s="276"/>
      <c r="H154" s="276"/>
      <c r="I154" s="276"/>
      <c r="J154" s="276"/>
      <c r="K154" s="276"/>
      <c r="L154" s="276"/>
      <c r="M154" s="276"/>
      <c r="N154" s="276"/>
      <c r="O154" s="276"/>
      <c r="P154" s="276"/>
      <c r="Q154" s="276"/>
      <c r="R154" s="276"/>
      <c r="S154" s="276"/>
      <c r="T154" s="276"/>
      <c r="U154" s="276"/>
      <c r="V154" s="276"/>
      <c r="W154" s="276"/>
      <c r="X154" s="276"/>
      <c r="Y154" s="276"/>
      <c r="Z154" s="276"/>
      <c r="AA154" s="276"/>
      <c r="AB154" s="276"/>
      <c r="AC154" s="276"/>
      <c r="AD154" s="276"/>
      <c r="AE154" s="276"/>
      <c r="AF154" s="276"/>
      <c r="AG154" s="276"/>
      <c r="AH154" s="276"/>
      <c r="AI154" s="276"/>
      <c r="AJ154" s="276"/>
      <c r="AK154" s="276"/>
      <c r="AL154" s="276"/>
      <c r="AM154" s="276"/>
    </row>
    <row r="155" spans="1:39" x14ac:dyDescent="0.2">
      <c r="A155" s="276"/>
      <c r="B155" s="276"/>
      <c r="C155" s="276"/>
      <c r="D155" s="276"/>
      <c r="E155" s="276"/>
      <c r="F155" s="276"/>
      <c r="G155" s="276"/>
      <c r="H155" s="276"/>
      <c r="I155" s="276"/>
      <c r="J155" s="276"/>
      <c r="K155" s="276"/>
      <c r="L155" s="276"/>
      <c r="M155" s="276"/>
      <c r="N155" s="276"/>
      <c r="O155" s="276"/>
      <c r="P155" s="276"/>
      <c r="Q155" s="276"/>
      <c r="R155" s="276"/>
      <c r="S155" s="276"/>
      <c r="T155" s="276"/>
      <c r="U155" s="276"/>
      <c r="V155" s="276"/>
      <c r="W155" s="276"/>
      <c r="X155" s="276"/>
      <c r="Y155" s="276"/>
      <c r="Z155" s="276"/>
      <c r="AA155" s="276"/>
      <c r="AB155" s="276"/>
      <c r="AC155" s="276"/>
      <c r="AD155" s="276"/>
      <c r="AE155" s="276"/>
      <c r="AF155" s="276"/>
      <c r="AG155" s="276"/>
      <c r="AH155" s="276"/>
      <c r="AI155" s="276"/>
      <c r="AJ155" s="276"/>
      <c r="AK155" s="276"/>
      <c r="AL155" s="276"/>
      <c r="AM155" s="276"/>
    </row>
    <row r="156" spans="1:39" x14ac:dyDescent="0.2">
      <c r="A156" s="276"/>
      <c r="B156" s="276"/>
      <c r="C156" s="276"/>
      <c r="D156" s="276"/>
      <c r="E156" s="276"/>
      <c r="F156" s="276"/>
      <c r="G156" s="276"/>
      <c r="H156" s="276"/>
      <c r="I156" s="276"/>
      <c r="J156" s="276"/>
      <c r="K156" s="276"/>
      <c r="L156" s="276"/>
      <c r="M156" s="276"/>
      <c r="N156" s="276"/>
      <c r="O156" s="276"/>
      <c r="P156" s="276"/>
      <c r="Q156" s="276"/>
      <c r="R156" s="276"/>
      <c r="S156" s="276"/>
      <c r="T156" s="276"/>
      <c r="U156" s="276"/>
      <c r="V156" s="276"/>
      <c r="W156" s="276"/>
      <c r="X156" s="276"/>
      <c r="Y156" s="276"/>
      <c r="Z156" s="276"/>
      <c r="AA156" s="276"/>
      <c r="AB156" s="276"/>
      <c r="AC156" s="276"/>
      <c r="AD156" s="276"/>
      <c r="AE156" s="276"/>
      <c r="AF156" s="276"/>
      <c r="AG156" s="276"/>
      <c r="AH156" s="276"/>
      <c r="AI156" s="276"/>
      <c r="AJ156" s="276"/>
      <c r="AK156" s="276"/>
      <c r="AL156" s="276"/>
      <c r="AM156" s="276"/>
    </row>
    <row r="157" spans="1:39" x14ac:dyDescent="0.2">
      <c r="A157" s="276"/>
      <c r="B157" s="276"/>
      <c r="C157" s="276"/>
      <c r="D157" s="276"/>
      <c r="E157" s="276"/>
      <c r="F157" s="276"/>
      <c r="G157" s="276"/>
      <c r="H157" s="276"/>
      <c r="I157" s="276"/>
      <c r="J157" s="276"/>
      <c r="K157" s="276"/>
      <c r="L157" s="276"/>
      <c r="M157" s="276"/>
      <c r="N157" s="276"/>
      <c r="O157" s="276"/>
      <c r="P157" s="276"/>
      <c r="Q157" s="276"/>
      <c r="R157" s="276"/>
      <c r="S157" s="276"/>
      <c r="T157" s="276"/>
      <c r="U157" s="276"/>
      <c r="V157" s="276"/>
      <c r="W157" s="276"/>
      <c r="X157" s="276"/>
      <c r="Y157" s="276"/>
      <c r="Z157" s="276"/>
      <c r="AA157" s="276"/>
      <c r="AB157" s="276"/>
      <c r="AC157" s="276"/>
      <c r="AD157" s="276"/>
      <c r="AE157" s="276"/>
      <c r="AF157" s="276"/>
      <c r="AG157" s="276"/>
      <c r="AH157" s="276"/>
      <c r="AI157" s="276"/>
      <c r="AJ157" s="276"/>
      <c r="AK157" s="276"/>
      <c r="AL157" s="276"/>
      <c r="AM157" s="276"/>
    </row>
    <row r="158" spans="1:39" x14ac:dyDescent="0.2">
      <c r="A158" s="276"/>
      <c r="B158" s="276"/>
      <c r="C158" s="276"/>
      <c r="D158" s="276"/>
      <c r="E158" s="276"/>
      <c r="F158" s="276"/>
      <c r="G158" s="276"/>
      <c r="H158" s="276"/>
      <c r="I158" s="276"/>
      <c r="J158" s="276"/>
      <c r="K158" s="276"/>
      <c r="L158" s="276"/>
      <c r="M158" s="276"/>
      <c r="N158" s="276"/>
      <c r="O158" s="276"/>
      <c r="P158" s="276"/>
      <c r="Q158" s="276"/>
      <c r="R158" s="276"/>
      <c r="S158" s="276"/>
      <c r="T158" s="276"/>
      <c r="U158" s="276"/>
      <c r="V158" s="276"/>
      <c r="W158" s="276"/>
      <c r="X158" s="276"/>
      <c r="Y158" s="276"/>
      <c r="Z158" s="276"/>
      <c r="AA158" s="276"/>
      <c r="AB158" s="276"/>
      <c r="AC158" s="276"/>
      <c r="AD158" s="276"/>
      <c r="AE158" s="276"/>
      <c r="AF158" s="276"/>
      <c r="AG158" s="276"/>
      <c r="AH158" s="276"/>
      <c r="AI158" s="276"/>
      <c r="AJ158" s="276"/>
      <c r="AK158" s="276"/>
      <c r="AL158" s="276"/>
      <c r="AM158" s="276"/>
    </row>
    <row r="159" spans="1:39" x14ac:dyDescent="0.2">
      <c r="A159" s="276"/>
      <c r="B159" s="276"/>
      <c r="C159" s="276"/>
      <c r="D159" s="276"/>
      <c r="E159" s="276"/>
      <c r="F159" s="276"/>
      <c r="G159" s="276"/>
      <c r="H159" s="276"/>
      <c r="I159" s="276"/>
      <c r="J159" s="276"/>
      <c r="K159" s="276"/>
      <c r="L159" s="276"/>
      <c r="M159" s="276"/>
      <c r="N159" s="276"/>
      <c r="O159" s="276"/>
      <c r="P159" s="276"/>
      <c r="Q159" s="276"/>
      <c r="R159" s="276"/>
      <c r="S159" s="276"/>
      <c r="T159" s="276"/>
      <c r="U159" s="276"/>
      <c r="V159" s="276"/>
      <c r="W159" s="276"/>
      <c r="X159" s="276"/>
      <c r="Y159" s="276"/>
      <c r="Z159" s="276"/>
      <c r="AA159" s="276"/>
      <c r="AB159" s="276"/>
      <c r="AC159" s="276"/>
      <c r="AD159" s="276"/>
      <c r="AE159" s="276"/>
      <c r="AF159" s="276"/>
      <c r="AG159" s="276"/>
      <c r="AH159" s="276"/>
      <c r="AI159" s="276"/>
      <c r="AJ159" s="276"/>
      <c r="AK159" s="276"/>
      <c r="AL159" s="276"/>
      <c r="AM159" s="276"/>
    </row>
    <row r="160" spans="1:39" x14ac:dyDescent="0.2">
      <c r="A160" s="276"/>
      <c r="B160" s="276"/>
      <c r="C160" s="276"/>
      <c r="D160" s="276"/>
      <c r="E160" s="276"/>
      <c r="F160" s="276"/>
      <c r="G160" s="276"/>
      <c r="H160" s="276"/>
      <c r="I160" s="276"/>
      <c r="J160" s="276"/>
      <c r="K160" s="276"/>
      <c r="L160" s="276"/>
      <c r="M160" s="276"/>
      <c r="N160" s="276"/>
      <c r="O160" s="276"/>
      <c r="P160" s="276"/>
      <c r="Q160" s="276"/>
      <c r="R160" s="276"/>
      <c r="S160" s="276"/>
      <c r="T160" s="276"/>
      <c r="U160" s="276"/>
      <c r="V160" s="276"/>
      <c r="W160" s="276"/>
      <c r="X160" s="276"/>
      <c r="Y160" s="276"/>
      <c r="Z160" s="276"/>
      <c r="AA160" s="276"/>
      <c r="AB160" s="276"/>
      <c r="AC160" s="276"/>
      <c r="AD160" s="276"/>
      <c r="AE160" s="276"/>
      <c r="AF160" s="276"/>
      <c r="AG160" s="276"/>
      <c r="AH160" s="276"/>
      <c r="AI160" s="276"/>
      <c r="AJ160" s="276"/>
      <c r="AK160" s="276"/>
      <c r="AL160" s="276"/>
      <c r="AM160" s="276"/>
    </row>
    <row r="161" spans="1:39" x14ac:dyDescent="0.2">
      <c r="A161" s="276"/>
      <c r="B161" s="276"/>
      <c r="C161" s="276"/>
      <c r="D161" s="276"/>
      <c r="E161" s="276"/>
      <c r="F161" s="276"/>
      <c r="G161" s="276"/>
      <c r="H161" s="276"/>
      <c r="I161" s="276"/>
      <c r="J161" s="276"/>
      <c r="K161" s="276"/>
      <c r="L161" s="276"/>
      <c r="M161" s="276"/>
      <c r="N161" s="276"/>
      <c r="O161" s="276"/>
      <c r="P161" s="276"/>
      <c r="Q161" s="276"/>
      <c r="R161" s="276"/>
      <c r="S161" s="276"/>
      <c r="T161" s="276"/>
      <c r="U161" s="276"/>
      <c r="V161" s="276"/>
      <c r="W161" s="276"/>
      <c r="X161" s="276"/>
      <c r="Y161" s="276"/>
      <c r="Z161" s="276"/>
      <c r="AA161" s="276"/>
      <c r="AB161" s="276"/>
      <c r="AC161" s="276"/>
      <c r="AD161" s="276"/>
      <c r="AE161" s="276"/>
      <c r="AF161" s="276"/>
      <c r="AG161" s="276"/>
      <c r="AH161" s="276"/>
      <c r="AI161" s="276"/>
      <c r="AJ161" s="276"/>
      <c r="AK161" s="276"/>
      <c r="AL161" s="276"/>
      <c r="AM161" s="276"/>
    </row>
    <row r="162" spans="1:39" x14ac:dyDescent="0.2">
      <c r="A162" s="276"/>
      <c r="B162" s="276"/>
      <c r="C162" s="276"/>
      <c r="D162" s="276"/>
      <c r="E162" s="276"/>
      <c r="F162" s="276"/>
      <c r="G162" s="276"/>
      <c r="H162" s="276"/>
      <c r="I162" s="276"/>
      <c r="J162" s="276"/>
      <c r="K162" s="276"/>
      <c r="L162" s="276"/>
      <c r="M162" s="276"/>
      <c r="N162" s="276"/>
      <c r="O162" s="276"/>
      <c r="P162" s="276"/>
      <c r="Q162" s="276"/>
      <c r="R162" s="276"/>
      <c r="S162" s="276"/>
      <c r="T162" s="276"/>
      <c r="U162" s="276"/>
      <c r="V162" s="276"/>
      <c r="W162" s="276"/>
      <c r="X162" s="276"/>
      <c r="Y162" s="276"/>
      <c r="Z162" s="276"/>
      <c r="AA162" s="276"/>
      <c r="AB162" s="276"/>
      <c r="AC162" s="276"/>
      <c r="AD162" s="276"/>
      <c r="AE162" s="276"/>
      <c r="AF162" s="276"/>
      <c r="AG162" s="276"/>
      <c r="AH162" s="276"/>
      <c r="AI162" s="276"/>
      <c r="AJ162" s="276"/>
      <c r="AK162" s="276"/>
      <c r="AL162" s="276"/>
      <c r="AM162" s="276"/>
    </row>
    <row r="163" spans="1:39" x14ac:dyDescent="0.2">
      <c r="A163" s="276"/>
      <c r="B163" s="276"/>
      <c r="C163" s="276"/>
      <c r="D163" s="276"/>
      <c r="E163" s="276"/>
      <c r="F163" s="276"/>
      <c r="G163" s="276"/>
      <c r="H163" s="276"/>
      <c r="I163" s="276"/>
      <c r="J163" s="276"/>
      <c r="K163" s="276"/>
      <c r="L163" s="276"/>
      <c r="M163" s="276"/>
      <c r="N163" s="276"/>
      <c r="O163" s="276"/>
      <c r="P163" s="276"/>
      <c r="Q163" s="276"/>
      <c r="R163" s="276"/>
      <c r="S163" s="276"/>
      <c r="T163" s="276"/>
      <c r="U163" s="276"/>
      <c r="V163" s="276"/>
      <c r="W163" s="276"/>
      <c r="X163" s="276"/>
      <c r="Y163" s="276"/>
      <c r="Z163" s="276"/>
      <c r="AA163" s="276"/>
      <c r="AB163" s="276"/>
      <c r="AC163" s="276"/>
      <c r="AD163" s="276"/>
      <c r="AE163" s="276"/>
      <c r="AF163" s="276"/>
      <c r="AG163" s="276"/>
      <c r="AH163" s="276"/>
      <c r="AI163" s="276"/>
      <c r="AJ163" s="276"/>
      <c r="AK163" s="276"/>
      <c r="AL163" s="276"/>
      <c r="AM163" s="276"/>
    </row>
    <row r="164" spans="1:39" x14ac:dyDescent="0.2">
      <c r="A164" s="276"/>
      <c r="B164" s="276"/>
      <c r="C164" s="276"/>
      <c r="D164" s="276"/>
      <c r="E164" s="276"/>
      <c r="F164" s="276"/>
      <c r="G164" s="276"/>
      <c r="H164" s="276"/>
      <c r="I164" s="276"/>
      <c r="J164" s="276"/>
      <c r="K164" s="276"/>
      <c r="L164" s="276"/>
      <c r="M164" s="276"/>
      <c r="N164" s="276"/>
      <c r="O164" s="276"/>
      <c r="P164" s="276"/>
      <c r="Q164" s="276"/>
      <c r="R164" s="276"/>
      <c r="S164" s="276"/>
      <c r="T164" s="276"/>
      <c r="U164" s="276"/>
      <c r="V164" s="276"/>
      <c r="W164" s="276"/>
      <c r="X164" s="276"/>
      <c r="Y164" s="276"/>
      <c r="Z164" s="276"/>
      <c r="AA164" s="276"/>
      <c r="AB164" s="276"/>
      <c r="AC164" s="276"/>
      <c r="AD164" s="276"/>
      <c r="AE164" s="276"/>
      <c r="AF164" s="276"/>
      <c r="AG164" s="276"/>
      <c r="AH164" s="276"/>
      <c r="AI164" s="276"/>
      <c r="AJ164" s="276"/>
      <c r="AK164" s="276"/>
      <c r="AL164" s="276"/>
      <c r="AM164" s="276"/>
    </row>
    <row r="165" spans="1:39" x14ac:dyDescent="0.2">
      <c r="A165" s="276"/>
      <c r="B165" s="276"/>
      <c r="C165" s="276"/>
      <c r="D165" s="276"/>
      <c r="E165" s="276"/>
      <c r="F165" s="276"/>
      <c r="G165" s="276"/>
      <c r="H165" s="276"/>
      <c r="I165" s="276"/>
      <c r="J165" s="276"/>
      <c r="K165" s="276"/>
      <c r="L165" s="276"/>
      <c r="M165" s="276"/>
      <c r="N165" s="276"/>
      <c r="O165" s="276"/>
      <c r="P165" s="276"/>
      <c r="Q165" s="276"/>
      <c r="R165" s="276"/>
      <c r="S165" s="276"/>
      <c r="T165" s="276"/>
      <c r="U165" s="276"/>
      <c r="V165" s="276"/>
      <c r="W165" s="276"/>
      <c r="X165" s="276"/>
      <c r="Y165" s="276"/>
      <c r="Z165" s="276"/>
      <c r="AA165" s="276"/>
      <c r="AB165" s="276"/>
      <c r="AC165" s="276"/>
      <c r="AD165" s="276"/>
      <c r="AE165" s="276"/>
      <c r="AF165" s="276"/>
      <c r="AG165" s="276"/>
      <c r="AH165" s="276"/>
      <c r="AI165" s="276"/>
      <c r="AJ165" s="276"/>
      <c r="AK165" s="276"/>
      <c r="AL165" s="276"/>
      <c r="AM165" s="276"/>
    </row>
    <row r="166" spans="1:39" x14ac:dyDescent="0.2">
      <c r="A166" s="276"/>
      <c r="B166" s="276"/>
      <c r="C166" s="276"/>
      <c r="D166" s="276"/>
      <c r="E166" s="276"/>
      <c r="F166" s="276"/>
      <c r="G166" s="276"/>
      <c r="H166" s="276"/>
      <c r="I166" s="276"/>
      <c r="J166" s="276"/>
      <c r="K166" s="276"/>
      <c r="L166" s="276"/>
      <c r="M166" s="276"/>
      <c r="N166" s="276"/>
      <c r="O166" s="276"/>
      <c r="P166" s="276"/>
      <c r="Q166" s="276"/>
      <c r="R166" s="276"/>
      <c r="S166" s="276"/>
      <c r="T166" s="276"/>
      <c r="U166" s="276"/>
      <c r="V166" s="276"/>
      <c r="W166" s="276"/>
      <c r="X166" s="276"/>
      <c r="Y166" s="276"/>
      <c r="Z166" s="276"/>
      <c r="AA166" s="276"/>
      <c r="AB166" s="276"/>
      <c r="AC166" s="276"/>
      <c r="AD166" s="276"/>
      <c r="AE166" s="276"/>
      <c r="AF166" s="276"/>
      <c r="AG166" s="276"/>
      <c r="AH166" s="276"/>
      <c r="AI166" s="276"/>
      <c r="AJ166" s="276"/>
      <c r="AK166" s="276"/>
      <c r="AL166" s="276"/>
      <c r="AM166" s="276"/>
    </row>
    <row r="167" spans="1:39" x14ac:dyDescent="0.2">
      <c r="A167" s="276"/>
      <c r="B167" s="276"/>
      <c r="C167" s="276"/>
      <c r="D167" s="276"/>
      <c r="E167" s="276"/>
      <c r="F167" s="276"/>
      <c r="G167" s="276"/>
      <c r="H167" s="276"/>
      <c r="I167" s="276"/>
      <c r="J167" s="276"/>
      <c r="K167" s="276"/>
      <c r="L167" s="276"/>
      <c r="M167" s="276"/>
      <c r="N167" s="276"/>
      <c r="O167" s="276"/>
      <c r="P167" s="276"/>
      <c r="Q167" s="276"/>
      <c r="R167" s="276"/>
      <c r="S167" s="276"/>
      <c r="T167" s="276"/>
      <c r="U167" s="276"/>
      <c r="V167" s="276"/>
      <c r="W167" s="276"/>
      <c r="X167" s="276"/>
      <c r="Y167" s="276"/>
      <c r="Z167" s="276"/>
      <c r="AA167" s="276"/>
      <c r="AB167" s="276"/>
      <c r="AC167" s="276"/>
      <c r="AD167" s="276"/>
      <c r="AE167" s="276"/>
      <c r="AF167" s="276"/>
      <c r="AG167" s="276"/>
      <c r="AH167" s="276"/>
      <c r="AI167" s="276"/>
      <c r="AJ167" s="276"/>
      <c r="AK167" s="276"/>
      <c r="AL167" s="276"/>
      <c r="AM167" s="276"/>
    </row>
    <row r="168" spans="1:39" x14ac:dyDescent="0.2">
      <c r="A168" s="276"/>
      <c r="B168" s="276"/>
      <c r="C168" s="276"/>
      <c r="D168" s="276"/>
      <c r="E168" s="276"/>
      <c r="F168" s="276"/>
      <c r="G168" s="276"/>
      <c r="H168" s="276"/>
      <c r="I168" s="276"/>
      <c r="J168" s="276"/>
      <c r="K168" s="276"/>
      <c r="L168" s="276"/>
      <c r="M168" s="276"/>
      <c r="N168" s="276"/>
      <c r="O168" s="276"/>
      <c r="P168" s="276"/>
      <c r="Q168" s="276"/>
      <c r="R168" s="276"/>
      <c r="S168" s="276"/>
      <c r="T168" s="276"/>
      <c r="U168" s="276"/>
      <c r="V168" s="276"/>
      <c r="W168" s="276"/>
      <c r="X168" s="276"/>
      <c r="Y168" s="276"/>
      <c r="Z168" s="276"/>
      <c r="AA168" s="276"/>
      <c r="AB168" s="276"/>
      <c r="AC168" s="276"/>
      <c r="AD168" s="276"/>
      <c r="AE168" s="276"/>
      <c r="AF168" s="276"/>
      <c r="AG168" s="276"/>
      <c r="AH168" s="276"/>
      <c r="AI168" s="276"/>
      <c r="AJ168" s="276"/>
      <c r="AK168" s="276"/>
      <c r="AL168" s="276"/>
      <c r="AM168" s="276"/>
    </row>
    <row r="169" spans="1:39" x14ac:dyDescent="0.2">
      <c r="A169" s="276"/>
      <c r="B169" s="276"/>
      <c r="C169" s="276"/>
      <c r="D169" s="276"/>
      <c r="E169" s="276"/>
      <c r="F169" s="276"/>
      <c r="G169" s="276"/>
      <c r="H169" s="276"/>
      <c r="I169" s="276"/>
      <c r="J169" s="276"/>
      <c r="K169" s="276"/>
      <c r="L169" s="276"/>
      <c r="M169" s="276"/>
      <c r="N169" s="276"/>
      <c r="O169" s="276"/>
      <c r="P169" s="276"/>
      <c r="Q169" s="276"/>
      <c r="R169" s="276"/>
      <c r="S169" s="276"/>
      <c r="T169" s="276"/>
      <c r="U169" s="276"/>
      <c r="V169" s="276"/>
      <c r="W169" s="276"/>
      <c r="X169" s="276"/>
      <c r="Y169" s="276"/>
      <c r="Z169" s="276"/>
      <c r="AA169" s="276"/>
      <c r="AB169" s="276"/>
      <c r="AC169" s="276"/>
      <c r="AD169" s="276"/>
      <c r="AE169" s="276"/>
      <c r="AF169" s="276"/>
      <c r="AG169" s="276"/>
      <c r="AH169" s="276"/>
      <c r="AI169" s="276"/>
      <c r="AJ169" s="276"/>
      <c r="AK169" s="276"/>
      <c r="AL169" s="276"/>
      <c r="AM169" s="276"/>
    </row>
    <row r="170" spans="1:39" x14ac:dyDescent="0.2">
      <c r="A170" s="276"/>
      <c r="B170" s="276"/>
      <c r="C170" s="276"/>
      <c r="D170" s="276"/>
      <c r="E170" s="276"/>
      <c r="F170" s="276"/>
      <c r="G170" s="276"/>
      <c r="H170" s="276"/>
      <c r="I170" s="276"/>
      <c r="J170" s="276"/>
      <c r="K170" s="276"/>
      <c r="L170" s="276"/>
      <c r="M170" s="276"/>
      <c r="N170" s="276"/>
      <c r="O170" s="276"/>
      <c r="P170" s="276"/>
      <c r="Q170" s="276"/>
      <c r="R170" s="276"/>
      <c r="S170" s="276"/>
      <c r="T170" s="276"/>
      <c r="U170" s="276"/>
      <c r="V170" s="276"/>
      <c r="W170" s="276"/>
      <c r="X170" s="276"/>
      <c r="Y170" s="276"/>
      <c r="Z170" s="276"/>
      <c r="AA170" s="276"/>
      <c r="AB170" s="276"/>
      <c r="AC170" s="276"/>
      <c r="AD170" s="276"/>
      <c r="AE170" s="276"/>
      <c r="AF170" s="276"/>
      <c r="AG170" s="276"/>
      <c r="AH170" s="276"/>
      <c r="AI170" s="276"/>
      <c r="AJ170" s="276"/>
      <c r="AK170" s="276"/>
      <c r="AL170" s="276"/>
      <c r="AM170" s="276"/>
    </row>
    <row r="171" spans="1:39" x14ac:dyDescent="0.2">
      <c r="A171" s="276"/>
      <c r="B171" s="276"/>
      <c r="C171" s="276"/>
      <c r="D171" s="276"/>
      <c r="E171" s="276"/>
      <c r="F171" s="276"/>
      <c r="G171" s="276"/>
      <c r="H171" s="276"/>
      <c r="I171" s="276"/>
      <c r="J171" s="276"/>
      <c r="K171" s="276"/>
      <c r="L171" s="276"/>
      <c r="M171" s="276"/>
      <c r="N171" s="276"/>
      <c r="O171" s="276"/>
      <c r="P171" s="276"/>
      <c r="Q171" s="276"/>
      <c r="R171" s="276"/>
      <c r="S171" s="276"/>
      <c r="T171" s="276"/>
      <c r="U171" s="276"/>
      <c r="V171" s="276"/>
      <c r="W171" s="276"/>
      <c r="X171" s="276"/>
      <c r="Y171" s="276"/>
      <c r="Z171" s="276"/>
      <c r="AA171" s="276"/>
      <c r="AB171" s="276"/>
      <c r="AC171" s="276"/>
      <c r="AD171" s="276"/>
      <c r="AE171" s="276"/>
      <c r="AF171" s="276"/>
      <c r="AG171" s="276"/>
      <c r="AH171" s="276"/>
      <c r="AI171" s="276"/>
      <c r="AJ171" s="276"/>
      <c r="AK171" s="276"/>
      <c r="AL171" s="276"/>
      <c r="AM171" s="276"/>
    </row>
    <row r="172" spans="1:39" x14ac:dyDescent="0.2">
      <c r="A172" s="276"/>
      <c r="B172" s="276"/>
      <c r="C172" s="276"/>
      <c r="D172" s="276"/>
      <c r="E172" s="276"/>
      <c r="F172" s="276"/>
      <c r="G172" s="276"/>
      <c r="H172" s="276"/>
      <c r="I172" s="276"/>
      <c r="J172" s="276"/>
      <c r="K172" s="276"/>
      <c r="L172" s="276"/>
      <c r="M172" s="276"/>
      <c r="N172" s="276"/>
      <c r="O172" s="276"/>
      <c r="P172" s="276"/>
      <c r="Q172" s="276"/>
      <c r="R172" s="276"/>
      <c r="S172" s="276"/>
      <c r="T172" s="276"/>
      <c r="U172" s="276"/>
      <c r="V172" s="276"/>
      <c r="W172" s="276"/>
      <c r="X172" s="276"/>
      <c r="Y172" s="276"/>
      <c r="Z172" s="276"/>
      <c r="AA172" s="276"/>
      <c r="AB172" s="276"/>
      <c r="AC172" s="276"/>
      <c r="AD172" s="276"/>
      <c r="AE172" s="276"/>
      <c r="AF172" s="276"/>
      <c r="AG172" s="276"/>
      <c r="AH172" s="276"/>
      <c r="AI172" s="276"/>
      <c r="AJ172" s="276"/>
      <c r="AK172" s="276"/>
      <c r="AL172" s="276"/>
      <c r="AM172" s="276"/>
    </row>
    <row r="173" spans="1:39" x14ac:dyDescent="0.2">
      <c r="A173" s="276"/>
      <c r="B173" s="276"/>
      <c r="C173" s="276"/>
      <c r="D173" s="276"/>
      <c r="E173" s="276"/>
      <c r="F173" s="276"/>
      <c r="G173" s="276"/>
      <c r="H173" s="276"/>
      <c r="I173" s="276"/>
      <c r="J173" s="276"/>
      <c r="K173" s="276"/>
      <c r="L173" s="276"/>
      <c r="M173" s="276"/>
      <c r="N173" s="276"/>
      <c r="O173" s="276"/>
      <c r="P173" s="276"/>
      <c r="Q173" s="276"/>
      <c r="R173" s="276"/>
      <c r="S173" s="276"/>
      <c r="T173" s="276"/>
      <c r="U173" s="276"/>
      <c r="V173" s="276"/>
      <c r="W173" s="276"/>
      <c r="X173" s="276"/>
      <c r="Y173" s="276"/>
      <c r="Z173" s="276"/>
      <c r="AA173" s="276"/>
      <c r="AB173" s="276"/>
      <c r="AC173" s="276"/>
      <c r="AD173" s="276"/>
      <c r="AE173" s="276"/>
      <c r="AF173" s="276"/>
      <c r="AG173" s="276"/>
      <c r="AH173" s="276"/>
      <c r="AI173" s="276"/>
      <c r="AJ173" s="276"/>
      <c r="AK173" s="276"/>
      <c r="AL173" s="276"/>
      <c r="AM173" s="276"/>
    </row>
    <row r="174" spans="1:39" x14ac:dyDescent="0.2">
      <c r="A174" s="276"/>
      <c r="B174" s="276"/>
      <c r="C174" s="276"/>
      <c r="D174" s="276"/>
      <c r="E174" s="276"/>
      <c r="F174" s="276"/>
      <c r="G174" s="276"/>
      <c r="H174" s="276"/>
      <c r="I174" s="276"/>
      <c r="J174" s="276"/>
      <c r="K174" s="276"/>
      <c r="L174" s="276"/>
      <c r="M174" s="276"/>
      <c r="N174" s="276"/>
      <c r="O174" s="276"/>
      <c r="P174" s="276"/>
      <c r="Q174" s="276"/>
      <c r="R174" s="276"/>
      <c r="S174" s="276"/>
      <c r="T174" s="276"/>
      <c r="U174" s="276"/>
      <c r="V174" s="276"/>
      <c r="W174" s="276"/>
      <c r="X174" s="276"/>
      <c r="Y174" s="276"/>
      <c r="Z174" s="276"/>
      <c r="AA174" s="276"/>
      <c r="AB174" s="276"/>
      <c r="AC174" s="276"/>
      <c r="AD174" s="276"/>
      <c r="AE174" s="276"/>
      <c r="AF174" s="276"/>
      <c r="AG174" s="276"/>
      <c r="AH174" s="276"/>
      <c r="AI174" s="276"/>
      <c r="AJ174" s="276"/>
      <c r="AK174" s="276"/>
      <c r="AL174" s="276"/>
      <c r="AM174" s="276"/>
    </row>
    <row r="175" spans="1:39" x14ac:dyDescent="0.2">
      <c r="A175" s="276"/>
      <c r="B175" s="276"/>
      <c r="C175" s="276"/>
      <c r="D175" s="276"/>
      <c r="E175" s="276"/>
      <c r="F175" s="276"/>
      <c r="G175" s="276"/>
      <c r="H175" s="276"/>
      <c r="I175" s="276"/>
      <c r="J175" s="276"/>
      <c r="K175" s="276"/>
      <c r="L175" s="276"/>
      <c r="M175" s="276"/>
      <c r="N175" s="276"/>
      <c r="O175" s="276"/>
      <c r="P175" s="276"/>
      <c r="Q175" s="276"/>
      <c r="R175" s="276"/>
      <c r="S175" s="276"/>
      <c r="T175" s="276"/>
      <c r="U175" s="276"/>
      <c r="V175" s="276"/>
      <c r="W175" s="276"/>
      <c r="X175" s="276"/>
      <c r="Y175" s="276"/>
      <c r="Z175" s="276"/>
      <c r="AA175" s="276"/>
      <c r="AB175" s="276"/>
      <c r="AC175" s="276"/>
      <c r="AD175" s="276"/>
      <c r="AE175" s="276"/>
      <c r="AF175" s="276"/>
      <c r="AG175" s="276"/>
      <c r="AH175" s="276"/>
      <c r="AI175" s="276"/>
      <c r="AJ175" s="276"/>
      <c r="AK175" s="276"/>
      <c r="AL175" s="276"/>
      <c r="AM175" s="276"/>
    </row>
    <row r="176" spans="1:39" x14ac:dyDescent="0.2">
      <c r="A176" s="276"/>
      <c r="B176" s="276"/>
      <c r="C176" s="276"/>
      <c r="D176" s="276"/>
      <c r="E176" s="276"/>
      <c r="F176" s="276"/>
      <c r="G176" s="276"/>
      <c r="H176" s="276"/>
      <c r="I176" s="276"/>
      <c r="J176" s="276"/>
      <c r="K176" s="276"/>
      <c r="L176" s="276"/>
      <c r="M176" s="276"/>
      <c r="N176" s="276"/>
      <c r="O176" s="276"/>
      <c r="P176" s="276"/>
      <c r="Q176" s="276"/>
      <c r="R176" s="276"/>
      <c r="S176" s="276"/>
      <c r="T176" s="276"/>
      <c r="U176" s="276"/>
      <c r="V176" s="276"/>
      <c r="W176" s="276"/>
      <c r="X176" s="276"/>
      <c r="Y176" s="276"/>
      <c r="Z176" s="276"/>
      <c r="AA176" s="276"/>
      <c r="AB176" s="276"/>
      <c r="AC176" s="276"/>
      <c r="AD176" s="276"/>
      <c r="AE176" s="276"/>
      <c r="AF176" s="276"/>
      <c r="AG176" s="276"/>
      <c r="AH176" s="276"/>
      <c r="AI176" s="276"/>
      <c r="AJ176" s="276"/>
      <c r="AK176" s="276"/>
      <c r="AL176" s="276"/>
      <c r="AM176" s="276"/>
    </row>
    <row r="177" spans="1:39" x14ac:dyDescent="0.2">
      <c r="A177" s="276"/>
      <c r="B177" s="276"/>
      <c r="C177" s="276"/>
      <c r="D177" s="276"/>
      <c r="E177" s="276"/>
      <c r="F177" s="276"/>
      <c r="G177" s="276"/>
      <c r="H177" s="276"/>
      <c r="I177" s="276"/>
      <c r="J177" s="276"/>
      <c r="K177" s="276"/>
      <c r="L177" s="276"/>
      <c r="M177" s="276"/>
      <c r="N177" s="276"/>
      <c r="O177" s="276"/>
      <c r="P177" s="276"/>
      <c r="Q177" s="276"/>
      <c r="R177" s="276"/>
      <c r="S177" s="276"/>
      <c r="T177" s="276"/>
      <c r="U177" s="276"/>
      <c r="V177" s="276"/>
      <c r="W177" s="276"/>
      <c r="X177" s="276"/>
      <c r="Y177" s="276"/>
      <c r="Z177" s="276"/>
      <c r="AA177" s="276"/>
      <c r="AB177" s="276"/>
      <c r="AC177" s="276"/>
      <c r="AD177" s="276"/>
      <c r="AE177" s="276"/>
      <c r="AF177" s="276"/>
      <c r="AG177" s="276"/>
      <c r="AH177" s="276"/>
      <c r="AI177" s="276"/>
      <c r="AJ177" s="276"/>
      <c r="AK177" s="276"/>
      <c r="AL177" s="276"/>
      <c r="AM177" s="276"/>
    </row>
    <row r="178" spans="1:39" x14ac:dyDescent="0.2">
      <c r="A178" s="276"/>
      <c r="B178" s="276"/>
      <c r="C178" s="276"/>
      <c r="D178" s="276"/>
      <c r="E178" s="276"/>
      <c r="F178" s="276"/>
      <c r="G178" s="276"/>
      <c r="H178" s="276"/>
      <c r="I178" s="276"/>
      <c r="J178" s="276"/>
      <c r="K178" s="276"/>
      <c r="L178" s="276"/>
      <c r="M178" s="276"/>
      <c r="N178" s="276"/>
      <c r="O178" s="276"/>
      <c r="P178" s="276"/>
      <c r="Q178" s="276"/>
      <c r="R178" s="276"/>
      <c r="S178" s="276"/>
      <c r="T178" s="276"/>
      <c r="U178" s="276"/>
      <c r="V178" s="276"/>
      <c r="W178" s="276"/>
      <c r="X178" s="276"/>
      <c r="Y178" s="276"/>
      <c r="Z178" s="276"/>
      <c r="AA178" s="276"/>
      <c r="AB178" s="276"/>
      <c r="AC178" s="276"/>
      <c r="AD178" s="276"/>
      <c r="AE178" s="276"/>
      <c r="AF178" s="276"/>
      <c r="AG178" s="276"/>
      <c r="AH178" s="276"/>
      <c r="AI178" s="276"/>
      <c r="AJ178" s="276"/>
      <c r="AK178" s="276"/>
      <c r="AL178" s="276"/>
      <c r="AM178" s="276"/>
    </row>
    <row r="179" spans="1:39" x14ac:dyDescent="0.2">
      <c r="A179" s="276"/>
      <c r="B179" s="276"/>
      <c r="C179" s="276"/>
      <c r="D179" s="276"/>
      <c r="E179" s="276"/>
      <c r="F179" s="276"/>
      <c r="G179" s="276"/>
      <c r="H179" s="276"/>
      <c r="I179" s="276"/>
      <c r="J179" s="276"/>
      <c r="K179" s="276"/>
      <c r="L179" s="276"/>
      <c r="M179" s="276"/>
      <c r="N179" s="276"/>
      <c r="O179" s="276"/>
      <c r="P179" s="276"/>
      <c r="Q179" s="276"/>
      <c r="R179" s="276"/>
      <c r="S179" s="276"/>
      <c r="T179" s="276"/>
      <c r="U179" s="276"/>
      <c r="V179" s="276"/>
      <c r="W179" s="276"/>
      <c r="X179" s="276"/>
      <c r="Y179" s="276"/>
      <c r="Z179" s="276"/>
      <c r="AA179" s="276"/>
      <c r="AB179" s="276"/>
      <c r="AC179" s="276"/>
      <c r="AD179" s="276"/>
      <c r="AE179" s="276"/>
      <c r="AF179" s="276"/>
      <c r="AG179" s="276"/>
      <c r="AH179" s="276"/>
      <c r="AI179" s="276"/>
      <c r="AJ179" s="276"/>
      <c r="AK179" s="276"/>
      <c r="AL179" s="276"/>
      <c r="AM179" s="276"/>
    </row>
    <row r="180" spans="1:39" x14ac:dyDescent="0.2">
      <c r="A180" s="276"/>
      <c r="B180" s="276"/>
      <c r="C180" s="276"/>
      <c r="D180" s="276"/>
      <c r="E180" s="276"/>
      <c r="F180" s="276"/>
      <c r="G180" s="276"/>
      <c r="H180" s="276"/>
      <c r="I180" s="276"/>
      <c r="J180" s="276"/>
      <c r="K180" s="276"/>
      <c r="L180" s="276"/>
      <c r="M180" s="276"/>
      <c r="N180" s="276"/>
      <c r="O180" s="276"/>
      <c r="P180" s="276"/>
      <c r="Q180" s="276"/>
      <c r="R180" s="276"/>
      <c r="S180" s="276"/>
      <c r="T180" s="276"/>
      <c r="U180" s="276"/>
      <c r="V180" s="276"/>
      <c r="W180" s="276"/>
      <c r="X180" s="276"/>
      <c r="Y180" s="276"/>
      <c r="Z180" s="276"/>
      <c r="AA180" s="276"/>
      <c r="AB180" s="276"/>
      <c r="AC180" s="276"/>
      <c r="AD180" s="276"/>
      <c r="AE180" s="276"/>
      <c r="AF180" s="276"/>
      <c r="AG180" s="276"/>
      <c r="AH180" s="276"/>
      <c r="AI180" s="276"/>
      <c r="AJ180" s="276"/>
      <c r="AK180" s="276"/>
      <c r="AL180" s="276"/>
      <c r="AM180" s="276"/>
    </row>
    <row r="181" spans="1:39" x14ac:dyDescent="0.2">
      <c r="A181" s="276"/>
      <c r="B181" s="276"/>
      <c r="C181" s="276"/>
      <c r="D181" s="276"/>
      <c r="E181" s="276"/>
      <c r="F181" s="276"/>
      <c r="G181" s="276"/>
      <c r="H181" s="276"/>
      <c r="I181" s="276"/>
      <c r="J181" s="276"/>
      <c r="K181" s="276"/>
      <c r="L181" s="276"/>
      <c r="M181" s="276"/>
      <c r="N181" s="276"/>
      <c r="O181" s="276"/>
      <c r="P181" s="276"/>
      <c r="Q181" s="276"/>
      <c r="R181" s="276"/>
      <c r="S181" s="276"/>
      <c r="T181" s="276"/>
      <c r="U181" s="276"/>
      <c r="V181" s="276"/>
      <c r="W181" s="276"/>
      <c r="X181" s="276"/>
      <c r="Y181" s="276"/>
      <c r="Z181" s="276"/>
      <c r="AA181" s="276"/>
      <c r="AB181" s="276"/>
      <c r="AC181" s="276"/>
      <c r="AD181" s="276"/>
      <c r="AE181" s="276"/>
      <c r="AF181" s="276"/>
      <c r="AG181" s="276"/>
      <c r="AH181" s="276"/>
      <c r="AI181" s="276"/>
      <c r="AJ181" s="276"/>
      <c r="AK181" s="276"/>
      <c r="AL181" s="276"/>
      <c r="AM181" s="276"/>
    </row>
    <row r="182" spans="1:39" x14ac:dyDescent="0.2">
      <c r="A182" s="276"/>
      <c r="B182" s="276"/>
      <c r="C182" s="276"/>
      <c r="D182" s="276"/>
      <c r="E182" s="276"/>
      <c r="F182" s="276"/>
      <c r="G182" s="276"/>
      <c r="H182" s="276"/>
      <c r="I182" s="276"/>
      <c r="J182" s="276"/>
      <c r="K182" s="276"/>
      <c r="L182" s="276"/>
      <c r="M182" s="276"/>
      <c r="N182" s="276"/>
      <c r="O182" s="276"/>
      <c r="P182" s="276"/>
      <c r="Q182" s="276"/>
      <c r="R182" s="276"/>
      <c r="S182" s="276"/>
      <c r="T182" s="276"/>
      <c r="U182" s="276"/>
      <c r="V182" s="276"/>
      <c r="W182" s="276"/>
      <c r="X182" s="276"/>
      <c r="Y182" s="276"/>
      <c r="Z182" s="276"/>
      <c r="AA182" s="276"/>
      <c r="AB182" s="276"/>
      <c r="AC182" s="276"/>
      <c r="AD182" s="276"/>
      <c r="AE182" s="276"/>
      <c r="AF182" s="276"/>
      <c r="AG182" s="276"/>
      <c r="AH182" s="276"/>
      <c r="AI182" s="276"/>
      <c r="AJ182" s="276"/>
      <c r="AK182" s="276"/>
      <c r="AL182" s="276"/>
      <c r="AM182" s="276"/>
    </row>
    <row r="183" spans="1:39" x14ac:dyDescent="0.2">
      <c r="A183" s="276"/>
      <c r="B183" s="276"/>
      <c r="C183" s="276"/>
      <c r="D183" s="276"/>
      <c r="E183" s="276"/>
      <c r="F183" s="276"/>
      <c r="G183" s="276"/>
      <c r="H183" s="276"/>
      <c r="I183" s="276"/>
      <c r="J183" s="276"/>
      <c r="K183" s="276"/>
      <c r="L183" s="276"/>
      <c r="M183" s="276"/>
      <c r="N183" s="276"/>
      <c r="O183" s="276"/>
      <c r="P183" s="276"/>
      <c r="Q183" s="276"/>
      <c r="R183" s="276"/>
      <c r="S183" s="276"/>
      <c r="T183" s="276"/>
      <c r="U183" s="276"/>
      <c r="V183" s="276"/>
      <c r="W183" s="276"/>
      <c r="X183" s="276"/>
      <c r="Y183" s="276"/>
      <c r="Z183" s="276"/>
      <c r="AA183" s="276"/>
      <c r="AB183" s="276"/>
      <c r="AC183" s="276"/>
      <c r="AD183" s="276"/>
      <c r="AE183" s="276"/>
      <c r="AF183" s="276"/>
      <c r="AG183" s="276"/>
      <c r="AH183" s="276"/>
      <c r="AI183" s="276"/>
      <c r="AJ183" s="276"/>
      <c r="AK183" s="276"/>
      <c r="AL183" s="276"/>
      <c r="AM183" s="276"/>
    </row>
    <row r="184" spans="1:39" x14ac:dyDescent="0.2">
      <c r="A184" s="276"/>
      <c r="B184" s="276"/>
      <c r="C184" s="276"/>
      <c r="D184" s="276"/>
      <c r="E184" s="276"/>
      <c r="F184" s="276"/>
      <c r="G184" s="276"/>
      <c r="H184" s="276"/>
      <c r="I184" s="276"/>
      <c r="J184" s="276"/>
      <c r="K184" s="276"/>
      <c r="L184" s="276"/>
      <c r="M184" s="276"/>
      <c r="N184" s="276"/>
      <c r="O184" s="276"/>
      <c r="P184" s="276"/>
      <c r="Q184" s="276"/>
      <c r="R184" s="276"/>
      <c r="S184" s="276"/>
      <c r="T184" s="276"/>
      <c r="U184" s="276"/>
      <c r="V184" s="276"/>
      <c r="W184" s="276"/>
      <c r="X184" s="276"/>
      <c r="Y184" s="276"/>
      <c r="Z184" s="276"/>
      <c r="AA184" s="276"/>
      <c r="AB184" s="276"/>
      <c r="AC184" s="276"/>
      <c r="AD184" s="276"/>
      <c r="AE184" s="276"/>
      <c r="AF184" s="276"/>
      <c r="AG184" s="276"/>
      <c r="AH184" s="276"/>
      <c r="AI184" s="276"/>
      <c r="AJ184" s="276"/>
      <c r="AK184" s="276"/>
      <c r="AL184" s="276"/>
      <c r="AM184" s="276"/>
    </row>
    <row r="185" spans="1:39" x14ac:dyDescent="0.2">
      <c r="A185" s="276"/>
      <c r="B185" s="276"/>
      <c r="C185" s="276"/>
      <c r="D185" s="276"/>
      <c r="E185" s="276"/>
      <c r="F185" s="276"/>
      <c r="G185" s="276"/>
      <c r="H185" s="276"/>
      <c r="I185" s="276"/>
      <c r="J185" s="276"/>
      <c r="K185" s="276"/>
      <c r="L185" s="276"/>
      <c r="M185" s="276"/>
      <c r="N185" s="276"/>
      <c r="O185" s="276"/>
      <c r="P185" s="276"/>
      <c r="Q185" s="276"/>
      <c r="R185" s="276"/>
      <c r="S185" s="276"/>
      <c r="T185" s="276"/>
      <c r="U185" s="276"/>
      <c r="V185" s="276"/>
      <c r="W185" s="276"/>
      <c r="X185" s="276"/>
      <c r="Y185" s="276"/>
      <c r="Z185" s="276"/>
      <c r="AA185" s="276"/>
      <c r="AB185" s="276"/>
      <c r="AC185" s="276"/>
      <c r="AD185" s="276"/>
      <c r="AE185" s="276"/>
      <c r="AF185" s="276"/>
      <c r="AG185" s="276"/>
      <c r="AH185" s="276"/>
      <c r="AI185" s="276"/>
      <c r="AJ185" s="276"/>
      <c r="AK185" s="276"/>
      <c r="AL185" s="276"/>
      <c r="AM185" s="276"/>
    </row>
    <row r="186" spans="1:39" x14ac:dyDescent="0.2">
      <c r="A186" s="276"/>
      <c r="B186" s="276"/>
      <c r="C186" s="276"/>
      <c r="D186" s="276"/>
      <c r="E186" s="276"/>
      <c r="F186" s="276"/>
      <c r="G186" s="276"/>
      <c r="H186" s="276"/>
      <c r="I186" s="276"/>
      <c r="J186" s="276"/>
      <c r="K186" s="276"/>
      <c r="L186" s="276"/>
      <c r="M186" s="276"/>
      <c r="N186" s="276"/>
      <c r="O186" s="276"/>
      <c r="P186" s="276"/>
      <c r="Q186" s="276"/>
      <c r="R186" s="276"/>
      <c r="S186" s="276"/>
      <c r="T186" s="276"/>
      <c r="U186" s="276"/>
      <c r="V186" s="276"/>
      <c r="W186" s="276"/>
      <c r="X186" s="276"/>
      <c r="Y186" s="276"/>
      <c r="Z186" s="276"/>
      <c r="AA186" s="276"/>
      <c r="AB186" s="276"/>
      <c r="AC186" s="276"/>
      <c r="AD186" s="276"/>
      <c r="AE186" s="276"/>
      <c r="AF186" s="276"/>
      <c r="AG186" s="276"/>
      <c r="AH186" s="276"/>
      <c r="AI186" s="276"/>
      <c r="AJ186" s="276"/>
      <c r="AK186" s="276"/>
      <c r="AL186" s="276"/>
      <c r="AM186" s="276"/>
    </row>
    <row r="187" spans="1:39" x14ac:dyDescent="0.2">
      <c r="A187" s="276"/>
      <c r="B187" s="276"/>
      <c r="C187" s="276"/>
      <c r="D187" s="276"/>
      <c r="E187" s="276"/>
      <c r="F187" s="276"/>
      <c r="G187" s="276"/>
      <c r="H187" s="276"/>
      <c r="I187" s="276"/>
      <c r="J187" s="276"/>
      <c r="K187" s="276"/>
      <c r="L187" s="276"/>
      <c r="M187" s="276"/>
      <c r="N187" s="276"/>
      <c r="O187" s="276"/>
      <c r="P187" s="276"/>
      <c r="Q187" s="276"/>
      <c r="R187" s="276"/>
      <c r="S187" s="276"/>
      <c r="T187" s="276"/>
      <c r="U187" s="276"/>
      <c r="V187" s="276"/>
      <c r="W187" s="276"/>
      <c r="X187" s="276"/>
      <c r="Y187" s="276"/>
      <c r="Z187" s="276"/>
      <c r="AA187" s="276"/>
      <c r="AB187" s="276"/>
      <c r="AC187" s="276"/>
      <c r="AD187" s="276"/>
      <c r="AE187" s="276"/>
      <c r="AF187" s="276"/>
      <c r="AG187" s="276"/>
      <c r="AH187" s="276"/>
      <c r="AI187" s="276"/>
      <c r="AJ187" s="276"/>
      <c r="AK187" s="276"/>
      <c r="AL187" s="276"/>
      <c r="AM187" s="276"/>
    </row>
    <row r="188" spans="1:39" x14ac:dyDescent="0.2">
      <c r="A188" s="276"/>
      <c r="B188" s="276"/>
      <c r="C188" s="276"/>
      <c r="D188" s="276"/>
      <c r="E188" s="276"/>
      <c r="F188" s="276"/>
      <c r="G188" s="276"/>
      <c r="H188" s="276"/>
      <c r="I188" s="276"/>
      <c r="J188" s="276"/>
      <c r="K188" s="276"/>
      <c r="L188" s="276"/>
      <c r="M188" s="276"/>
      <c r="N188" s="276"/>
      <c r="O188" s="276"/>
      <c r="P188" s="276"/>
      <c r="Q188" s="276"/>
      <c r="R188" s="276"/>
      <c r="S188" s="276"/>
      <c r="T188" s="276"/>
      <c r="U188" s="276"/>
      <c r="V188" s="276"/>
      <c r="W188" s="276"/>
      <c r="X188" s="276"/>
      <c r="Y188" s="276"/>
      <c r="Z188" s="276"/>
      <c r="AA188" s="276"/>
      <c r="AB188" s="276"/>
      <c r="AC188" s="276"/>
      <c r="AD188" s="276"/>
      <c r="AE188" s="276"/>
      <c r="AF188" s="276"/>
      <c r="AG188" s="276"/>
      <c r="AH188" s="276"/>
      <c r="AI188" s="276"/>
      <c r="AJ188" s="276"/>
      <c r="AK188" s="276"/>
      <c r="AL188" s="276"/>
      <c r="AM188" s="276"/>
    </row>
    <row r="189" spans="1:39" x14ac:dyDescent="0.2">
      <c r="A189" s="276"/>
      <c r="B189" s="276"/>
      <c r="C189" s="276"/>
      <c r="D189" s="276"/>
      <c r="E189" s="276"/>
      <c r="F189" s="276"/>
      <c r="G189" s="276"/>
      <c r="H189" s="276"/>
      <c r="I189" s="276"/>
      <c r="J189" s="276"/>
      <c r="K189" s="276"/>
      <c r="L189" s="276"/>
      <c r="M189" s="276"/>
      <c r="N189" s="276"/>
      <c r="O189" s="276"/>
      <c r="P189" s="276"/>
      <c r="Q189" s="276"/>
      <c r="R189" s="276"/>
      <c r="S189" s="276"/>
      <c r="T189" s="276"/>
      <c r="U189" s="276"/>
      <c r="V189" s="276"/>
      <c r="W189" s="276"/>
      <c r="X189" s="276"/>
      <c r="Y189" s="276"/>
      <c r="Z189" s="276"/>
      <c r="AA189" s="276"/>
      <c r="AB189" s="276"/>
      <c r="AC189" s="276"/>
      <c r="AD189" s="276"/>
      <c r="AE189" s="276"/>
      <c r="AF189" s="276"/>
      <c r="AG189" s="276"/>
      <c r="AH189" s="276"/>
      <c r="AI189" s="276"/>
      <c r="AJ189" s="276"/>
      <c r="AK189" s="276"/>
      <c r="AL189" s="276"/>
      <c r="AM189" s="276"/>
    </row>
    <row r="190" spans="1:39" x14ac:dyDescent="0.2">
      <c r="A190" s="276"/>
      <c r="B190" s="276"/>
      <c r="C190" s="276"/>
      <c r="D190" s="276"/>
      <c r="E190" s="276"/>
      <c r="F190" s="276"/>
      <c r="G190" s="276"/>
      <c r="H190" s="276"/>
      <c r="I190" s="276"/>
      <c r="J190" s="276"/>
      <c r="K190" s="276"/>
      <c r="L190" s="276"/>
      <c r="M190" s="276"/>
      <c r="N190" s="276"/>
      <c r="O190" s="276"/>
      <c r="P190" s="276"/>
      <c r="Q190" s="276"/>
      <c r="R190" s="276"/>
      <c r="S190" s="276"/>
      <c r="T190" s="276"/>
      <c r="U190" s="276"/>
      <c r="V190" s="276"/>
      <c r="W190" s="276"/>
      <c r="X190" s="276"/>
      <c r="Y190" s="276"/>
      <c r="Z190" s="276"/>
      <c r="AA190" s="276"/>
      <c r="AB190" s="276"/>
      <c r="AC190" s="276"/>
      <c r="AD190" s="276"/>
      <c r="AE190" s="276"/>
      <c r="AF190" s="276"/>
      <c r="AG190" s="276"/>
      <c r="AH190" s="276"/>
      <c r="AI190" s="276"/>
      <c r="AJ190" s="276"/>
      <c r="AK190" s="276"/>
      <c r="AL190" s="276"/>
      <c r="AM190" s="276"/>
    </row>
    <row r="191" spans="1:39" x14ac:dyDescent="0.2">
      <c r="A191" s="276"/>
      <c r="B191" s="276"/>
      <c r="C191" s="276"/>
      <c r="D191" s="276"/>
      <c r="E191" s="276"/>
      <c r="F191" s="276"/>
      <c r="G191" s="276"/>
      <c r="H191" s="276"/>
      <c r="I191" s="276"/>
      <c r="J191" s="276"/>
      <c r="K191" s="276"/>
      <c r="L191" s="276"/>
      <c r="M191" s="276"/>
      <c r="N191" s="276"/>
      <c r="O191" s="276"/>
      <c r="P191" s="276"/>
      <c r="Q191" s="276"/>
      <c r="R191" s="276"/>
      <c r="S191" s="276"/>
      <c r="T191" s="276"/>
      <c r="U191" s="276"/>
      <c r="V191" s="276"/>
      <c r="W191" s="276"/>
      <c r="X191" s="276"/>
      <c r="Y191" s="276"/>
      <c r="Z191" s="276"/>
      <c r="AA191" s="276"/>
      <c r="AB191" s="276"/>
      <c r="AC191" s="276"/>
      <c r="AD191" s="276"/>
      <c r="AE191" s="276"/>
      <c r="AF191" s="276"/>
      <c r="AG191" s="276"/>
      <c r="AH191" s="276"/>
      <c r="AI191" s="276"/>
      <c r="AJ191" s="276"/>
      <c r="AK191" s="276"/>
      <c r="AL191" s="276"/>
      <c r="AM191" s="276"/>
    </row>
    <row r="192" spans="1:39" x14ac:dyDescent="0.2">
      <c r="A192" s="276"/>
      <c r="B192" s="276"/>
      <c r="C192" s="276"/>
      <c r="D192" s="276"/>
      <c r="E192" s="276"/>
      <c r="F192" s="276"/>
      <c r="G192" s="276"/>
      <c r="H192" s="276"/>
      <c r="I192" s="276"/>
      <c r="J192" s="276"/>
      <c r="K192" s="276"/>
      <c r="L192" s="276"/>
      <c r="M192" s="276"/>
      <c r="N192" s="276"/>
      <c r="O192" s="276"/>
      <c r="P192" s="276"/>
      <c r="Q192" s="276"/>
      <c r="R192" s="276"/>
      <c r="S192" s="276"/>
      <c r="T192" s="276"/>
      <c r="U192" s="276"/>
      <c r="V192" s="276"/>
      <c r="W192" s="276"/>
      <c r="X192" s="276"/>
      <c r="Y192" s="276"/>
      <c r="Z192" s="276"/>
      <c r="AA192" s="276"/>
      <c r="AB192" s="276"/>
      <c r="AC192" s="276"/>
      <c r="AD192" s="276"/>
      <c r="AE192" s="276"/>
      <c r="AF192" s="276"/>
      <c r="AG192" s="276"/>
      <c r="AH192" s="276"/>
      <c r="AI192" s="276"/>
      <c r="AJ192" s="276"/>
      <c r="AK192" s="276"/>
      <c r="AL192" s="276"/>
      <c r="AM192" s="276"/>
    </row>
    <row r="193" spans="1:39" x14ac:dyDescent="0.2">
      <c r="A193" s="276"/>
      <c r="B193" s="276"/>
      <c r="C193" s="276"/>
      <c r="D193" s="276"/>
      <c r="E193" s="276"/>
      <c r="F193" s="276"/>
      <c r="G193" s="276"/>
      <c r="H193" s="276"/>
      <c r="I193" s="276"/>
      <c r="J193" s="276"/>
      <c r="K193" s="276"/>
      <c r="L193" s="276"/>
      <c r="M193" s="276"/>
      <c r="N193" s="276"/>
      <c r="O193" s="276"/>
      <c r="P193" s="276"/>
      <c r="Q193" s="276"/>
      <c r="R193" s="276"/>
      <c r="S193" s="276"/>
      <c r="T193" s="276"/>
      <c r="U193" s="276"/>
      <c r="V193" s="276"/>
      <c r="W193" s="276"/>
      <c r="X193" s="276"/>
      <c r="Y193" s="276"/>
      <c r="Z193" s="276"/>
      <c r="AA193" s="276"/>
      <c r="AB193" s="276"/>
      <c r="AC193" s="276"/>
      <c r="AD193" s="276"/>
      <c r="AE193" s="276"/>
      <c r="AF193" s="276"/>
      <c r="AG193" s="276"/>
      <c r="AH193" s="276"/>
      <c r="AI193" s="276"/>
      <c r="AJ193" s="276"/>
      <c r="AK193" s="276"/>
      <c r="AL193" s="276"/>
      <c r="AM193" s="276"/>
    </row>
    <row r="194" spans="1:39" x14ac:dyDescent="0.2">
      <c r="A194" s="276"/>
      <c r="B194" s="276"/>
      <c r="C194" s="276"/>
      <c r="D194" s="276"/>
      <c r="E194" s="276"/>
      <c r="F194" s="276"/>
      <c r="G194" s="276"/>
      <c r="H194" s="276"/>
      <c r="I194" s="276"/>
      <c r="J194" s="276"/>
      <c r="K194" s="276"/>
      <c r="L194" s="276"/>
      <c r="M194" s="276"/>
      <c r="N194" s="276"/>
      <c r="O194" s="276"/>
      <c r="P194" s="276"/>
      <c r="Q194" s="276"/>
      <c r="R194" s="276"/>
      <c r="S194" s="276"/>
      <c r="T194" s="276"/>
      <c r="U194" s="276"/>
      <c r="V194" s="276"/>
      <c r="W194" s="276"/>
      <c r="X194" s="276"/>
      <c r="Y194" s="276"/>
      <c r="Z194" s="276"/>
      <c r="AA194" s="276"/>
      <c r="AB194" s="276"/>
      <c r="AC194" s="276"/>
      <c r="AD194" s="276"/>
      <c r="AE194" s="276"/>
      <c r="AF194" s="276"/>
      <c r="AG194" s="276"/>
      <c r="AH194" s="276"/>
      <c r="AI194" s="276"/>
      <c r="AJ194" s="276"/>
      <c r="AK194" s="276"/>
      <c r="AL194" s="276"/>
      <c r="AM194" s="276"/>
    </row>
    <row r="195" spans="1:39" x14ac:dyDescent="0.2">
      <c r="A195" s="276"/>
      <c r="B195" s="276"/>
      <c r="C195" s="276"/>
      <c r="D195" s="276"/>
      <c r="E195" s="276"/>
      <c r="F195" s="276"/>
      <c r="G195" s="276"/>
      <c r="H195" s="276"/>
      <c r="I195" s="276"/>
      <c r="J195" s="276"/>
      <c r="K195" s="276"/>
      <c r="L195" s="276"/>
      <c r="M195" s="276"/>
      <c r="N195" s="276"/>
      <c r="O195" s="276"/>
      <c r="P195" s="276"/>
      <c r="Q195" s="276"/>
      <c r="R195" s="276"/>
      <c r="S195" s="276"/>
      <c r="T195" s="276"/>
      <c r="U195" s="276"/>
      <c r="V195" s="276"/>
      <c r="W195" s="276"/>
      <c r="X195" s="276"/>
      <c r="Y195" s="276"/>
      <c r="Z195" s="276"/>
      <c r="AA195" s="276"/>
      <c r="AB195" s="276"/>
      <c r="AC195" s="276"/>
      <c r="AD195" s="276"/>
      <c r="AE195" s="276"/>
      <c r="AF195" s="276"/>
      <c r="AG195" s="276"/>
      <c r="AH195" s="276"/>
      <c r="AI195" s="276"/>
      <c r="AJ195" s="276"/>
      <c r="AK195" s="276"/>
      <c r="AL195" s="276"/>
      <c r="AM195" s="276"/>
    </row>
    <row r="196" spans="1:39" x14ac:dyDescent="0.2">
      <c r="A196" s="276"/>
      <c r="B196" s="276"/>
      <c r="C196" s="276"/>
      <c r="D196" s="276"/>
      <c r="E196" s="276"/>
      <c r="F196" s="276"/>
      <c r="G196" s="276"/>
      <c r="H196" s="276"/>
      <c r="I196" s="276"/>
      <c r="J196" s="276"/>
      <c r="K196" s="276"/>
      <c r="L196" s="276"/>
      <c r="M196" s="276"/>
      <c r="N196" s="276"/>
      <c r="O196" s="276"/>
      <c r="P196" s="276"/>
      <c r="Q196" s="276"/>
      <c r="R196" s="276"/>
      <c r="S196" s="276"/>
      <c r="T196" s="276"/>
      <c r="U196" s="276"/>
      <c r="V196" s="276"/>
      <c r="W196" s="276"/>
      <c r="X196" s="276"/>
      <c r="Y196" s="276"/>
      <c r="Z196" s="276"/>
      <c r="AA196" s="276"/>
      <c r="AB196" s="276"/>
      <c r="AC196" s="276"/>
      <c r="AD196" s="276"/>
      <c r="AE196" s="276"/>
      <c r="AF196" s="276"/>
      <c r="AG196" s="276"/>
      <c r="AH196" s="276"/>
      <c r="AI196" s="276"/>
      <c r="AJ196" s="276"/>
      <c r="AK196" s="276"/>
      <c r="AL196" s="276"/>
      <c r="AM196" s="276"/>
    </row>
    <row r="197" spans="1:39" x14ac:dyDescent="0.2">
      <c r="A197" s="276"/>
      <c r="B197" s="276"/>
      <c r="C197" s="276"/>
      <c r="D197" s="276"/>
      <c r="E197" s="276"/>
      <c r="F197" s="276"/>
      <c r="G197" s="276"/>
      <c r="H197" s="276"/>
      <c r="I197" s="276"/>
      <c r="J197" s="276"/>
      <c r="K197" s="276"/>
      <c r="L197" s="276"/>
      <c r="M197" s="276"/>
      <c r="N197" s="276"/>
      <c r="O197" s="276"/>
      <c r="P197" s="276"/>
      <c r="Q197" s="276"/>
      <c r="R197" s="276"/>
      <c r="S197" s="276"/>
      <c r="T197" s="276"/>
      <c r="U197" s="276"/>
      <c r="V197" s="276"/>
      <c r="W197" s="276"/>
      <c r="X197" s="276"/>
      <c r="Y197" s="276"/>
      <c r="Z197" s="276"/>
      <c r="AA197" s="276"/>
      <c r="AB197" s="276"/>
      <c r="AC197" s="276"/>
      <c r="AD197" s="276"/>
      <c r="AE197" s="276"/>
      <c r="AF197" s="276"/>
      <c r="AG197" s="276"/>
      <c r="AH197" s="276"/>
      <c r="AI197" s="276"/>
      <c r="AJ197" s="276"/>
      <c r="AK197" s="276"/>
      <c r="AL197" s="276"/>
      <c r="AM197" s="276"/>
    </row>
    <row r="198" spans="1:39" x14ac:dyDescent="0.2">
      <c r="A198" s="276"/>
      <c r="B198" s="276"/>
      <c r="C198" s="276"/>
      <c r="D198" s="276"/>
      <c r="E198" s="276"/>
      <c r="F198" s="276"/>
      <c r="G198" s="276"/>
      <c r="H198" s="276"/>
      <c r="I198" s="276"/>
      <c r="J198" s="276"/>
      <c r="K198" s="276"/>
      <c r="L198" s="276"/>
      <c r="M198" s="276"/>
      <c r="N198" s="276"/>
      <c r="O198" s="276"/>
      <c r="P198" s="276"/>
      <c r="Q198" s="276"/>
      <c r="R198" s="276"/>
      <c r="S198" s="276"/>
      <c r="T198" s="276"/>
      <c r="U198" s="276"/>
      <c r="V198" s="276"/>
      <c r="W198" s="276"/>
      <c r="X198" s="276"/>
      <c r="Y198" s="276"/>
      <c r="Z198" s="276"/>
      <c r="AA198" s="276"/>
      <c r="AB198" s="276"/>
      <c r="AC198" s="276"/>
      <c r="AD198" s="276"/>
      <c r="AE198" s="276"/>
      <c r="AF198" s="276"/>
      <c r="AG198" s="276"/>
      <c r="AH198" s="276"/>
      <c r="AI198" s="276"/>
      <c r="AJ198" s="276"/>
      <c r="AK198" s="276"/>
      <c r="AL198" s="276"/>
      <c r="AM198" s="276"/>
    </row>
    <row r="199" spans="1:39" x14ac:dyDescent="0.2">
      <c r="A199" s="276"/>
      <c r="B199" s="276"/>
      <c r="C199" s="276"/>
      <c r="D199" s="276"/>
      <c r="E199" s="276"/>
      <c r="F199" s="276"/>
      <c r="G199" s="276"/>
      <c r="H199" s="276"/>
      <c r="I199" s="276"/>
      <c r="J199" s="276"/>
      <c r="K199" s="276"/>
      <c r="L199" s="276"/>
      <c r="M199" s="276"/>
      <c r="N199" s="276"/>
      <c r="O199" s="276"/>
      <c r="P199" s="276"/>
      <c r="Q199" s="276"/>
      <c r="R199" s="276"/>
      <c r="S199" s="276"/>
      <c r="T199" s="276"/>
      <c r="U199" s="276"/>
      <c r="V199" s="276"/>
      <c r="W199" s="276"/>
      <c r="X199" s="276"/>
      <c r="Y199" s="276"/>
      <c r="Z199" s="276"/>
      <c r="AA199" s="276"/>
      <c r="AB199" s="276"/>
      <c r="AC199" s="276"/>
      <c r="AD199" s="276"/>
      <c r="AE199" s="276"/>
      <c r="AF199" s="276"/>
      <c r="AG199" s="276"/>
      <c r="AH199" s="276"/>
      <c r="AI199" s="276"/>
      <c r="AJ199" s="276"/>
      <c r="AK199" s="276"/>
      <c r="AL199" s="276"/>
      <c r="AM199" s="276"/>
    </row>
    <row r="200" spans="1:39" x14ac:dyDescent="0.2">
      <c r="A200" s="276"/>
      <c r="B200" s="276"/>
      <c r="C200" s="276"/>
      <c r="D200" s="276"/>
      <c r="E200" s="276"/>
      <c r="F200" s="276"/>
      <c r="G200" s="276"/>
      <c r="H200" s="276"/>
      <c r="I200" s="276"/>
      <c r="J200" s="276"/>
      <c r="K200" s="276"/>
      <c r="L200" s="276"/>
      <c r="M200" s="276"/>
      <c r="N200" s="276"/>
      <c r="O200" s="276"/>
      <c r="P200" s="276"/>
      <c r="Q200" s="276"/>
      <c r="R200" s="276"/>
      <c r="S200" s="276"/>
      <c r="T200" s="276"/>
      <c r="U200" s="276"/>
      <c r="V200" s="276"/>
      <c r="W200" s="276"/>
      <c r="X200" s="276"/>
      <c r="Y200" s="276"/>
      <c r="Z200" s="276"/>
      <c r="AA200" s="276"/>
      <c r="AB200" s="276"/>
      <c r="AC200" s="276"/>
      <c r="AD200" s="276"/>
      <c r="AE200" s="276"/>
      <c r="AF200" s="276"/>
      <c r="AG200" s="276"/>
      <c r="AH200" s="276"/>
      <c r="AI200" s="276"/>
      <c r="AJ200" s="276"/>
      <c r="AK200" s="276"/>
      <c r="AL200" s="276"/>
      <c r="AM200" s="276"/>
    </row>
    <row r="201" spans="1:39" x14ac:dyDescent="0.2">
      <c r="A201" s="276"/>
      <c r="B201" s="276"/>
      <c r="C201" s="276"/>
      <c r="D201" s="276"/>
      <c r="E201" s="276"/>
      <c r="F201" s="276"/>
      <c r="G201" s="276"/>
      <c r="H201" s="276"/>
      <c r="I201" s="276"/>
      <c r="J201" s="276"/>
      <c r="K201" s="276"/>
      <c r="L201" s="276"/>
      <c r="M201" s="276"/>
      <c r="N201" s="276"/>
      <c r="O201" s="276"/>
      <c r="P201" s="276"/>
      <c r="Q201" s="276"/>
      <c r="R201" s="276"/>
      <c r="S201" s="276"/>
      <c r="T201" s="276"/>
      <c r="U201" s="276"/>
      <c r="V201" s="276"/>
      <c r="W201" s="276"/>
      <c r="X201" s="276"/>
      <c r="Y201" s="276"/>
      <c r="Z201" s="276"/>
      <c r="AA201" s="276"/>
      <c r="AB201" s="276"/>
      <c r="AC201" s="276"/>
      <c r="AD201" s="276"/>
      <c r="AE201" s="276"/>
      <c r="AF201" s="276"/>
      <c r="AG201" s="276"/>
      <c r="AH201" s="276"/>
      <c r="AI201" s="276"/>
      <c r="AJ201" s="276"/>
      <c r="AK201" s="276"/>
      <c r="AL201" s="276"/>
      <c r="AM201" s="276"/>
    </row>
    <row r="202" spans="1:39" x14ac:dyDescent="0.2">
      <c r="A202" s="276"/>
      <c r="B202" s="276"/>
      <c r="C202" s="276"/>
      <c r="D202" s="276"/>
      <c r="E202" s="276"/>
      <c r="F202" s="276"/>
      <c r="G202" s="276"/>
      <c r="H202" s="276"/>
      <c r="I202" s="276"/>
      <c r="J202" s="276"/>
      <c r="K202" s="276"/>
      <c r="L202" s="276"/>
      <c r="M202" s="276"/>
      <c r="N202" s="276"/>
      <c r="O202" s="276"/>
      <c r="P202" s="276"/>
      <c r="Q202" s="276"/>
      <c r="R202" s="276"/>
      <c r="S202" s="276"/>
      <c r="T202" s="276"/>
      <c r="U202" s="276"/>
      <c r="V202" s="276"/>
      <c r="W202" s="276"/>
      <c r="X202" s="276"/>
      <c r="Y202" s="276"/>
      <c r="Z202" s="276"/>
      <c r="AA202" s="276"/>
      <c r="AB202" s="276"/>
      <c r="AC202" s="276"/>
      <c r="AD202" s="276"/>
      <c r="AE202" s="276"/>
      <c r="AF202" s="276"/>
      <c r="AG202" s="276"/>
      <c r="AH202" s="276"/>
      <c r="AI202" s="276"/>
      <c r="AJ202" s="276"/>
      <c r="AK202" s="276"/>
      <c r="AL202" s="276"/>
      <c r="AM202" s="276"/>
    </row>
    <row r="203" spans="1:39" x14ac:dyDescent="0.2">
      <c r="A203" s="276"/>
      <c r="B203" s="276"/>
      <c r="C203" s="276"/>
      <c r="D203" s="276"/>
      <c r="E203" s="276"/>
      <c r="F203" s="276"/>
      <c r="G203" s="276"/>
      <c r="H203" s="276"/>
      <c r="I203" s="276"/>
      <c r="J203" s="276"/>
      <c r="K203" s="276"/>
      <c r="L203" s="276"/>
      <c r="M203" s="276"/>
      <c r="N203" s="276"/>
      <c r="O203" s="276"/>
      <c r="P203" s="276"/>
      <c r="Q203" s="276"/>
      <c r="R203" s="276"/>
      <c r="S203" s="276"/>
      <c r="T203" s="276"/>
      <c r="U203" s="276"/>
      <c r="V203" s="276"/>
      <c r="W203" s="276"/>
      <c r="X203" s="276"/>
      <c r="Y203" s="276"/>
      <c r="Z203" s="276"/>
      <c r="AA203" s="276"/>
      <c r="AB203" s="276"/>
      <c r="AC203" s="276"/>
      <c r="AD203" s="276"/>
      <c r="AE203" s="276"/>
      <c r="AF203" s="276"/>
      <c r="AG203" s="276"/>
      <c r="AH203" s="276"/>
      <c r="AI203" s="276"/>
      <c r="AJ203" s="276"/>
      <c r="AK203" s="276"/>
      <c r="AL203" s="276"/>
      <c r="AM203" s="276"/>
    </row>
    <row r="204" spans="1:39" x14ac:dyDescent="0.2">
      <c r="A204" s="276"/>
      <c r="B204" s="276"/>
      <c r="C204" s="276"/>
      <c r="D204" s="276"/>
      <c r="E204" s="276"/>
      <c r="F204" s="276"/>
      <c r="G204" s="276"/>
      <c r="H204" s="276"/>
      <c r="I204" s="276"/>
      <c r="J204" s="276"/>
      <c r="K204" s="276"/>
      <c r="L204" s="276"/>
      <c r="M204" s="276"/>
      <c r="N204" s="276"/>
      <c r="O204" s="276"/>
      <c r="P204" s="276"/>
      <c r="Q204" s="276"/>
      <c r="R204" s="276"/>
      <c r="S204" s="276"/>
      <c r="T204" s="276"/>
      <c r="U204" s="276"/>
      <c r="V204" s="276"/>
      <c r="W204" s="276"/>
      <c r="X204" s="276"/>
      <c r="Y204" s="276"/>
      <c r="Z204" s="276"/>
      <c r="AA204" s="276"/>
      <c r="AB204" s="276"/>
      <c r="AC204" s="276"/>
      <c r="AD204" s="276"/>
      <c r="AE204" s="276"/>
      <c r="AF204" s="276"/>
      <c r="AG204" s="276"/>
      <c r="AH204" s="276"/>
      <c r="AI204" s="276"/>
      <c r="AJ204" s="276"/>
      <c r="AK204" s="276"/>
      <c r="AL204" s="276"/>
      <c r="AM204" s="276"/>
    </row>
    <row r="205" spans="1:39" x14ac:dyDescent="0.2">
      <c r="A205" s="276"/>
      <c r="B205" s="276"/>
      <c r="C205" s="276"/>
      <c r="D205" s="276"/>
      <c r="E205" s="276"/>
      <c r="F205" s="276"/>
      <c r="G205" s="276"/>
      <c r="H205" s="276"/>
      <c r="I205" s="276"/>
      <c r="J205" s="276"/>
      <c r="K205" s="276"/>
      <c r="L205" s="276"/>
      <c r="M205" s="276"/>
      <c r="N205" s="276"/>
      <c r="O205" s="276"/>
      <c r="P205" s="276"/>
      <c r="Q205" s="276"/>
      <c r="R205" s="276"/>
      <c r="S205" s="276"/>
      <c r="T205" s="276"/>
      <c r="U205" s="276"/>
      <c r="V205" s="276"/>
      <c r="W205" s="276"/>
      <c r="X205" s="276"/>
      <c r="Y205" s="276"/>
      <c r="Z205" s="276"/>
      <c r="AA205" s="276"/>
      <c r="AB205" s="276"/>
      <c r="AC205" s="276"/>
      <c r="AD205" s="276"/>
      <c r="AE205" s="276"/>
      <c r="AF205" s="276"/>
      <c r="AG205" s="276"/>
      <c r="AH205" s="276"/>
      <c r="AI205" s="276"/>
      <c r="AJ205" s="276"/>
      <c r="AK205" s="276"/>
      <c r="AL205" s="276"/>
      <c r="AM205" s="276"/>
    </row>
    <row r="206" spans="1:39" x14ac:dyDescent="0.2">
      <c r="A206" s="276"/>
      <c r="B206" s="276"/>
      <c r="C206" s="276"/>
      <c r="D206" s="276"/>
      <c r="E206" s="276"/>
      <c r="F206" s="276"/>
      <c r="G206" s="276"/>
      <c r="H206" s="276"/>
      <c r="I206" s="276"/>
      <c r="J206" s="276"/>
      <c r="K206" s="276"/>
      <c r="L206" s="276"/>
      <c r="M206" s="276"/>
      <c r="N206" s="276"/>
      <c r="O206" s="276"/>
      <c r="P206" s="276"/>
      <c r="Q206" s="276"/>
      <c r="S206" s="276"/>
      <c r="T206" s="276"/>
      <c r="U206" s="276"/>
      <c r="V206" s="276"/>
      <c r="W206" s="276"/>
      <c r="X206" s="276"/>
      <c r="Y206" s="276"/>
      <c r="Z206" s="276"/>
      <c r="AA206" s="276"/>
      <c r="AB206" s="276"/>
      <c r="AC206" s="276"/>
      <c r="AD206" s="276"/>
      <c r="AE206" s="276"/>
      <c r="AF206" s="276"/>
      <c r="AG206" s="276"/>
      <c r="AH206" s="276"/>
      <c r="AI206" s="276"/>
      <c r="AJ206" s="276"/>
      <c r="AK206" s="276"/>
      <c r="AL206" s="276"/>
      <c r="AM206" s="276"/>
    </row>
    <row r="207" spans="1:39" x14ac:dyDescent="0.2">
      <c r="A207" s="276"/>
      <c r="B207" s="276"/>
      <c r="C207" s="276"/>
      <c r="D207" s="276"/>
      <c r="E207" s="276"/>
      <c r="F207" s="276"/>
      <c r="G207" s="276"/>
      <c r="H207" s="276"/>
      <c r="I207" s="276"/>
      <c r="J207" s="276"/>
      <c r="K207" s="276"/>
      <c r="L207" s="276"/>
      <c r="M207" s="276"/>
      <c r="N207" s="276"/>
      <c r="O207" s="276"/>
      <c r="P207" s="276"/>
      <c r="Q207" s="276"/>
      <c r="S207" s="276"/>
      <c r="T207" s="276"/>
      <c r="U207" s="276"/>
      <c r="V207" s="276"/>
      <c r="W207" s="276"/>
      <c r="X207" s="276"/>
      <c r="Y207" s="276"/>
      <c r="Z207" s="276"/>
      <c r="AA207" s="276"/>
      <c r="AB207" s="276"/>
      <c r="AC207" s="276"/>
      <c r="AD207" s="276"/>
      <c r="AE207" s="276"/>
      <c r="AF207" s="276"/>
      <c r="AG207" s="276"/>
      <c r="AH207" s="276"/>
      <c r="AI207" s="276"/>
      <c r="AJ207" s="276"/>
      <c r="AK207" s="276"/>
      <c r="AL207" s="276"/>
      <c r="AM207" s="276"/>
    </row>
    <row r="208" spans="1:39" x14ac:dyDescent="0.2">
      <c r="A208" s="276"/>
      <c r="B208" s="276"/>
      <c r="C208" s="276"/>
      <c r="D208" s="276"/>
      <c r="E208" s="276"/>
      <c r="F208" s="276"/>
      <c r="G208" s="276"/>
      <c r="H208" s="276"/>
      <c r="I208" s="276"/>
      <c r="J208" s="276"/>
      <c r="K208" s="276"/>
      <c r="L208" s="276"/>
      <c r="M208" s="276"/>
      <c r="N208" s="276"/>
      <c r="O208" s="276"/>
      <c r="P208" s="276"/>
      <c r="Q208" s="276"/>
    </row>
    <row r="209" spans="1:17" x14ac:dyDescent="0.2">
      <c r="A209" s="276"/>
      <c r="B209" s="276"/>
      <c r="C209" s="276"/>
      <c r="D209" s="276"/>
      <c r="E209" s="276"/>
      <c r="F209" s="276"/>
      <c r="G209" s="276"/>
      <c r="H209" s="276"/>
      <c r="I209" s="276"/>
      <c r="J209" s="276"/>
      <c r="K209" s="276"/>
      <c r="L209" s="276"/>
      <c r="M209" s="276"/>
      <c r="N209" s="276"/>
      <c r="O209" s="276"/>
      <c r="P209" s="276"/>
      <c r="Q209" s="276"/>
    </row>
    <row r="210" spans="1:17" x14ac:dyDescent="0.2">
      <c r="A210" s="276"/>
      <c r="B210" s="276"/>
      <c r="C210" s="276"/>
      <c r="D210" s="276"/>
      <c r="E210" s="276"/>
      <c r="F210" s="276"/>
      <c r="G210" s="276"/>
      <c r="H210" s="276"/>
      <c r="I210" s="276"/>
      <c r="J210" s="276"/>
      <c r="K210" s="276"/>
      <c r="L210" s="276"/>
      <c r="M210" s="276"/>
      <c r="N210" s="276"/>
      <c r="O210" s="276"/>
      <c r="P210" s="276"/>
      <c r="Q210" s="276"/>
    </row>
    <row r="211" spans="1:17" x14ac:dyDescent="0.2">
      <c r="A211" s="276"/>
      <c r="B211" s="276"/>
      <c r="C211" s="276"/>
      <c r="D211" s="276"/>
      <c r="E211" s="276"/>
      <c r="F211" s="276"/>
      <c r="G211" s="276"/>
      <c r="H211" s="276"/>
      <c r="I211" s="276"/>
      <c r="J211" s="276"/>
      <c r="K211" s="276"/>
      <c r="L211" s="276"/>
      <c r="M211" s="276"/>
      <c r="N211" s="276"/>
      <c r="O211" s="276"/>
      <c r="P211" s="276"/>
      <c r="Q211" s="276"/>
    </row>
    <row r="212" spans="1:17" x14ac:dyDescent="0.2">
      <c r="A212" s="276"/>
      <c r="B212" s="276"/>
      <c r="C212" s="276"/>
      <c r="D212" s="276"/>
      <c r="E212" s="276"/>
      <c r="F212" s="276"/>
      <c r="G212" s="276"/>
      <c r="H212" s="276"/>
      <c r="I212" s="276"/>
      <c r="J212" s="276"/>
      <c r="K212" s="276"/>
      <c r="L212" s="276"/>
      <c r="M212" s="276"/>
      <c r="N212" s="276"/>
      <c r="O212" s="276"/>
      <c r="P212" s="276"/>
      <c r="Q212" s="276"/>
    </row>
    <row r="213" spans="1:17" x14ac:dyDescent="0.2">
      <c r="B213" s="276"/>
      <c r="C213" s="276"/>
      <c r="D213" s="276"/>
      <c r="E213" s="276"/>
      <c r="F213" s="276"/>
      <c r="G213" s="276"/>
      <c r="H213" s="276"/>
      <c r="I213" s="276"/>
      <c r="J213" s="276"/>
      <c r="K213" s="276"/>
      <c r="M213" s="276"/>
      <c r="N213" s="276"/>
      <c r="O213" s="276"/>
      <c r="P213" s="276"/>
      <c r="Q213" s="276"/>
    </row>
    <row r="214" spans="1:17" x14ac:dyDescent="0.2">
      <c r="B214" s="276"/>
      <c r="C214" s="276"/>
      <c r="D214" s="276"/>
      <c r="E214" s="276"/>
      <c r="F214" s="276"/>
      <c r="G214" s="276"/>
      <c r="H214" s="276"/>
      <c r="I214" s="276"/>
      <c r="J214" s="276"/>
      <c r="K214" s="276"/>
    </row>
    <row r="215" spans="1:17" x14ac:dyDescent="0.2">
      <c r="B215" s="276"/>
      <c r="C215" s="276"/>
      <c r="D215" s="276"/>
      <c r="E215" s="276"/>
      <c r="F215" s="276"/>
      <c r="G215" s="276"/>
      <c r="H215" s="276"/>
      <c r="I215" s="276"/>
      <c r="J215" s="276"/>
      <c r="K215" s="276"/>
    </row>
    <row r="216" spans="1:17" x14ac:dyDescent="0.2">
      <c r="B216" s="276"/>
      <c r="C216" s="276"/>
      <c r="D216" s="276"/>
      <c r="E216" s="276"/>
      <c r="F216" s="276"/>
      <c r="G216" s="276"/>
      <c r="H216" s="276"/>
      <c r="I216" s="276"/>
      <c r="J216" s="276"/>
      <c r="K216" s="276"/>
    </row>
  </sheetData>
  <mergeCells count="21">
    <mergeCell ref="B12:C12"/>
    <mergeCell ref="I12:K12"/>
    <mergeCell ref="D2:J2"/>
    <mergeCell ref="B4:J4"/>
    <mergeCell ref="B8:K8"/>
    <mergeCell ref="B10:C10"/>
    <mergeCell ref="I10:K10"/>
    <mergeCell ref="B14:C14"/>
    <mergeCell ref="I14:K14"/>
    <mergeCell ref="B16:C16"/>
    <mergeCell ref="I16:K16"/>
    <mergeCell ref="B18:C18"/>
    <mergeCell ref="I18:K18"/>
    <mergeCell ref="B91:E91"/>
    <mergeCell ref="B94:K94"/>
    <mergeCell ref="B20:C20"/>
    <mergeCell ref="I20:K20"/>
    <mergeCell ref="B22:C22"/>
    <mergeCell ref="I22:K22"/>
    <mergeCell ref="B26:E26"/>
    <mergeCell ref="B89:E89"/>
  </mergeCells>
  <conditionalFormatting sqref="E10 E12 E14 E16 E18 E20 E22 I10:K10 I12:K12 I14:K14 I16:K16 I18:K18 I20:K20 I22:K22">
    <cfRule type="cellIs" dxfId="7" priority="1" operator="equal">
      <formula>0</formula>
    </cfRule>
  </conditionalFormatting>
  <hyperlinks>
    <hyperlink ref="G93" location="Summary!K109" display="Remittance Advice" xr:uid="{08D786F9-9D28-4DA3-9C84-FDC523F79CF1}"/>
  </hyperlinks>
  <printOptions verticalCentered="1"/>
  <pageMargins left="0.70866141732283472" right="0.31496062992125984" top="0.39370078740157483" bottom="0.27559055118110237" header="0.31496062992125984" footer="0.11811023622047245"/>
  <pageSetup paperSize="9" scale="40" fitToHeight="3" orientation="portrait" r:id="rId1"/>
  <headerFooter>
    <oddHeader xml:space="preserve">&amp;R </oddHeader>
    <oddFooter>&amp;R&amp;A</oddFooter>
  </headerFooter>
  <rowBreaks count="2" manualBreakCount="2">
    <brk id="50" max="11" man="1"/>
    <brk id="76" max="11" man="1"/>
  </rowBreak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FF3440-0339-4B3E-A9AA-2D826B532F76}">
  <sheetPr codeName="Sheet14">
    <tabColor rgb="FF92D050"/>
    <pageSetUpPr fitToPage="1"/>
  </sheetPr>
  <dimension ref="A1:BL241"/>
  <sheetViews>
    <sheetView showGridLines="0" zoomScale="75" zoomScaleNormal="75" zoomScaleSheetLayoutView="40" zoomScalePageLayoutView="70" workbookViewId="0">
      <selection activeCell="E6" sqref="E6"/>
    </sheetView>
  </sheetViews>
  <sheetFormatPr baseColWidth="10" defaultColWidth="8.83203125" defaultRowHeight="15" x14ac:dyDescent="0.2"/>
  <cols>
    <col min="1" max="1" width="1.33203125" style="136" customWidth="1"/>
    <col min="2" max="2" width="29.33203125" style="136" customWidth="1"/>
    <col min="3" max="3" width="0.6640625" style="136" customWidth="1"/>
    <col min="4" max="4" width="0.5" style="136" customWidth="1"/>
    <col min="5" max="5" width="64.5" style="136" customWidth="1"/>
    <col min="6" max="6" width="1.33203125" style="136" customWidth="1"/>
    <col min="7" max="7" width="21.33203125" style="136" customWidth="1"/>
    <col min="8" max="8" width="1.33203125" style="136" customWidth="1"/>
    <col min="9" max="9" width="25.5" style="136" customWidth="1"/>
    <col min="10" max="10" width="1.33203125" style="136" customWidth="1"/>
    <col min="11" max="11" width="35.83203125" style="136" customWidth="1"/>
    <col min="12" max="12" width="1.33203125" style="136" customWidth="1"/>
    <col min="13" max="13" width="8.83203125" style="136"/>
    <col min="14" max="14" width="17.33203125" style="136" customWidth="1"/>
    <col min="15" max="16384" width="8.83203125" style="136"/>
  </cols>
  <sheetData>
    <row r="1" spans="1:64" ht="7.25" customHeight="1" x14ac:dyDescent="0.2">
      <c r="A1" s="229"/>
      <c r="B1" s="230"/>
      <c r="C1" s="230"/>
      <c r="D1" s="230"/>
      <c r="E1" s="230"/>
      <c r="F1" s="230"/>
      <c r="G1" s="230"/>
      <c r="H1" s="230"/>
      <c r="I1" s="230"/>
      <c r="J1" s="230"/>
      <c r="K1" s="230"/>
      <c r="L1" s="238"/>
      <c r="M1" s="298"/>
      <c r="N1" s="298"/>
      <c r="O1" s="298"/>
      <c r="P1" s="298"/>
      <c r="Q1" s="298"/>
      <c r="R1" s="298"/>
      <c r="S1" s="298"/>
      <c r="T1" s="298"/>
      <c r="U1" s="298"/>
      <c r="V1" s="298"/>
      <c r="W1" s="298"/>
      <c r="X1" s="298"/>
      <c r="Y1" s="298"/>
      <c r="Z1" s="298"/>
      <c r="AA1" s="298"/>
      <c r="AB1" s="298"/>
      <c r="AC1" s="298"/>
      <c r="AD1" s="298"/>
      <c r="AE1" s="298"/>
      <c r="AF1" s="298"/>
      <c r="AG1" s="298"/>
      <c r="AH1" s="298"/>
      <c r="AI1" s="298"/>
      <c r="AJ1" s="298"/>
      <c r="AK1" s="298"/>
      <c r="AL1" s="298"/>
      <c r="AM1" s="298"/>
      <c r="AN1" s="298"/>
      <c r="AO1" s="298"/>
      <c r="AP1" s="298"/>
      <c r="AQ1" s="298"/>
      <c r="AR1" s="298"/>
      <c r="AS1" s="298"/>
      <c r="AT1" s="298"/>
      <c r="AU1" s="298"/>
      <c r="AV1" s="298"/>
      <c r="AW1" s="298"/>
      <c r="AX1" s="298"/>
      <c r="AY1" s="298"/>
      <c r="AZ1" s="298"/>
      <c r="BA1" s="298"/>
      <c r="BB1" s="298"/>
      <c r="BC1" s="298"/>
      <c r="BD1" s="298"/>
      <c r="BE1" s="298"/>
      <c r="BF1" s="298"/>
      <c r="BG1" s="298"/>
      <c r="BH1" s="298"/>
      <c r="BI1" s="298"/>
      <c r="BJ1" s="298"/>
      <c r="BK1" s="298"/>
      <c r="BL1" s="298"/>
    </row>
    <row r="2" spans="1:64" ht="159.5" customHeight="1" x14ac:dyDescent="0.2">
      <c r="A2" s="231"/>
      <c r="C2" s="672"/>
      <c r="D2" s="672"/>
      <c r="E2" s="672"/>
      <c r="F2" s="672"/>
      <c r="G2" s="672"/>
      <c r="H2" s="672"/>
      <c r="I2" s="672"/>
      <c r="J2" s="672"/>
      <c r="K2" s="475" t="e" vm="2">
        <v>#VALUE!</v>
      </c>
      <c r="L2" s="239"/>
      <c r="M2" s="298"/>
      <c r="N2" s="298"/>
      <c r="O2" s="298"/>
      <c r="P2" s="298"/>
      <c r="Q2" s="298"/>
      <c r="R2" s="298"/>
      <c r="S2" s="298"/>
      <c r="T2" s="298"/>
      <c r="U2" s="298"/>
      <c r="V2" s="298"/>
      <c r="W2" s="298"/>
      <c r="X2" s="298"/>
      <c r="Y2" s="298"/>
      <c r="Z2" s="298"/>
      <c r="AA2" s="298"/>
      <c r="AB2" s="298"/>
      <c r="AC2" s="298"/>
      <c r="AD2" s="298"/>
      <c r="AE2" s="298"/>
      <c r="AF2" s="298"/>
      <c r="AG2" s="298"/>
      <c r="AH2" s="298"/>
      <c r="AI2" s="298"/>
      <c r="AJ2" s="298"/>
      <c r="AK2" s="298"/>
      <c r="AL2" s="298"/>
      <c r="AM2" s="298"/>
      <c r="AN2" s="298"/>
      <c r="AO2" s="298"/>
      <c r="AP2" s="298"/>
      <c r="AQ2" s="298"/>
      <c r="AR2" s="298"/>
      <c r="AS2" s="298"/>
      <c r="AT2" s="298"/>
      <c r="AU2" s="298"/>
      <c r="AV2" s="298"/>
      <c r="AW2" s="298"/>
      <c r="AX2" s="298"/>
      <c r="AY2" s="298"/>
      <c r="AZ2" s="298"/>
      <c r="BA2" s="298"/>
      <c r="BB2" s="298"/>
      <c r="BC2" s="298"/>
      <c r="BD2" s="298"/>
      <c r="BE2" s="298"/>
      <c r="BF2" s="298"/>
      <c r="BG2" s="298"/>
      <c r="BH2" s="298"/>
      <c r="BI2" s="298"/>
      <c r="BJ2" s="298"/>
      <c r="BK2" s="298"/>
      <c r="BL2" s="298"/>
    </row>
    <row r="3" spans="1:64" ht="7.25" customHeight="1" x14ac:dyDescent="0.2">
      <c r="A3" s="231"/>
      <c r="B3" s="667"/>
      <c r="C3" s="667"/>
      <c r="D3" s="667"/>
      <c r="E3" s="667"/>
      <c r="F3" s="667"/>
      <c r="G3" s="667"/>
      <c r="H3" s="667"/>
      <c r="I3" s="667"/>
      <c r="J3" s="667"/>
      <c r="K3" s="667"/>
      <c r="L3" s="239"/>
      <c r="M3" s="298"/>
      <c r="N3" s="298"/>
      <c r="O3" s="298"/>
      <c r="P3" s="298"/>
      <c r="Q3" s="298"/>
      <c r="R3" s="298"/>
      <c r="S3" s="298"/>
      <c r="T3" s="298"/>
      <c r="U3" s="298"/>
      <c r="V3" s="298"/>
      <c r="W3" s="298"/>
      <c r="X3" s="298"/>
      <c r="Y3" s="298"/>
      <c r="Z3" s="298"/>
      <c r="AA3" s="298"/>
      <c r="AB3" s="298"/>
      <c r="AC3" s="298"/>
      <c r="AD3" s="298"/>
      <c r="AE3" s="298"/>
      <c r="AF3" s="298"/>
      <c r="AG3" s="298"/>
      <c r="AH3" s="298"/>
      <c r="AI3" s="298"/>
      <c r="AJ3" s="298"/>
      <c r="AK3" s="298"/>
      <c r="AL3" s="298"/>
      <c r="AM3" s="298"/>
      <c r="AN3" s="298"/>
      <c r="AO3" s="298"/>
      <c r="AP3" s="298"/>
      <c r="AQ3" s="298"/>
      <c r="AR3" s="298"/>
      <c r="AS3" s="298"/>
      <c r="AT3" s="298"/>
      <c r="AU3" s="298"/>
      <c r="AV3" s="298"/>
      <c r="AW3" s="298"/>
      <c r="AX3" s="298"/>
      <c r="AY3" s="298"/>
      <c r="AZ3" s="298"/>
      <c r="BA3" s="298"/>
      <c r="BB3" s="298"/>
      <c r="BC3" s="298"/>
      <c r="BD3" s="298"/>
      <c r="BE3" s="298"/>
      <c r="BF3" s="298"/>
      <c r="BG3" s="298"/>
      <c r="BH3" s="298"/>
      <c r="BI3" s="298"/>
      <c r="BJ3" s="298"/>
      <c r="BK3" s="298"/>
      <c r="BL3" s="298"/>
    </row>
    <row r="4" spans="1:64" ht="56" customHeight="1" x14ac:dyDescent="0.2">
      <c r="A4" s="231"/>
      <c r="B4" s="659" t="s">
        <v>338</v>
      </c>
      <c r="C4" s="659"/>
      <c r="D4" s="659"/>
      <c r="E4" s="659"/>
      <c r="F4" s="659"/>
      <c r="G4" s="659"/>
      <c r="H4" s="659"/>
      <c r="I4" s="659"/>
      <c r="J4" s="659"/>
      <c r="K4" s="191" t="s">
        <v>498</v>
      </c>
      <c r="L4" s="240"/>
      <c r="M4" s="298"/>
      <c r="N4" s="298"/>
      <c r="O4" s="298"/>
      <c r="P4" s="298"/>
      <c r="Q4" s="298"/>
      <c r="R4" s="298"/>
      <c r="S4" s="298"/>
      <c r="T4" s="298"/>
      <c r="U4" s="298"/>
      <c r="V4" s="298"/>
      <c r="W4" s="298"/>
      <c r="X4" s="298"/>
      <c r="Y4" s="298"/>
      <c r="Z4" s="298"/>
      <c r="AA4" s="298"/>
      <c r="AB4" s="298"/>
      <c r="AC4" s="298"/>
      <c r="AD4" s="298"/>
      <c r="AE4" s="298"/>
      <c r="AF4" s="298"/>
      <c r="AG4" s="298"/>
      <c r="AH4" s="298"/>
      <c r="AI4" s="298"/>
      <c r="AJ4" s="298"/>
      <c r="AK4" s="298"/>
      <c r="AL4" s="298"/>
      <c r="AM4" s="298"/>
      <c r="AN4" s="298"/>
      <c r="AO4" s="298"/>
      <c r="AP4" s="298"/>
      <c r="AQ4" s="298"/>
      <c r="AR4" s="298"/>
      <c r="AS4" s="298"/>
      <c r="AT4" s="298"/>
      <c r="AU4" s="298"/>
      <c r="AV4" s="298"/>
      <c r="AW4" s="298"/>
      <c r="AX4" s="298"/>
      <c r="AY4" s="298"/>
      <c r="AZ4" s="298"/>
      <c r="BA4" s="298"/>
      <c r="BB4" s="298"/>
      <c r="BC4" s="298"/>
      <c r="BD4" s="298"/>
      <c r="BE4" s="298"/>
      <c r="BF4" s="298"/>
      <c r="BG4" s="298"/>
      <c r="BH4" s="298"/>
      <c r="BI4" s="298"/>
      <c r="BJ4" s="298"/>
      <c r="BK4" s="298"/>
      <c r="BL4" s="298"/>
    </row>
    <row r="5" spans="1:64" ht="18" customHeight="1" x14ac:dyDescent="0.2">
      <c r="A5" s="231"/>
      <c r="B5" s="175"/>
      <c r="C5" s="175"/>
      <c r="D5" s="175"/>
      <c r="E5" s="175"/>
      <c r="F5" s="175"/>
      <c r="G5" s="175"/>
      <c r="H5" s="175"/>
      <c r="I5" s="175"/>
      <c r="J5" s="175"/>
      <c r="K5" s="175"/>
      <c r="L5" s="240"/>
      <c r="M5" s="298"/>
      <c r="N5" s="298"/>
      <c r="O5" s="298"/>
      <c r="P5" s="298"/>
      <c r="Q5" s="298"/>
      <c r="R5" s="298"/>
      <c r="S5" s="298"/>
      <c r="T5" s="298"/>
      <c r="U5" s="298"/>
      <c r="V5" s="298"/>
      <c r="W5" s="298"/>
      <c r="X5" s="298"/>
      <c r="Y5" s="298"/>
      <c r="Z5" s="298"/>
      <c r="AA5" s="298"/>
      <c r="AB5" s="298"/>
      <c r="AC5" s="298"/>
      <c r="AD5" s="298"/>
      <c r="AE5" s="298"/>
      <c r="AF5" s="298"/>
      <c r="AG5" s="298"/>
      <c r="AH5" s="298"/>
      <c r="AI5" s="298"/>
      <c r="AJ5" s="298"/>
      <c r="AK5" s="298"/>
      <c r="AL5" s="298"/>
      <c r="AM5" s="298"/>
      <c r="AN5" s="298"/>
      <c r="AO5" s="298"/>
      <c r="AP5" s="298"/>
      <c r="AQ5" s="298"/>
      <c r="AR5" s="298"/>
      <c r="AS5" s="298"/>
      <c r="AT5" s="298"/>
      <c r="AU5" s="298"/>
      <c r="AV5" s="298"/>
      <c r="AW5" s="298"/>
      <c r="AX5" s="298"/>
      <c r="AY5" s="298"/>
      <c r="AZ5" s="298"/>
      <c r="BA5" s="298"/>
      <c r="BB5" s="298"/>
      <c r="BC5" s="298"/>
      <c r="BD5" s="298"/>
      <c r="BE5" s="298"/>
      <c r="BF5" s="298"/>
      <c r="BG5" s="298"/>
      <c r="BH5" s="298"/>
      <c r="BI5" s="298"/>
      <c r="BJ5" s="298"/>
      <c r="BK5" s="298"/>
      <c r="BL5" s="298"/>
    </row>
    <row r="6" spans="1:64" ht="30.5" customHeight="1" x14ac:dyDescent="0.2">
      <c r="A6" s="231"/>
      <c r="B6" s="175"/>
      <c r="C6" s="175"/>
      <c r="D6" s="175"/>
      <c r="E6" s="175"/>
      <c r="F6" s="175"/>
      <c r="G6" s="175"/>
      <c r="H6" s="175"/>
      <c r="I6" s="176" t="s">
        <v>33</v>
      </c>
      <c r="J6" s="175"/>
      <c r="K6" s="332">
        <f ca="1">NOW()</f>
        <v>45495.579010416666</v>
      </c>
      <c r="L6" s="241"/>
      <c r="M6" s="298"/>
      <c r="N6" s="298"/>
      <c r="O6" s="298"/>
      <c r="P6" s="298"/>
      <c r="Q6" s="298"/>
      <c r="R6" s="298"/>
      <c r="S6" s="298"/>
      <c r="T6" s="298"/>
      <c r="U6" s="298"/>
      <c r="V6" s="298"/>
      <c r="W6" s="298"/>
      <c r="X6" s="298"/>
      <c r="Y6" s="298"/>
      <c r="Z6" s="298"/>
      <c r="AA6" s="298"/>
      <c r="AB6" s="298"/>
      <c r="AC6" s="298"/>
      <c r="AD6" s="298"/>
      <c r="AE6" s="298"/>
      <c r="AF6" s="298"/>
      <c r="AG6" s="298"/>
      <c r="AH6" s="298"/>
      <c r="AI6" s="298"/>
      <c r="AJ6" s="298"/>
      <c r="AK6" s="298"/>
      <c r="AL6" s="298"/>
      <c r="AM6" s="298"/>
      <c r="AN6" s="298"/>
      <c r="AO6" s="298"/>
      <c r="AP6" s="298"/>
      <c r="AQ6" s="298"/>
      <c r="AR6" s="298"/>
      <c r="AS6" s="298"/>
      <c r="AT6" s="298"/>
      <c r="AU6" s="298"/>
      <c r="AV6" s="298"/>
      <c r="AW6" s="298"/>
      <c r="AX6" s="298"/>
      <c r="AY6" s="298"/>
      <c r="AZ6" s="298"/>
      <c r="BA6" s="298"/>
      <c r="BB6" s="298"/>
      <c r="BC6" s="298"/>
      <c r="BD6" s="298"/>
      <c r="BE6" s="298"/>
      <c r="BF6" s="298"/>
      <c r="BG6" s="298"/>
      <c r="BH6" s="298"/>
      <c r="BI6" s="298"/>
      <c r="BJ6" s="298"/>
      <c r="BK6" s="298"/>
      <c r="BL6" s="298"/>
    </row>
    <row r="7" spans="1:64" ht="30.5" customHeight="1" x14ac:dyDescent="0.2">
      <c r="A7" s="231"/>
      <c r="B7" s="175"/>
      <c r="C7" s="175"/>
      <c r="D7" s="175"/>
      <c r="E7" s="175"/>
      <c r="F7" s="175"/>
      <c r="G7" s="175"/>
      <c r="H7" s="175"/>
      <c r="I7" s="176"/>
      <c r="J7" s="175"/>
      <c r="K7" s="177"/>
      <c r="L7" s="241"/>
      <c r="M7" s="298"/>
      <c r="N7" s="298"/>
      <c r="O7" s="298"/>
      <c r="P7" s="298"/>
      <c r="Q7" s="298"/>
      <c r="R7" s="298"/>
      <c r="S7" s="298"/>
      <c r="T7" s="298"/>
      <c r="U7" s="298"/>
      <c r="V7" s="298"/>
      <c r="W7" s="298"/>
      <c r="X7" s="298"/>
      <c r="Y7" s="298"/>
      <c r="Z7" s="298"/>
      <c r="AA7" s="298"/>
      <c r="AB7" s="298"/>
      <c r="AC7" s="298"/>
      <c r="AD7" s="298"/>
      <c r="AE7" s="298"/>
      <c r="AF7" s="298"/>
      <c r="AG7" s="298"/>
      <c r="AH7" s="298"/>
      <c r="AI7" s="298"/>
      <c r="AJ7" s="298"/>
      <c r="AK7" s="298"/>
      <c r="AL7" s="298"/>
      <c r="AM7" s="298"/>
      <c r="AN7" s="298"/>
      <c r="AO7" s="298"/>
      <c r="AP7" s="298"/>
      <c r="AQ7" s="298"/>
      <c r="AR7" s="298"/>
      <c r="AS7" s="298"/>
      <c r="AT7" s="298"/>
      <c r="AU7" s="298"/>
      <c r="AV7" s="298"/>
      <c r="AW7" s="298"/>
      <c r="AX7" s="298"/>
      <c r="AY7" s="298"/>
      <c r="AZ7" s="298"/>
      <c r="BA7" s="298"/>
      <c r="BB7" s="298"/>
      <c r="BC7" s="298"/>
      <c r="BD7" s="298"/>
      <c r="BE7" s="298"/>
      <c r="BF7" s="298"/>
      <c r="BG7" s="298"/>
      <c r="BH7" s="298"/>
      <c r="BI7" s="298"/>
      <c r="BJ7" s="298"/>
      <c r="BK7" s="298"/>
      <c r="BL7" s="298"/>
    </row>
    <row r="8" spans="1:64" ht="35" customHeight="1" x14ac:dyDescent="0.2">
      <c r="A8" s="231"/>
      <c r="B8" s="620" t="s">
        <v>573</v>
      </c>
      <c r="C8" s="621"/>
      <c r="D8" s="621"/>
      <c r="E8" s="621"/>
      <c r="F8" s="621"/>
      <c r="G8" s="621"/>
      <c r="H8" s="621"/>
      <c r="I8" s="621"/>
      <c r="J8" s="621"/>
      <c r="K8" s="621"/>
      <c r="L8" s="239"/>
      <c r="M8" s="298"/>
      <c r="N8" s="298"/>
      <c r="O8" s="298"/>
      <c r="P8" s="298"/>
      <c r="Q8" s="298"/>
      <c r="R8" s="298"/>
      <c r="S8" s="298"/>
      <c r="T8" s="298"/>
      <c r="U8" s="298"/>
      <c r="V8" s="298"/>
      <c r="W8" s="298"/>
      <c r="X8" s="298"/>
      <c r="Y8" s="298"/>
      <c r="Z8" s="298"/>
      <c r="AA8" s="298"/>
      <c r="AB8" s="298"/>
      <c r="AC8" s="298"/>
      <c r="AD8" s="298"/>
      <c r="AE8" s="298"/>
      <c r="AF8" s="298"/>
      <c r="AG8" s="298"/>
      <c r="AH8" s="298"/>
      <c r="AI8" s="298"/>
      <c r="AJ8" s="298"/>
      <c r="AK8" s="298"/>
      <c r="AL8" s="298"/>
      <c r="AM8" s="298"/>
      <c r="AN8" s="298"/>
      <c r="AO8" s="298"/>
      <c r="AP8" s="298"/>
      <c r="AQ8" s="298"/>
      <c r="AR8" s="298"/>
      <c r="AS8" s="298"/>
      <c r="AT8" s="298"/>
      <c r="AU8" s="298"/>
      <c r="AV8" s="298"/>
      <c r="AW8" s="298"/>
      <c r="AX8" s="298"/>
      <c r="AY8" s="298"/>
      <c r="AZ8" s="298"/>
      <c r="BA8" s="298"/>
      <c r="BB8" s="298"/>
      <c r="BC8" s="298"/>
      <c r="BD8" s="298"/>
      <c r="BE8" s="298"/>
      <c r="BF8" s="298"/>
      <c r="BG8" s="298"/>
      <c r="BH8" s="298"/>
      <c r="BI8" s="298"/>
      <c r="BJ8" s="298"/>
      <c r="BK8" s="298"/>
      <c r="BL8" s="298"/>
    </row>
    <row r="9" spans="1:64" ht="5.5" customHeight="1" x14ac:dyDescent="0.2">
      <c r="A9" s="231"/>
      <c r="B9" s="208"/>
      <c r="C9" s="164"/>
      <c r="D9" s="164"/>
      <c r="E9" s="232"/>
      <c r="F9" s="167"/>
      <c r="G9" s="208"/>
      <c r="H9" s="164"/>
      <c r="I9" s="209"/>
      <c r="J9" s="209"/>
      <c r="K9" s="209"/>
      <c r="L9" s="200"/>
      <c r="M9" s="298"/>
      <c r="N9" s="298"/>
      <c r="O9" s="298"/>
      <c r="P9" s="298"/>
      <c r="Q9" s="298"/>
      <c r="R9" s="298"/>
      <c r="S9" s="298"/>
      <c r="T9" s="298"/>
      <c r="U9" s="298"/>
      <c r="V9" s="298"/>
      <c r="W9" s="298"/>
      <c r="X9" s="298"/>
      <c r="Y9" s="298"/>
      <c r="Z9" s="298"/>
      <c r="AA9" s="298"/>
      <c r="AB9" s="298"/>
      <c r="AC9" s="298"/>
      <c r="AD9" s="298"/>
      <c r="AE9" s="298"/>
      <c r="AF9" s="298"/>
      <c r="AG9" s="298"/>
      <c r="AH9" s="298"/>
      <c r="AI9" s="298"/>
      <c r="AJ9" s="298"/>
      <c r="AK9" s="298"/>
      <c r="AL9" s="298"/>
      <c r="AM9" s="298"/>
      <c r="AN9" s="298"/>
      <c r="AO9" s="298"/>
      <c r="AP9" s="298"/>
      <c r="AQ9" s="298"/>
      <c r="AR9" s="298"/>
      <c r="AS9" s="298"/>
      <c r="AT9" s="298"/>
      <c r="AU9" s="298"/>
      <c r="AV9" s="298"/>
      <c r="AW9" s="298"/>
      <c r="AX9" s="298"/>
      <c r="AY9" s="298"/>
      <c r="AZ9" s="298"/>
      <c r="BA9" s="298"/>
      <c r="BB9" s="298"/>
      <c r="BC9" s="298"/>
      <c r="BD9" s="298"/>
      <c r="BE9" s="298"/>
      <c r="BF9" s="298"/>
      <c r="BG9" s="298"/>
      <c r="BH9" s="298"/>
      <c r="BI9" s="298"/>
      <c r="BJ9" s="298"/>
      <c r="BK9" s="298"/>
      <c r="BL9" s="298"/>
    </row>
    <row r="10" spans="1:64" ht="30" customHeight="1" x14ac:dyDescent="0.2">
      <c r="A10" s="231"/>
      <c r="B10" s="194" t="s">
        <v>0</v>
      </c>
      <c r="C10" s="233"/>
      <c r="D10" s="234"/>
      <c r="E10" s="196">
        <f>Summary!$E$64</f>
        <v>0</v>
      </c>
      <c r="F10" s="197"/>
      <c r="G10" s="194" t="s">
        <v>1</v>
      </c>
      <c r="H10" s="195"/>
      <c r="I10" s="675">
        <f>Summary!$I$64</f>
        <v>0</v>
      </c>
      <c r="J10" s="675"/>
      <c r="K10" s="675"/>
      <c r="L10" s="200"/>
      <c r="M10" s="298"/>
      <c r="N10" s="298"/>
      <c r="O10" s="298"/>
      <c r="P10" s="298"/>
      <c r="Q10" s="298"/>
      <c r="R10" s="298"/>
      <c r="S10" s="298"/>
      <c r="T10" s="298"/>
      <c r="U10" s="298"/>
      <c r="V10" s="298"/>
      <c r="W10" s="298"/>
      <c r="X10" s="298"/>
      <c r="Y10" s="298"/>
      <c r="Z10" s="298"/>
      <c r="AA10" s="298"/>
      <c r="AB10" s="298"/>
      <c r="AC10" s="298"/>
      <c r="AD10" s="298"/>
      <c r="AE10" s="298"/>
      <c r="AF10" s="298"/>
      <c r="AG10" s="298"/>
      <c r="AH10" s="298"/>
      <c r="AI10" s="298"/>
      <c r="AJ10" s="298"/>
      <c r="AK10" s="298"/>
      <c r="AL10" s="298"/>
      <c r="AM10" s="298"/>
      <c r="AN10" s="298"/>
      <c r="AO10" s="298"/>
      <c r="AP10" s="298"/>
      <c r="AQ10" s="298"/>
      <c r="AR10" s="298"/>
      <c r="AS10" s="298"/>
      <c r="AT10" s="298"/>
      <c r="AU10" s="298"/>
      <c r="AV10" s="298"/>
      <c r="AW10" s="298"/>
      <c r="AX10" s="298"/>
      <c r="AY10" s="298"/>
      <c r="AZ10" s="298"/>
      <c r="BA10" s="298"/>
      <c r="BB10" s="298"/>
      <c r="BC10" s="298"/>
      <c r="BD10" s="298"/>
      <c r="BE10" s="298"/>
      <c r="BF10" s="298"/>
      <c r="BG10" s="298"/>
      <c r="BH10" s="298"/>
      <c r="BI10" s="298"/>
      <c r="BJ10" s="298"/>
      <c r="BK10" s="298"/>
      <c r="BL10" s="298"/>
    </row>
    <row r="11" spans="1:64" ht="5.5" customHeight="1" x14ac:dyDescent="0.2">
      <c r="A11" s="231"/>
      <c r="B11" s="198"/>
      <c r="C11" s="180"/>
      <c r="D11" s="164"/>
      <c r="E11" s="193"/>
      <c r="F11" s="167"/>
      <c r="G11" s="198"/>
      <c r="H11" s="164"/>
      <c r="I11" s="379"/>
      <c r="J11" s="379"/>
      <c r="K11" s="379"/>
      <c r="L11" s="200"/>
      <c r="M11" s="298"/>
      <c r="N11" s="298"/>
      <c r="O11" s="298"/>
      <c r="P11" s="298"/>
      <c r="Q11" s="298"/>
      <c r="R11" s="298"/>
      <c r="S11" s="298"/>
      <c r="T11" s="298"/>
      <c r="U11" s="298"/>
      <c r="V11" s="298"/>
      <c r="W11" s="298"/>
      <c r="X11" s="298"/>
      <c r="Y11" s="298"/>
      <c r="Z11" s="298"/>
      <c r="AA11" s="298"/>
      <c r="AB11" s="298"/>
      <c r="AC11" s="298"/>
      <c r="AD11" s="298"/>
      <c r="AE11" s="298"/>
      <c r="AF11" s="298"/>
      <c r="AG11" s="298"/>
      <c r="AH11" s="298"/>
      <c r="AI11" s="298"/>
      <c r="AJ11" s="298"/>
      <c r="AK11" s="298"/>
      <c r="AL11" s="298"/>
      <c r="AM11" s="298"/>
      <c r="AN11" s="298"/>
      <c r="AO11" s="298"/>
      <c r="AP11" s="298"/>
      <c r="AQ11" s="298"/>
      <c r="AR11" s="298"/>
      <c r="AS11" s="298"/>
      <c r="AT11" s="298"/>
      <c r="AU11" s="298"/>
      <c r="AV11" s="298"/>
      <c r="AW11" s="298"/>
      <c r="AX11" s="298"/>
      <c r="AY11" s="298"/>
      <c r="AZ11" s="298"/>
      <c r="BA11" s="298"/>
      <c r="BB11" s="298"/>
      <c r="BC11" s="298"/>
      <c r="BD11" s="298"/>
      <c r="BE11" s="298"/>
      <c r="BF11" s="298"/>
      <c r="BG11" s="298"/>
      <c r="BH11" s="298"/>
      <c r="BI11" s="298"/>
      <c r="BJ11" s="298"/>
      <c r="BK11" s="298"/>
      <c r="BL11" s="298"/>
    </row>
    <row r="12" spans="1:64" ht="30" customHeight="1" x14ac:dyDescent="0.2">
      <c r="A12" s="231"/>
      <c r="B12" s="194" t="s">
        <v>37</v>
      </c>
      <c r="C12" s="233"/>
      <c r="D12" s="234"/>
      <c r="E12" s="196">
        <f>Summary!$E$66</f>
        <v>0</v>
      </c>
      <c r="F12" s="197"/>
      <c r="G12" s="194" t="s">
        <v>35</v>
      </c>
      <c r="H12" s="195"/>
      <c r="I12" s="675">
        <f>Summary!$I$66</f>
        <v>0</v>
      </c>
      <c r="J12" s="675"/>
      <c r="K12" s="675"/>
      <c r="L12" s="200"/>
      <c r="M12" s="298"/>
      <c r="N12" s="298"/>
      <c r="O12" s="298"/>
      <c r="P12" s="298"/>
      <c r="Q12" s="298"/>
      <c r="R12" s="298"/>
      <c r="S12" s="298"/>
      <c r="T12" s="298"/>
      <c r="U12" s="298"/>
      <c r="V12" s="298"/>
      <c r="W12" s="298"/>
      <c r="X12" s="298"/>
      <c r="Y12" s="298"/>
      <c r="Z12" s="298"/>
      <c r="AA12" s="298"/>
      <c r="AB12" s="298"/>
      <c r="AC12" s="298"/>
      <c r="AD12" s="298"/>
      <c r="AE12" s="298"/>
      <c r="AF12" s="298"/>
      <c r="AG12" s="298"/>
      <c r="AH12" s="298"/>
      <c r="AI12" s="298"/>
      <c r="AJ12" s="298"/>
      <c r="AK12" s="298"/>
      <c r="AL12" s="298"/>
      <c r="AM12" s="298"/>
      <c r="AN12" s="298"/>
      <c r="AO12" s="298"/>
      <c r="AP12" s="298"/>
      <c r="AQ12" s="298"/>
      <c r="AR12" s="298"/>
      <c r="AS12" s="298"/>
      <c r="AT12" s="298"/>
      <c r="AU12" s="298"/>
      <c r="AV12" s="298"/>
      <c r="AW12" s="298"/>
      <c r="AX12" s="298"/>
      <c r="AY12" s="298"/>
      <c r="AZ12" s="298"/>
      <c r="BA12" s="298"/>
      <c r="BB12" s="298"/>
      <c r="BC12" s="298"/>
      <c r="BD12" s="298"/>
      <c r="BE12" s="298"/>
      <c r="BF12" s="298"/>
      <c r="BG12" s="298"/>
      <c r="BH12" s="298"/>
      <c r="BI12" s="298"/>
      <c r="BJ12" s="298"/>
      <c r="BK12" s="298"/>
      <c r="BL12" s="298"/>
    </row>
    <row r="13" spans="1:64" ht="5.5" customHeight="1" x14ac:dyDescent="0.2">
      <c r="A13" s="231"/>
      <c r="B13" s="198"/>
      <c r="C13" s="180"/>
      <c r="D13" s="164"/>
      <c r="E13" s="193"/>
      <c r="F13" s="167"/>
      <c r="G13" s="198"/>
      <c r="H13" s="164"/>
      <c r="I13" s="379"/>
      <c r="J13" s="379"/>
      <c r="K13" s="379"/>
      <c r="L13" s="200"/>
      <c r="M13" s="298"/>
      <c r="N13" s="298"/>
      <c r="O13" s="298"/>
      <c r="P13" s="298"/>
      <c r="Q13" s="298"/>
      <c r="R13" s="298"/>
      <c r="S13" s="298"/>
      <c r="T13" s="298"/>
      <c r="U13" s="298"/>
      <c r="V13" s="298"/>
      <c r="W13" s="298"/>
      <c r="X13" s="298"/>
      <c r="Y13" s="298"/>
      <c r="Z13" s="298"/>
      <c r="AA13" s="298"/>
      <c r="AB13" s="298"/>
      <c r="AC13" s="298"/>
      <c r="AD13" s="298"/>
      <c r="AE13" s="298"/>
      <c r="AF13" s="298"/>
      <c r="AG13" s="298"/>
      <c r="AH13" s="298"/>
      <c r="AI13" s="298"/>
      <c r="AJ13" s="298"/>
      <c r="AK13" s="298"/>
      <c r="AL13" s="298"/>
      <c r="AM13" s="298"/>
      <c r="AN13" s="298"/>
      <c r="AO13" s="298"/>
      <c r="AP13" s="298"/>
      <c r="AQ13" s="298"/>
      <c r="AR13" s="298"/>
      <c r="AS13" s="298"/>
      <c r="AT13" s="298"/>
      <c r="AU13" s="298"/>
      <c r="AV13" s="298"/>
      <c r="AW13" s="298"/>
      <c r="AX13" s="298"/>
      <c r="AY13" s="298"/>
      <c r="AZ13" s="298"/>
      <c r="BA13" s="298"/>
      <c r="BB13" s="298"/>
      <c r="BC13" s="298"/>
      <c r="BD13" s="298"/>
      <c r="BE13" s="298"/>
      <c r="BF13" s="298"/>
      <c r="BG13" s="298"/>
      <c r="BH13" s="298"/>
      <c r="BI13" s="298"/>
      <c r="BJ13" s="298"/>
      <c r="BK13" s="298"/>
      <c r="BL13" s="298"/>
    </row>
    <row r="14" spans="1:64" ht="30" customHeight="1" x14ac:dyDescent="0.2">
      <c r="A14" s="231"/>
      <c r="B14" s="194" t="s">
        <v>38</v>
      </c>
      <c r="C14" s="233"/>
      <c r="D14" s="234"/>
      <c r="E14" s="196">
        <f>Summary!$E$68</f>
        <v>0</v>
      </c>
      <c r="F14" s="197"/>
      <c r="G14" s="194" t="s">
        <v>2</v>
      </c>
      <c r="H14" s="195"/>
      <c r="I14" s="675">
        <f>Summary!$I$68</f>
        <v>0</v>
      </c>
      <c r="J14" s="675"/>
      <c r="K14" s="675"/>
      <c r="L14" s="200"/>
      <c r="M14" s="298"/>
      <c r="N14" s="298"/>
      <c r="O14" s="298"/>
      <c r="P14" s="298"/>
      <c r="Q14" s="298"/>
      <c r="R14" s="298"/>
      <c r="S14" s="298"/>
      <c r="T14" s="298"/>
      <c r="U14" s="298"/>
      <c r="V14" s="298"/>
      <c r="W14" s="298"/>
      <c r="X14" s="298"/>
      <c r="Y14" s="298"/>
      <c r="Z14" s="298"/>
      <c r="AA14" s="298"/>
      <c r="AB14" s="298"/>
      <c r="AC14" s="298"/>
      <c r="AD14" s="298"/>
      <c r="AE14" s="298"/>
      <c r="AF14" s="298"/>
      <c r="AG14" s="298"/>
      <c r="AH14" s="298"/>
      <c r="AI14" s="298"/>
      <c r="AJ14" s="298"/>
      <c r="AK14" s="298"/>
      <c r="AL14" s="298"/>
      <c r="AM14" s="298"/>
      <c r="AN14" s="298"/>
      <c r="AO14" s="298"/>
      <c r="AP14" s="298"/>
      <c r="AQ14" s="298"/>
      <c r="AR14" s="298"/>
      <c r="AS14" s="298"/>
      <c r="AT14" s="298"/>
      <c r="AU14" s="298"/>
      <c r="AV14" s="298"/>
      <c r="AW14" s="298"/>
      <c r="AX14" s="298"/>
      <c r="AY14" s="298"/>
      <c r="AZ14" s="298"/>
      <c r="BA14" s="298"/>
      <c r="BB14" s="298"/>
      <c r="BC14" s="298"/>
      <c r="BD14" s="298"/>
      <c r="BE14" s="298"/>
      <c r="BF14" s="298"/>
      <c r="BG14" s="298"/>
      <c r="BH14" s="298"/>
      <c r="BI14" s="298"/>
      <c r="BJ14" s="298"/>
      <c r="BK14" s="298"/>
      <c r="BL14" s="298"/>
    </row>
    <row r="15" spans="1:64" ht="5.5" customHeight="1" x14ac:dyDescent="0.2">
      <c r="A15" s="231"/>
      <c r="B15" s="198"/>
      <c r="C15" s="180"/>
      <c r="D15" s="164"/>
      <c r="E15" s="193"/>
      <c r="F15" s="167"/>
      <c r="G15" s="198"/>
      <c r="H15" s="164"/>
      <c r="I15" s="379"/>
      <c r="J15" s="379"/>
      <c r="K15" s="379"/>
      <c r="L15" s="200"/>
      <c r="M15" s="298"/>
      <c r="N15" s="298"/>
      <c r="O15" s="298"/>
      <c r="P15" s="298"/>
      <c r="Q15" s="298"/>
      <c r="R15" s="298"/>
      <c r="S15" s="298"/>
      <c r="T15" s="298"/>
      <c r="U15" s="298"/>
      <c r="V15" s="298"/>
      <c r="W15" s="298"/>
      <c r="X15" s="298"/>
      <c r="Y15" s="298"/>
      <c r="Z15" s="298"/>
      <c r="AA15" s="298"/>
      <c r="AB15" s="298"/>
      <c r="AC15" s="298"/>
      <c r="AD15" s="298"/>
      <c r="AE15" s="298"/>
      <c r="AF15" s="298"/>
      <c r="AG15" s="298"/>
      <c r="AH15" s="298"/>
      <c r="AI15" s="298"/>
      <c r="AJ15" s="298"/>
      <c r="AK15" s="298"/>
      <c r="AL15" s="298"/>
      <c r="AM15" s="298"/>
      <c r="AN15" s="298"/>
      <c r="AO15" s="298"/>
      <c r="AP15" s="298"/>
      <c r="AQ15" s="298"/>
      <c r="AR15" s="298"/>
      <c r="AS15" s="298"/>
      <c r="AT15" s="298"/>
      <c r="AU15" s="298"/>
      <c r="AV15" s="298"/>
      <c r="AW15" s="298"/>
      <c r="AX15" s="298"/>
      <c r="AY15" s="298"/>
      <c r="AZ15" s="298"/>
      <c r="BA15" s="298"/>
      <c r="BB15" s="298"/>
      <c r="BC15" s="298"/>
      <c r="BD15" s="298"/>
      <c r="BE15" s="298"/>
      <c r="BF15" s="298"/>
      <c r="BG15" s="298"/>
      <c r="BH15" s="298"/>
      <c r="BI15" s="298"/>
      <c r="BJ15" s="298"/>
      <c r="BK15" s="298"/>
      <c r="BL15" s="298"/>
    </row>
    <row r="16" spans="1:64" ht="30" customHeight="1" x14ac:dyDescent="0.2">
      <c r="A16" s="231"/>
      <c r="B16" s="194" t="s">
        <v>39</v>
      </c>
      <c r="C16" s="233"/>
      <c r="D16" s="234"/>
      <c r="E16" s="196">
        <f>Summary!$E$70</f>
        <v>0</v>
      </c>
      <c r="F16" s="197"/>
      <c r="G16" s="194" t="s">
        <v>3</v>
      </c>
      <c r="H16" s="195"/>
      <c r="I16" s="675">
        <f>Summary!$I$70</f>
        <v>0</v>
      </c>
      <c r="J16" s="675"/>
      <c r="K16" s="675"/>
      <c r="L16" s="200"/>
      <c r="M16" s="298"/>
      <c r="N16" s="298"/>
      <c r="O16" s="298"/>
      <c r="P16" s="298"/>
      <c r="Q16" s="298"/>
      <c r="R16" s="298"/>
      <c r="S16" s="298"/>
      <c r="T16" s="298"/>
      <c r="U16" s="298"/>
      <c r="V16" s="298"/>
      <c r="W16" s="298"/>
      <c r="X16" s="298"/>
      <c r="Y16" s="298"/>
      <c r="Z16" s="298"/>
      <c r="AA16" s="298"/>
      <c r="AB16" s="298"/>
      <c r="AC16" s="298"/>
      <c r="AD16" s="298"/>
      <c r="AE16" s="298"/>
      <c r="AF16" s="298"/>
      <c r="AG16" s="298"/>
      <c r="AH16" s="298"/>
      <c r="AI16" s="298"/>
      <c r="AJ16" s="298"/>
      <c r="AK16" s="298"/>
      <c r="AL16" s="298"/>
      <c r="AM16" s="298"/>
      <c r="AN16" s="298"/>
      <c r="AO16" s="298"/>
      <c r="AP16" s="298"/>
      <c r="AQ16" s="298"/>
      <c r="AR16" s="298"/>
      <c r="AS16" s="298"/>
      <c r="AT16" s="298"/>
      <c r="AU16" s="298"/>
      <c r="AV16" s="298"/>
      <c r="AW16" s="298"/>
      <c r="AX16" s="298"/>
      <c r="AY16" s="298"/>
      <c r="AZ16" s="298"/>
      <c r="BA16" s="298"/>
      <c r="BB16" s="298"/>
      <c r="BC16" s="298"/>
      <c r="BD16" s="298"/>
      <c r="BE16" s="298"/>
      <c r="BF16" s="298"/>
      <c r="BG16" s="298"/>
      <c r="BH16" s="298"/>
      <c r="BI16" s="298"/>
      <c r="BJ16" s="298"/>
      <c r="BK16" s="298"/>
      <c r="BL16" s="298"/>
    </row>
    <row r="17" spans="1:64" ht="5.5" customHeight="1" x14ac:dyDescent="0.2">
      <c r="A17" s="231"/>
      <c r="B17" s="198"/>
      <c r="C17" s="180"/>
      <c r="D17" s="164"/>
      <c r="E17" s="193"/>
      <c r="F17" s="167"/>
      <c r="G17" s="198"/>
      <c r="H17" s="164"/>
      <c r="I17" s="131"/>
      <c r="J17" s="131"/>
      <c r="K17" s="131"/>
      <c r="L17" s="200"/>
      <c r="M17" s="298"/>
      <c r="N17" s="298"/>
      <c r="O17" s="298"/>
      <c r="P17" s="298"/>
      <c r="Q17" s="298"/>
      <c r="R17" s="298"/>
      <c r="S17" s="298"/>
      <c r="T17" s="298"/>
      <c r="U17" s="298"/>
      <c r="V17" s="298"/>
      <c r="W17" s="298"/>
      <c r="X17" s="298"/>
      <c r="Y17" s="298"/>
      <c r="Z17" s="298"/>
      <c r="AA17" s="298"/>
      <c r="AB17" s="298"/>
      <c r="AC17" s="298"/>
      <c r="AD17" s="298"/>
      <c r="AE17" s="298"/>
      <c r="AF17" s="298"/>
      <c r="AG17" s="298"/>
      <c r="AH17" s="298"/>
      <c r="AI17" s="298"/>
      <c r="AJ17" s="298"/>
      <c r="AK17" s="298"/>
      <c r="AL17" s="298"/>
      <c r="AM17" s="298"/>
      <c r="AN17" s="298"/>
      <c r="AO17" s="298"/>
      <c r="AP17" s="298"/>
      <c r="AQ17" s="298"/>
      <c r="AR17" s="298"/>
      <c r="AS17" s="298"/>
      <c r="AT17" s="298"/>
      <c r="AU17" s="298"/>
      <c r="AV17" s="298"/>
      <c r="AW17" s="298"/>
      <c r="AX17" s="298"/>
      <c r="AY17" s="298"/>
      <c r="AZ17" s="298"/>
      <c r="BA17" s="298"/>
      <c r="BB17" s="298"/>
      <c r="BC17" s="298"/>
      <c r="BD17" s="298"/>
      <c r="BE17" s="298"/>
      <c r="BF17" s="298"/>
      <c r="BG17" s="298"/>
      <c r="BH17" s="298"/>
      <c r="BI17" s="298"/>
      <c r="BJ17" s="298"/>
      <c r="BK17" s="298"/>
      <c r="BL17" s="298"/>
    </row>
    <row r="18" spans="1:64" ht="30" customHeight="1" x14ac:dyDescent="0.2">
      <c r="A18" s="231"/>
      <c r="B18" s="194" t="s">
        <v>40</v>
      </c>
      <c r="C18" s="233"/>
      <c r="D18" s="234"/>
      <c r="E18" s="196">
        <f>Summary!$E$72</f>
        <v>0</v>
      </c>
      <c r="F18" s="197"/>
      <c r="G18" s="194" t="s">
        <v>4</v>
      </c>
      <c r="H18" s="195"/>
      <c r="I18" s="655">
        <f>Summary!$I$72</f>
        <v>0</v>
      </c>
      <c r="J18" s="655"/>
      <c r="K18" s="655"/>
      <c r="L18" s="200"/>
      <c r="M18" s="298"/>
      <c r="N18" s="298"/>
      <c r="O18" s="298"/>
      <c r="P18" s="298"/>
      <c r="Q18" s="298"/>
      <c r="R18" s="298"/>
      <c r="S18" s="298"/>
      <c r="T18" s="298"/>
      <c r="U18" s="298"/>
      <c r="V18" s="298"/>
      <c r="W18" s="298"/>
      <c r="X18" s="298"/>
      <c r="Y18" s="298"/>
      <c r="Z18" s="298"/>
      <c r="AA18" s="298"/>
      <c r="AB18" s="298"/>
      <c r="AC18" s="298"/>
      <c r="AD18" s="298"/>
      <c r="AE18" s="298"/>
      <c r="AF18" s="298"/>
      <c r="AG18" s="298"/>
      <c r="AH18" s="298"/>
      <c r="AI18" s="298"/>
      <c r="AJ18" s="298"/>
      <c r="AK18" s="298"/>
      <c r="AL18" s="298"/>
      <c r="AM18" s="298"/>
      <c r="AN18" s="298"/>
      <c r="AO18" s="298"/>
      <c r="AP18" s="298"/>
      <c r="AQ18" s="298"/>
      <c r="AR18" s="298"/>
      <c r="AS18" s="298"/>
      <c r="AT18" s="298"/>
      <c r="AU18" s="298"/>
      <c r="AV18" s="298"/>
      <c r="AW18" s="298"/>
      <c r="AX18" s="298"/>
      <c r="AY18" s="298"/>
      <c r="AZ18" s="298"/>
      <c r="BA18" s="298"/>
      <c r="BB18" s="298"/>
      <c r="BC18" s="298"/>
      <c r="BD18" s="298"/>
      <c r="BE18" s="298"/>
      <c r="BF18" s="298"/>
      <c r="BG18" s="298"/>
      <c r="BH18" s="298"/>
      <c r="BI18" s="298"/>
      <c r="BJ18" s="298"/>
      <c r="BK18" s="298"/>
      <c r="BL18" s="298"/>
    </row>
    <row r="19" spans="1:64" ht="5.5" customHeight="1" x14ac:dyDescent="0.2">
      <c r="A19" s="231"/>
      <c r="B19" s="198"/>
      <c r="C19" s="180"/>
      <c r="D19" s="164"/>
      <c r="E19" s="193"/>
      <c r="F19" s="167"/>
      <c r="G19" s="198"/>
      <c r="H19" s="164"/>
      <c r="I19" s="131"/>
      <c r="J19" s="131"/>
      <c r="K19" s="131"/>
      <c r="L19" s="200"/>
      <c r="M19" s="298"/>
      <c r="N19" s="298"/>
      <c r="O19" s="298"/>
      <c r="P19" s="298"/>
      <c r="Q19" s="298"/>
      <c r="R19" s="298"/>
      <c r="S19" s="298"/>
      <c r="T19" s="298"/>
      <c r="U19" s="298"/>
      <c r="V19" s="298"/>
      <c r="W19" s="298"/>
      <c r="X19" s="298"/>
      <c r="Y19" s="298"/>
      <c r="Z19" s="298"/>
      <c r="AA19" s="298"/>
      <c r="AB19" s="298"/>
      <c r="AC19" s="298"/>
      <c r="AD19" s="298"/>
      <c r="AE19" s="298"/>
      <c r="AF19" s="298"/>
      <c r="AG19" s="298"/>
      <c r="AH19" s="298"/>
      <c r="AI19" s="298"/>
      <c r="AJ19" s="298"/>
      <c r="AK19" s="298"/>
      <c r="AL19" s="298"/>
      <c r="AM19" s="298"/>
      <c r="AN19" s="298"/>
      <c r="AO19" s="298"/>
      <c r="AP19" s="298"/>
      <c r="AQ19" s="298"/>
      <c r="AR19" s="298"/>
      <c r="AS19" s="298"/>
      <c r="AT19" s="298"/>
      <c r="AU19" s="298"/>
      <c r="AV19" s="298"/>
      <c r="AW19" s="298"/>
      <c r="AX19" s="298"/>
      <c r="AY19" s="298"/>
      <c r="AZ19" s="298"/>
      <c r="BA19" s="298"/>
      <c r="BB19" s="298"/>
      <c r="BC19" s="298"/>
      <c r="BD19" s="298"/>
      <c r="BE19" s="298"/>
      <c r="BF19" s="298"/>
      <c r="BG19" s="298"/>
      <c r="BH19" s="298"/>
      <c r="BI19" s="298"/>
      <c r="BJ19" s="298"/>
      <c r="BK19" s="298"/>
      <c r="BL19" s="298"/>
    </row>
    <row r="20" spans="1:64" ht="30" customHeight="1" x14ac:dyDescent="0.2">
      <c r="A20" s="231"/>
      <c r="B20" s="194" t="s">
        <v>5</v>
      </c>
      <c r="C20" s="233"/>
      <c r="D20" s="234"/>
      <c r="E20" s="380">
        <f>Summary!$E$74</f>
        <v>0</v>
      </c>
      <c r="F20" s="197"/>
      <c r="G20" s="194" t="s">
        <v>6</v>
      </c>
      <c r="H20" s="195"/>
      <c r="I20" s="655">
        <f>Summary!$I$74</f>
        <v>0</v>
      </c>
      <c r="J20" s="655"/>
      <c r="K20" s="655"/>
      <c r="L20" s="200"/>
      <c r="M20" s="298"/>
      <c r="N20" s="298"/>
      <c r="O20" s="298"/>
      <c r="P20" s="298"/>
      <c r="Q20" s="298"/>
      <c r="R20" s="298"/>
      <c r="S20" s="298"/>
      <c r="T20" s="298"/>
      <c r="U20" s="298"/>
      <c r="V20" s="298"/>
      <c r="W20" s="298"/>
      <c r="X20" s="298"/>
      <c r="Y20" s="298"/>
      <c r="Z20" s="298"/>
      <c r="AA20" s="298"/>
      <c r="AB20" s="298"/>
      <c r="AC20" s="298"/>
      <c r="AD20" s="298"/>
      <c r="AE20" s="298"/>
      <c r="AF20" s="298"/>
      <c r="AG20" s="298"/>
      <c r="AH20" s="298"/>
      <c r="AI20" s="298"/>
      <c r="AJ20" s="298"/>
      <c r="AK20" s="298"/>
      <c r="AL20" s="298"/>
      <c r="AM20" s="298"/>
      <c r="AN20" s="298"/>
      <c r="AO20" s="298"/>
      <c r="AP20" s="298"/>
      <c r="AQ20" s="298"/>
      <c r="AR20" s="298"/>
      <c r="AS20" s="298"/>
      <c r="AT20" s="298"/>
      <c r="AU20" s="298"/>
      <c r="AV20" s="298"/>
      <c r="AW20" s="298"/>
      <c r="AX20" s="298"/>
      <c r="AY20" s="298"/>
      <c r="AZ20" s="298"/>
      <c r="BA20" s="298"/>
      <c r="BB20" s="298"/>
      <c r="BC20" s="298"/>
      <c r="BD20" s="298"/>
      <c r="BE20" s="298"/>
      <c r="BF20" s="298"/>
      <c r="BG20" s="298"/>
      <c r="BH20" s="298"/>
      <c r="BI20" s="298"/>
      <c r="BJ20" s="298"/>
      <c r="BK20" s="298"/>
      <c r="BL20" s="298"/>
    </row>
    <row r="21" spans="1:64" ht="5.5" customHeight="1" x14ac:dyDescent="0.2">
      <c r="A21" s="231"/>
      <c r="B21" s="198"/>
      <c r="C21" s="180"/>
      <c r="D21" s="164"/>
      <c r="E21" s="193"/>
      <c r="F21" s="167"/>
      <c r="G21" s="198"/>
      <c r="H21" s="164"/>
      <c r="I21" s="131"/>
      <c r="J21" s="131"/>
      <c r="K21" s="131"/>
      <c r="L21" s="200"/>
      <c r="M21" s="298"/>
      <c r="N21" s="298"/>
      <c r="O21" s="298"/>
      <c r="P21" s="298"/>
      <c r="Q21" s="298"/>
      <c r="R21" s="298"/>
      <c r="S21" s="298"/>
      <c r="T21" s="298"/>
      <c r="U21" s="298"/>
      <c r="V21" s="298"/>
      <c r="W21" s="298"/>
      <c r="X21" s="298"/>
      <c r="Y21" s="298"/>
      <c r="Z21" s="298"/>
      <c r="AA21" s="298"/>
      <c r="AB21" s="298"/>
      <c r="AC21" s="298"/>
      <c r="AD21" s="298"/>
      <c r="AE21" s="298"/>
      <c r="AF21" s="298"/>
      <c r="AG21" s="298"/>
      <c r="AH21" s="298"/>
      <c r="AI21" s="298"/>
      <c r="AJ21" s="298"/>
      <c r="AK21" s="298"/>
      <c r="AL21" s="298"/>
      <c r="AM21" s="298"/>
      <c r="AN21" s="298"/>
      <c r="AO21" s="298"/>
      <c r="AP21" s="298"/>
      <c r="AQ21" s="298"/>
      <c r="AR21" s="298"/>
      <c r="AS21" s="298"/>
      <c r="AT21" s="298"/>
      <c r="AU21" s="298"/>
      <c r="AV21" s="298"/>
      <c r="AW21" s="298"/>
      <c r="AX21" s="298"/>
      <c r="AY21" s="298"/>
      <c r="AZ21" s="298"/>
      <c r="BA21" s="298"/>
      <c r="BB21" s="298"/>
      <c r="BC21" s="298"/>
      <c r="BD21" s="298"/>
      <c r="BE21" s="298"/>
      <c r="BF21" s="298"/>
      <c r="BG21" s="298"/>
      <c r="BH21" s="298"/>
      <c r="BI21" s="298"/>
      <c r="BJ21" s="298"/>
      <c r="BK21" s="298"/>
      <c r="BL21" s="298"/>
    </row>
    <row r="22" spans="1:64" ht="30" customHeight="1" x14ac:dyDescent="0.2">
      <c r="A22" s="231"/>
      <c r="B22" s="194" t="s">
        <v>7</v>
      </c>
      <c r="C22" s="233"/>
      <c r="D22" s="234"/>
      <c r="E22" s="196">
        <f>Summary!$E$76</f>
        <v>0</v>
      </c>
      <c r="F22" s="197"/>
      <c r="G22" s="194" t="s">
        <v>36</v>
      </c>
      <c r="H22" s="195"/>
      <c r="I22" s="675">
        <f>Summary!$I$76</f>
        <v>0</v>
      </c>
      <c r="J22" s="675"/>
      <c r="K22" s="675"/>
      <c r="L22" s="200"/>
      <c r="M22" s="298"/>
      <c r="N22" s="298"/>
      <c r="O22" s="298"/>
      <c r="P22" s="298"/>
      <c r="Q22" s="298"/>
      <c r="R22" s="298"/>
      <c r="S22" s="298"/>
      <c r="T22" s="298"/>
      <c r="U22" s="298"/>
      <c r="V22" s="298"/>
      <c r="W22" s="298"/>
      <c r="X22" s="298"/>
      <c r="Y22" s="298"/>
      <c r="Z22" s="298"/>
      <c r="AA22" s="298"/>
      <c r="AB22" s="298"/>
      <c r="AC22" s="298"/>
      <c r="AD22" s="298"/>
      <c r="AE22" s="298"/>
      <c r="AF22" s="298"/>
      <c r="AG22" s="298"/>
      <c r="AH22" s="298"/>
      <c r="AI22" s="298"/>
      <c r="AJ22" s="298"/>
      <c r="AK22" s="298"/>
      <c r="AL22" s="298"/>
      <c r="AM22" s="298"/>
      <c r="AN22" s="298"/>
      <c r="AO22" s="298"/>
      <c r="AP22" s="298"/>
      <c r="AQ22" s="298"/>
      <c r="AR22" s="298"/>
      <c r="AS22" s="298"/>
      <c r="AT22" s="298"/>
      <c r="AU22" s="298"/>
      <c r="AV22" s="298"/>
      <c r="AW22" s="298"/>
      <c r="AX22" s="298"/>
      <c r="AY22" s="298"/>
      <c r="AZ22" s="298"/>
      <c r="BA22" s="298"/>
      <c r="BB22" s="298"/>
      <c r="BC22" s="298"/>
      <c r="BD22" s="298"/>
      <c r="BE22" s="298"/>
      <c r="BF22" s="298"/>
      <c r="BG22" s="298"/>
      <c r="BH22" s="298"/>
      <c r="BI22" s="298"/>
      <c r="BJ22" s="298"/>
      <c r="BK22" s="298"/>
      <c r="BL22" s="298"/>
    </row>
    <row r="23" spans="1:64" ht="40.25" customHeight="1" x14ac:dyDescent="0.2">
      <c r="A23" s="231"/>
      <c r="B23" s="186"/>
      <c r="C23" s="186"/>
      <c r="D23" s="186"/>
      <c r="L23" s="239"/>
      <c r="M23" s="298"/>
      <c r="N23" s="298"/>
      <c r="O23" s="298"/>
      <c r="P23" s="298"/>
      <c r="Q23" s="298"/>
      <c r="R23" s="298"/>
      <c r="S23" s="298"/>
      <c r="T23" s="298"/>
      <c r="U23" s="298"/>
      <c r="V23" s="298"/>
      <c r="W23" s="298"/>
      <c r="X23" s="298"/>
      <c r="Y23" s="298"/>
      <c r="Z23" s="298"/>
      <c r="AA23" s="298"/>
      <c r="AB23" s="298"/>
      <c r="AC23" s="298"/>
      <c r="AD23" s="298"/>
      <c r="AE23" s="298"/>
      <c r="AF23" s="298"/>
      <c r="AG23" s="298"/>
      <c r="AH23" s="298"/>
      <c r="AI23" s="298"/>
      <c r="AJ23" s="298"/>
      <c r="AK23" s="298"/>
      <c r="AL23" s="298"/>
      <c r="AM23" s="298"/>
      <c r="AN23" s="298"/>
      <c r="AO23" s="298"/>
      <c r="AP23" s="298"/>
      <c r="AQ23" s="298"/>
      <c r="AR23" s="298"/>
      <c r="AS23" s="298"/>
      <c r="AT23" s="298"/>
      <c r="AU23" s="298"/>
      <c r="AV23" s="298"/>
      <c r="AW23" s="298"/>
      <c r="AX23" s="298"/>
      <c r="AY23" s="298"/>
      <c r="AZ23" s="298"/>
      <c r="BA23" s="298"/>
      <c r="BB23" s="298"/>
      <c r="BC23" s="298"/>
      <c r="BD23" s="298"/>
      <c r="BE23" s="298"/>
      <c r="BF23" s="298"/>
      <c r="BG23" s="298"/>
      <c r="BH23" s="298"/>
      <c r="BI23" s="298"/>
      <c r="BJ23" s="298"/>
      <c r="BK23" s="298"/>
      <c r="BL23" s="298"/>
    </row>
    <row r="24" spans="1:64" ht="20" hidden="1" customHeight="1" x14ac:dyDescent="0.2">
      <c r="A24" s="231"/>
      <c r="B24" s="165"/>
      <c r="C24" s="165"/>
      <c r="D24" s="293"/>
      <c r="E24" s="293"/>
      <c r="F24" s="165"/>
      <c r="I24" s="294" t="s">
        <v>30</v>
      </c>
      <c r="J24" s="295"/>
      <c r="K24" s="296"/>
      <c r="L24" s="204"/>
      <c r="M24" s="148"/>
      <c r="N24" s="301"/>
      <c r="O24" s="298"/>
      <c r="P24" s="298"/>
      <c r="Q24" s="298"/>
      <c r="R24" s="298"/>
      <c r="S24" s="298"/>
      <c r="T24" s="298"/>
      <c r="U24" s="298"/>
      <c r="V24" s="298"/>
      <c r="W24" s="298"/>
      <c r="X24" s="298"/>
      <c r="Y24" s="298"/>
      <c r="Z24" s="298"/>
      <c r="AA24" s="298"/>
      <c r="AB24" s="298"/>
      <c r="AC24" s="298"/>
      <c r="AD24" s="298"/>
      <c r="AE24" s="298"/>
      <c r="AF24" s="298"/>
      <c r="AG24" s="298"/>
      <c r="AH24" s="298"/>
      <c r="AI24" s="298"/>
      <c r="AJ24" s="298"/>
      <c r="AK24" s="298"/>
      <c r="AL24" s="298"/>
      <c r="AM24" s="298"/>
      <c r="AN24" s="298"/>
      <c r="AO24" s="298"/>
      <c r="AP24" s="298"/>
      <c r="AQ24" s="298"/>
      <c r="AR24" s="298"/>
      <c r="AS24" s="298"/>
      <c r="AT24" s="298"/>
      <c r="AU24" s="298"/>
      <c r="AV24" s="298"/>
      <c r="AW24" s="298"/>
      <c r="AX24" s="298"/>
      <c r="AY24" s="298"/>
      <c r="AZ24" s="298"/>
      <c r="BA24" s="298"/>
      <c r="BB24" s="298"/>
      <c r="BC24" s="298"/>
      <c r="BD24" s="298"/>
      <c r="BE24" s="298"/>
      <c r="BF24" s="298"/>
      <c r="BG24" s="298"/>
      <c r="BH24" s="298"/>
      <c r="BI24" s="298"/>
      <c r="BJ24" s="298"/>
      <c r="BK24" s="298"/>
      <c r="BL24" s="298"/>
    </row>
    <row r="25" spans="1:64" ht="20" hidden="1" customHeight="1" x14ac:dyDescent="0.2">
      <c r="A25" s="231"/>
      <c r="B25" s="293"/>
      <c r="C25" s="293"/>
      <c r="D25" s="293"/>
      <c r="E25" s="293"/>
      <c r="F25" s="205"/>
      <c r="I25" s="206">
        <v>44950</v>
      </c>
      <c r="J25" s="148"/>
      <c r="K25" s="149">
        <v>0.25</v>
      </c>
      <c r="L25" s="207"/>
      <c r="M25" s="148"/>
      <c r="N25" s="148"/>
      <c r="O25" s="298"/>
      <c r="P25" s="298"/>
      <c r="Q25" s="298"/>
      <c r="R25" s="298"/>
      <c r="S25" s="298"/>
      <c r="T25" s="298"/>
      <c r="U25" s="298"/>
      <c r="V25" s="298"/>
      <c r="W25" s="298"/>
      <c r="X25" s="298"/>
      <c r="Y25" s="298"/>
      <c r="Z25" s="298"/>
      <c r="AA25" s="298"/>
      <c r="AB25" s="298"/>
      <c r="AC25" s="298"/>
      <c r="AD25" s="298"/>
      <c r="AE25" s="298"/>
      <c r="AF25" s="298"/>
      <c r="AG25" s="298"/>
      <c r="AH25" s="298"/>
      <c r="AI25" s="298"/>
      <c r="AJ25" s="298"/>
      <c r="AK25" s="298"/>
      <c r="AL25" s="298"/>
      <c r="AM25" s="298"/>
      <c r="AN25" s="298"/>
      <c r="AO25" s="298"/>
      <c r="AP25" s="298"/>
      <c r="AQ25" s="298"/>
      <c r="AR25" s="298"/>
      <c r="AS25" s="298"/>
      <c r="AT25" s="298"/>
      <c r="AU25" s="298"/>
      <c r="AV25" s="298"/>
      <c r="AW25" s="298"/>
      <c r="AX25" s="298"/>
      <c r="AY25" s="298"/>
      <c r="AZ25" s="298"/>
      <c r="BA25" s="298"/>
      <c r="BB25" s="298"/>
      <c r="BC25" s="298"/>
      <c r="BD25" s="298"/>
      <c r="BE25" s="298"/>
      <c r="BF25" s="298"/>
      <c r="BG25" s="298"/>
      <c r="BH25" s="298"/>
      <c r="BI25" s="298"/>
      <c r="BJ25" s="298"/>
      <c r="BK25" s="298"/>
      <c r="BL25" s="298"/>
    </row>
    <row r="26" spans="1:64" ht="156.5" customHeight="1" x14ac:dyDescent="0.2">
      <c r="A26" s="231"/>
      <c r="B26" s="707" t="s">
        <v>596</v>
      </c>
      <c r="C26" s="708"/>
      <c r="D26" s="708"/>
      <c r="E26" s="708"/>
      <c r="F26" s="708"/>
      <c r="G26" s="708"/>
      <c r="H26" s="708"/>
      <c r="I26" s="708"/>
      <c r="J26" s="708"/>
      <c r="K26" s="708"/>
      <c r="L26" s="204"/>
      <c r="M26" s="148"/>
      <c r="N26" s="148"/>
      <c r="O26" s="298"/>
      <c r="P26" s="298"/>
      <c r="Q26" s="298"/>
      <c r="R26" s="298"/>
      <c r="S26" s="298"/>
      <c r="T26" s="298"/>
      <c r="U26" s="298"/>
      <c r="V26" s="298"/>
      <c r="W26" s="298"/>
      <c r="X26" s="298"/>
      <c r="Y26" s="298"/>
      <c r="Z26" s="298"/>
      <c r="AA26" s="298"/>
      <c r="AB26" s="298"/>
      <c r="AC26" s="298"/>
      <c r="AD26" s="298"/>
      <c r="AE26" s="298"/>
      <c r="AF26" s="298"/>
      <c r="AG26" s="298"/>
      <c r="AH26" s="298"/>
      <c r="AI26" s="298"/>
      <c r="AJ26" s="298"/>
      <c r="AK26" s="298"/>
      <c r="AL26" s="298"/>
      <c r="AM26" s="298"/>
      <c r="AN26" s="298"/>
      <c r="AO26" s="298"/>
      <c r="AP26" s="298"/>
      <c r="AQ26" s="298"/>
      <c r="AR26" s="298"/>
      <c r="AS26" s="298"/>
      <c r="AT26" s="298"/>
      <c r="AU26" s="298"/>
      <c r="AV26" s="298"/>
      <c r="AW26" s="298"/>
      <c r="AX26" s="298"/>
      <c r="AY26" s="298"/>
      <c r="AZ26" s="298"/>
      <c r="BA26" s="298"/>
      <c r="BB26" s="298"/>
      <c r="BC26" s="298"/>
      <c r="BD26" s="298"/>
      <c r="BE26" s="298"/>
      <c r="BF26" s="298"/>
      <c r="BG26" s="298"/>
      <c r="BH26" s="298"/>
      <c r="BI26" s="298"/>
      <c r="BJ26" s="298"/>
      <c r="BK26" s="298"/>
      <c r="BL26" s="298"/>
    </row>
    <row r="27" spans="1:64" x14ac:dyDescent="0.2">
      <c r="A27" s="231"/>
      <c r="B27" s="164"/>
      <c r="C27" s="164"/>
      <c r="D27" s="164"/>
      <c r="E27" s="167"/>
      <c r="F27" s="167"/>
      <c r="G27" s="208"/>
      <c r="H27" s="164"/>
      <c r="I27" s="209"/>
      <c r="J27" s="138"/>
      <c r="K27" s="209"/>
      <c r="L27" s="200"/>
      <c r="M27" s="298"/>
      <c r="N27" s="298"/>
      <c r="O27" s="298"/>
      <c r="P27" s="298"/>
      <c r="Q27" s="298"/>
      <c r="R27" s="298"/>
      <c r="S27" s="298"/>
      <c r="T27" s="298"/>
      <c r="U27" s="298"/>
      <c r="V27" s="298"/>
      <c r="W27" s="298"/>
      <c r="X27" s="298"/>
      <c r="Y27" s="298"/>
      <c r="Z27" s="298"/>
      <c r="AA27" s="298"/>
      <c r="AB27" s="298"/>
      <c r="AC27" s="298"/>
      <c r="AD27" s="298"/>
      <c r="AE27" s="298"/>
      <c r="AF27" s="298"/>
      <c r="AG27" s="298"/>
      <c r="AH27" s="298"/>
      <c r="AI27" s="298"/>
      <c r="AJ27" s="298"/>
      <c r="AK27" s="298"/>
      <c r="AL27" s="298"/>
      <c r="AM27" s="298"/>
      <c r="AN27" s="298"/>
      <c r="AO27" s="298"/>
      <c r="AP27" s="298"/>
      <c r="AQ27" s="298"/>
      <c r="AR27" s="298"/>
      <c r="AS27" s="298"/>
      <c r="AT27" s="298"/>
      <c r="AU27" s="298"/>
      <c r="AV27" s="298"/>
      <c r="AW27" s="298"/>
      <c r="AX27" s="298"/>
      <c r="AY27" s="298"/>
      <c r="AZ27" s="298"/>
      <c r="BA27" s="298"/>
      <c r="BB27" s="298"/>
      <c r="BC27" s="298"/>
      <c r="BD27" s="298"/>
      <c r="BE27" s="298"/>
      <c r="BF27" s="298"/>
      <c r="BG27" s="298"/>
      <c r="BH27" s="298"/>
      <c r="BI27" s="298"/>
      <c r="BJ27" s="298"/>
      <c r="BK27" s="298"/>
      <c r="BL27" s="298"/>
    </row>
    <row r="28" spans="1:64" ht="30" x14ac:dyDescent="0.2">
      <c r="A28" s="231"/>
      <c r="B28" s="668"/>
      <c r="C28" s="668"/>
      <c r="D28" s="668"/>
      <c r="E28" s="668"/>
      <c r="F28" s="169"/>
      <c r="G28" s="210" t="s">
        <v>49</v>
      </c>
      <c r="H28" s="168"/>
      <c r="I28" s="210" t="s">
        <v>55</v>
      </c>
      <c r="J28" s="211"/>
      <c r="K28" s="210" t="s">
        <v>51</v>
      </c>
      <c r="L28" s="212"/>
      <c r="M28" s="302"/>
      <c r="N28" s="298"/>
      <c r="O28" s="298"/>
      <c r="P28" s="298"/>
      <c r="Q28" s="298"/>
      <c r="R28" s="298"/>
      <c r="S28" s="298"/>
      <c r="T28" s="298"/>
      <c r="U28" s="298"/>
      <c r="V28" s="298"/>
      <c r="W28" s="298"/>
      <c r="X28" s="298"/>
      <c r="Y28" s="298"/>
      <c r="Z28" s="298"/>
      <c r="AA28" s="298"/>
      <c r="AB28" s="298"/>
      <c r="AC28" s="298"/>
      <c r="AD28" s="298"/>
      <c r="AE28" s="298"/>
      <c r="AF28" s="298"/>
      <c r="AG28" s="298"/>
      <c r="AH28" s="298"/>
      <c r="AI28" s="298"/>
      <c r="AJ28" s="298"/>
      <c r="AK28" s="298"/>
      <c r="AL28" s="298"/>
      <c r="AM28" s="298"/>
      <c r="AN28" s="298"/>
      <c r="AO28" s="298"/>
      <c r="AP28" s="298"/>
      <c r="AQ28" s="298"/>
      <c r="AR28" s="298"/>
      <c r="AS28" s="298"/>
      <c r="AT28" s="298"/>
      <c r="AU28" s="298"/>
      <c r="AV28" s="298"/>
      <c r="AW28" s="298"/>
      <c r="AX28" s="298"/>
      <c r="AY28" s="298"/>
      <c r="AZ28" s="298"/>
      <c r="BA28" s="298"/>
      <c r="BB28" s="298"/>
      <c r="BC28" s="298"/>
      <c r="BD28" s="298"/>
      <c r="BE28" s="298"/>
      <c r="BF28" s="298"/>
      <c r="BG28" s="298"/>
      <c r="BH28" s="298"/>
      <c r="BI28" s="298"/>
      <c r="BJ28" s="298"/>
      <c r="BK28" s="298"/>
      <c r="BL28" s="298"/>
    </row>
    <row r="29" spans="1:64" ht="27.5" customHeight="1" x14ac:dyDescent="0.2">
      <c r="A29" s="231"/>
      <c r="B29" s="664" t="s">
        <v>47</v>
      </c>
      <c r="C29" s="664"/>
      <c r="D29" s="664"/>
      <c r="E29" s="664"/>
      <c r="F29" s="213"/>
      <c r="G29" s="214"/>
      <c r="H29" s="215"/>
      <c r="I29" s="214"/>
      <c r="J29" s="216"/>
      <c r="K29" s="217"/>
      <c r="L29" s="218"/>
      <c r="M29" s="303"/>
      <c r="N29" s="298"/>
      <c r="O29" s="298"/>
      <c r="P29" s="298"/>
      <c r="Q29" s="298"/>
      <c r="R29" s="298"/>
      <c r="S29" s="298"/>
      <c r="T29" s="298"/>
      <c r="U29" s="298"/>
      <c r="V29" s="298"/>
      <c r="W29" s="298"/>
      <c r="X29" s="298"/>
      <c r="Y29" s="298"/>
      <c r="Z29" s="298"/>
      <c r="AA29" s="298"/>
      <c r="AB29" s="298"/>
      <c r="AC29" s="298"/>
      <c r="AD29" s="298"/>
      <c r="AE29" s="298"/>
      <c r="AF29" s="298"/>
      <c r="AG29" s="298"/>
      <c r="AH29" s="298"/>
      <c r="AI29" s="298"/>
      <c r="AJ29" s="298"/>
      <c r="AK29" s="298"/>
      <c r="AL29" s="298"/>
      <c r="AM29" s="298"/>
      <c r="AN29" s="298"/>
      <c r="AO29" s="298"/>
      <c r="AP29" s="298"/>
      <c r="AQ29" s="298"/>
      <c r="AR29" s="298"/>
      <c r="AS29" s="298"/>
      <c r="AT29" s="298"/>
      <c r="AU29" s="298"/>
      <c r="AV29" s="298"/>
      <c r="AW29" s="298"/>
      <c r="AX29" s="298"/>
      <c r="AY29" s="298"/>
      <c r="AZ29" s="298"/>
      <c r="BA29" s="298"/>
      <c r="BB29" s="298"/>
      <c r="BC29" s="298"/>
      <c r="BD29" s="298"/>
      <c r="BE29" s="298"/>
      <c r="BF29" s="298"/>
      <c r="BG29" s="298"/>
      <c r="BH29" s="298"/>
      <c r="BI29" s="298"/>
      <c r="BJ29" s="298"/>
      <c r="BK29" s="298"/>
      <c r="BL29" s="298"/>
    </row>
    <row r="30" spans="1:64" ht="54" customHeight="1" x14ac:dyDescent="0.2">
      <c r="A30" s="231"/>
      <c r="B30" s="712" t="s">
        <v>339</v>
      </c>
      <c r="C30" s="712"/>
      <c r="D30" s="713"/>
      <c r="E30" s="713"/>
      <c r="F30" s="128"/>
      <c r="G30" s="150"/>
      <c r="H30" s="151"/>
      <c r="I30" s="127"/>
      <c r="J30" s="128"/>
      <c r="K30" s="129"/>
      <c r="L30" s="219"/>
      <c r="M30" s="303"/>
      <c r="N30" s="298"/>
      <c r="O30" s="298"/>
      <c r="P30" s="298"/>
      <c r="Q30" s="298"/>
      <c r="R30" s="298"/>
      <c r="S30" s="298"/>
      <c r="T30" s="298"/>
      <c r="U30" s="298"/>
      <c r="V30" s="298"/>
      <c r="W30" s="298"/>
      <c r="X30" s="298"/>
      <c r="Y30" s="298"/>
      <c r="Z30" s="298"/>
      <c r="AA30" s="298"/>
      <c r="AB30" s="298"/>
      <c r="AC30" s="298"/>
      <c r="AD30" s="298"/>
      <c r="AE30" s="298"/>
      <c r="AF30" s="298"/>
      <c r="AG30" s="298"/>
      <c r="AH30" s="298"/>
      <c r="AI30" s="298"/>
      <c r="AJ30" s="298"/>
      <c r="AK30" s="298"/>
      <c r="AL30" s="298"/>
      <c r="AM30" s="298"/>
      <c r="AN30" s="298"/>
      <c r="AO30" s="298"/>
      <c r="AP30" s="298"/>
      <c r="AQ30" s="298"/>
      <c r="AR30" s="298"/>
      <c r="AS30" s="298"/>
      <c r="AT30" s="298"/>
      <c r="AU30" s="298"/>
      <c r="AV30" s="298"/>
      <c r="AW30" s="298"/>
      <c r="AX30" s="298"/>
      <c r="AY30" s="298"/>
      <c r="AZ30" s="298"/>
      <c r="BA30" s="298"/>
      <c r="BB30" s="298"/>
      <c r="BC30" s="298"/>
      <c r="BD30" s="298"/>
      <c r="BE30" s="298"/>
      <c r="BF30" s="298"/>
      <c r="BG30" s="298"/>
      <c r="BH30" s="298"/>
      <c r="BI30" s="298"/>
      <c r="BJ30" s="298"/>
      <c r="BK30" s="298"/>
      <c r="BL30" s="298"/>
    </row>
    <row r="31" spans="1:64" ht="54" customHeight="1" x14ac:dyDescent="0.2">
      <c r="A31" s="231"/>
      <c r="B31" s="745" t="s">
        <v>592</v>
      </c>
      <c r="C31" s="746"/>
      <c r="D31" s="746"/>
      <c r="E31" s="747"/>
      <c r="F31" s="128"/>
      <c r="G31" s="120"/>
      <c r="H31" s="151"/>
      <c r="I31" s="127">
        <v>2687.5</v>
      </c>
      <c r="J31" s="128"/>
      <c r="K31" s="129">
        <f>I31*G31</f>
        <v>0</v>
      </c>
      <c r="L31" s="219"/>
      <c r="M31" s="303"/>
      <c r="N31" s="298"/>
      <c r="O31" s="298"/>
      <c r="P31" s="298"/>
      <c r="Q31" s="298"/>
      <c r="R31" s="298"/>
      <c r="S31" s="298"/>
      <c r="T31" s="298"/>
      <c r="U31" s="298"/>
      <c r="V31" s="298"/>
      <c r="W31" s="298"/>
      <c r="X31" s="298"/>
      <c r="Y31" s="298"/>
      <c r="Z31" s="298"/>
      <c r="AA31" s="298"/>
      <c r="AB31" s="298"/>
      <c r="AC31" s="298"/>
      <c r="AD31" s="298"/>
      <c r="AE31" s="298"/>
      <c r="AF31" s="298"/>
      <c r="AG31" s="298"/>
      <c r="AH31" s="298"/>
      <c r="AI31" s="298"/>
      <c r="AJ31" s="298"/>
      <c r="AK31" s="298"/>
      <c r="AL31" s="298"/>
      <c r="AM31" s="298"/>
      <c r="AN31" s="298"/>
      <c r="AO31" s="298"/>
      <c r="AP31" s="298"/>
      <c r="AQ31" s="298"/>
      <c r="AR31" s="298"/>
      <c r="AS31" s="298"/>
      <c r="AT31" s="298"/>
      <c r="AU31" s="298"/>
      <c r="AV31" s="298"/>
      <c r="AW31" s="298"/>
      <c r="AX31" s="298"/>
      <c r="AY31" s="298"/>
      <c r="AZ31" s="298"/>
      <c r="BA31" s="298"/>
      <c r="BB31" s="298"/>
      <c r="BC31" s="298"/>
      <c r="BD31" s="298"/>
      <c r="BE31" s="298"/>
      <c r="BF31" s="298"/>
      <c r="BG31" s="298"/>
      <c r="BH31" s="298"/>
      <c r="BI31" s="298"/>
      <c r="BJ31" s="298"/>
      <c r="BK31" s="298"/>
      <c r="BL31" s="298"/>
    </row>
    <row r="32" spans="1:64" ht="54" customHeight="1" x14ac:dyDescent="0.2">
      <c r="A32" s="231"/>
      <c r="B32" s="745" t="s">
        <v>593</v>
      </c>
      <c r="C32" s="746"/>
      <c r="D32" s="746"/>
      <c r="E32" s="747"/>
      <c r="F32" s="128"/>
      <c r="G32" s="120"/>
      <c r="H32" s="151"/>
      <c r="I32" s="127">
        <v>3725</v>
      </c>
      <c r="J32" s="128"/>
      <c r="K32" s="129">
        <f>I32*G32</f>
        <v>0</v>
      </c>
      <c r="L32" s="219"/>
      <c r="M32" s="303"/>
      <c r="N32" s="298"/>
      <c r="O32" s="298"/>
      <c r="P32" s="298"/>
      <c r="Q32" s="298"/>
      <c r="R32" s="298"/>
      <c r="S32" s="298"/>
      <c r="T32" s="298"/>
      <c r="U32" s="298"/>
      <c r="V32" s="298"/>
      <c r="W32" s="298"/>
      <c r="X32" s="298"/>
      <c r="Y32" s="298"/>
      <c r="Z32" s="298"/>
      <c r="AA32" s="298"/>
      <c r="AB32" s="298"/>
      <c r="AC32" s="298"/>
      <c r="AD32" s="298"/>
      <c r="AE32" s="298"/>
      <c r="AF32" s="298"/>
      <c r="AG32" s="298"/>
      <c r="AH32" s="298"/>
      <c r="AI32" s="298"/>
      <c r="AJ32" s="298"/>
      <c r="AK32" s="298"/>
      <c r="AL32" s="298"/>
      <c r="AM32" s="298"/>
      <c r="AN32" s="298"/>
      <c r="AO32" s="298"/>
      <c r="AP32" s="298"/>
      <c r="AQ32" s="298"/>
      <c r="AR32" s="298"/>
      <c r="AS32" s="298"/>
      <c r="AT32" s="298"/>
      <c r="AU32" s="298"/>
      <c r="AV32" s="298"/>
      <c r="AW32" s="298"/>
      <c r="AX32" s="298"/>
      <c r="AY32" s="298"/>
      <c r="AZ32" s="298"/>
      <c r="BA32" s="298"/>
      <c r="BB32" s="298"/>
      <c r="BC32" s="298"/>
      <c r="BD32" s="298"/>
      <c r="BE32" s="298"/>
      <c r="BF32" s="298"/>
      <c r="BG32" s="298"/>
      <c r="BH32" s="298"/>
      <c r="BI32" s="298"/>
      <c r="BJ32" s="298"/>
      <c r="BK32" s="298"/>
      <c r="BL32" s="298"/>
    </row>
    <row r="33" spans="1:64" ht="54" customHeight="1" x14ac:dyDescent="0.2">
      <c r="A33" s="231"/>
      <c r="B33" s="745" t="s">
        <v>594</v>
      </c>
      <c r="C33" s="746"/>
      <c r="D33" s="746"/>
      <c r="E33" s="747"/>
      <c r="F33" s="128"/>
      <c r="G33" s="120"/>
      <c r="H33" s="151"/>
      <c r="I33" s="127">
        <v>7750</v>
      </c>
      <c r="J33" s="128"/>
      <c r="K33" s="129">
        <f>I33*G33</f>
        <v>0</v>
      </c>
      <c r="L33" s="219"/>
      <c r="M33" s="303"/>
      <c r="N33" s="298"/>
      <c r="O33" s="298"/>
      <c r="P33" s="298"/>
      <c r="Q33" s="298"/>
      <c r="R33" s="298"/>
      <c r="S33" s="298"/>
      <c r="T33" s="298"/>
      <c r="U33" s="298"/>
      <c r="V33" s="298"/>
      <c r="W33" s="298"/>
      <c r="X33" s="298"/>
      <c r="Y33" s="298"/>
      <c r="Z33" s="298"/>
      <c r="AA33" s="298"/>
      <c r="AB33" s="298"/>
      <c r="AC33" s="298"/>
      <c r="AD33" s="298"/>
      <c r="AE33" s="298"/>
      <c r="AF33" s="298"/>
      <c r="AG33" s="298"/>
      <c r="AH33" s="298"/>
      <c r="AI33" s="298"/>
      <c r="AJ33" s="298"/>
      <c r="AK33" s="298"/>
      <c r="AL33" s="298"/>
      <c r="AM33" s="298"/>
      <c r="AN33" s="298"/>
      <c r="AO33" s="298"/>
      <c r="AP33" s="298"/>
      <c r="AQ33" s="298"/>
      <c r="AR33" s="298"/>
      <c r="AS33" s="298"/>
      <c r="AT33" s="298"/>
      <c r="AU33" s="298"/>
      <c r="AV33" s="298"/>
      <c r="AW33" s="298"/>
      <c r="AX33" s="298"/>
      <c r="AY33" s="298"/>
      <c r="AZ33" s="298"/>
      <c r="BA33" s="298"/>
      <c r="BB33" s="298"/>
      <c r="BC33" s="298"/>
      <c r="BD33" s="298"/>
      <c r="BE33" s="298"/>
      <c r="BF33" s="298"/>
      <c r="BG33" s="298"/>
      <c r="BH33" s="298"/>
      <c r="BI33" s="298"/>
      <c r="BJ33" s="298"/>
      <c r="BK33" s="298"/>
      <c r="BL33" s="298"/>
    </row>
    <row r="34" spans="1:64" ht="54" customHeight="1" x14ac:dyDescent="0.2">
      <c r="A34" s="231"/>
      <c r="B34" s="745" t="s">
        <v>616</v>
      </c>
      <c r="C34" s="746"/>
      <c r="D34" s="746"/>
      <c r="E34" s="747"/>
      <c r="F34" s="128"/>
      <c r="G34" s="120"/>
      <c r="H34" s="151"/>
      <c r="I34" s="127">
        <v>12312.5</v>
      </c>
      <c r="J34" s="128"/>
      <c r="K34" s="129">
        <f>I34*G34</f>
        <v>0</v>
      </c>
      <c r="L34" s="219"/>
      <c r="M34" s="303"/>
      <c r="N34" s="298"/>
      <c r="O34" s="298"/>
      <c r="P34" s="298"/>
      <c r="Q34" s="298"/>
      <c r="R34" s="298"/>
      <c r="S34" s="298"/>
      <c r="T34" s="298"/>
      <c r="U34" s="298"/>
      <c r="V34" s="298"/>
      <c r="W34" s="298"/>
      <c r="X34" s="298"/>
      <c r="Y34" s="298"/>
      <c r="Z34" s="298"/>
      <c r="AA34" s="298"/>
      <c r="AB34" s="298"/>
      <c r="AC34" s="298"/>
      <c r="AD34" s="298"/>
      <c r="AE34" s="298"/>
      <c r="AF34" s="298"/>
      <c r="AG34" s="298"/>
      <c r="AH34" s="298"/>
      <c r="AI34" s="298"/>
      <c r="AJ34" s="298"/>
      <c r="AK34" s="298"/>
      <c r="AL34" s="298"/>
      <c r="AM34" s="298"/>
      <c r="AN34" s="298"/>
      <c r="AO34" s="298"/>
      <c r="AP34" s="298"/>
      <c r="AQ34" s="298"/>
      <c r="AR34" s="298"/>
      <c r="AS34" s="298"/>
      <c r="AT34" s="298"/>
      <c r="AU34" s="298"/>
      <c r="AV34" s="298"/>
      <c r="AW34" s="298"/>
      <c r="AX34" s="298"/>
      <c r="AY34" s="298"/>
      <c r="AZ34" s="298"/>
      <c r="BA34" s="298"/>
      <c r="BB34" s="298"/>
      <c r="BC34" s="298"/>
      <c r="BD34" s="298"/>
      <c r="BE34" s="298"/>
      <c r="BF34" s="298"/>
      <c r="BG34" s="298"/>
      <c r="BH34" s="298"/>
      <c r="BI34" s="298"/>
      <c r="BJ34" s="298"/>
      <c r="BK34" s="298"/>
      <c r="BL34" s="298"/>
    </row>
    <row r="35" spans="1:64" ht="54" customHeight="1" x14ac:dyDescent="0.2">
      <c r="A35" s="231"/>
      <c r="B35" s="745" t="s">
        <v>595</v>
      </c>
      <c r="C35" s="746"/>
      <c r="D35" s="746"/>
      <c r="E35" s="747"/>
      <c r="F35" s="128"/>
      <c r="G35" s="120"/>
      <c r="H35" s="151"/>
      <c r="I35" s="127">
        <v>900</v>
      </c>
      <c r="J35" s="128"/>
      <c r="K35" s="129">
        <f>I35*G35</f>
        <v>0</v>
      </c>
      <c r="L35" s="219"/>
      <c r="M35" s="303"/>
      <c r="N35" s="298"/>
      <c r="O35" s="298"/>
      <c r="P35" s="298"/>
      <c r="Q35" s="298"/>
      <c r="R35" s="298"/>
      <c r="S35" s="298"/>
      <c r="T35" s="298"/>
      <c r="U35" s="298"/>
      <c r="V35" s="298"/>
      <c r="W35" s="298"/>
      <c r="X35" s="298"/>
      <c r="Y35" s="298"/>
      <c r="Z35" s="298"/>
      <c r="AA35" s="298"/>
      <c r="AB35" s="298"/>
      <c r="AC35" s="298"/>
      <c r="AD35" s="298"/>
      <c r="AE35" s="298"/>
      <c r="AF35" s="298"/>
      <c r="AG35" s="298"/>
      <c r="AH35" s="298"/>
      <c r="AI35" s="298"/>
      <c r="AJ35" s="298"/>
      <c r="AK35" s="298"/>
      <c r="AL35" s="298"/>
      <c r="AM35" s="298"/>
      <c r="AN35" s="298"/>
      <c r="AO35" s="298"/>
      <c r="AP35" s="298"/>
      <c r="AQ35" s="298"/>
      <c r="AR35" s="298"/>
      <c r="AS35" s="298"/>
      <c r="AT35" s="298"/>
      <c r="AU35" s="298"/>
      <c r="AV35" s="298"/>
      <c r="AW35" s="298"/>
      <c r="AX35" s="298"/>
      <c r="AY35" s="298"/>
      <c r="AZ35" s="298"/>
      <c r="BA35" s="298"/>
      <c r="BB35" s="298"/>
      <c r="BC35" s="298"/>
      <c r="BD35" s="298"/>
      <c r="BE35" s="298"/>
      <c r="BF35" s="298"/>
      <c r="BG35" s="298"/>
      <c r="BH35" s="298"/>
      <c r="BI35" s="298"/>
      <c r="BJ35" s="298"/>
      <c r="BK35" s="298"/>
      <c r="BL35" s="298"/>
    </row>
    <row r="36" spans="1:64" ht="5.5" customHeight="1" x14ac:dyDescent="0.2">
      <c r="A36" s="231"/>
      <c r="B36" s="220"/>
      <c r="C36" s="164"/>
      <c r="D36" s="164"/>
      <c r="E36" s="221"/>
      <c r="F36" s="167"/>
      <c r="G36" s="220"/>
      <c r="H36" s="164"/>
      <c r="I36" s="130"/>
      <c r="J36" s="130"/>
      <c r="K36" s="131"/>
      <c r="L36" s="200"/>
      <c r="M36" s="298"/>
      <c r="N36" s="298"/>
      <c r="O36" s="298"/>
      <c r="P36" s="298"/>
      <c r="Q36" s="298"/>
      <c r="R36" s="298"/>
      <c r="S36" s="298"/>
      <c r="T36" s="298"/>
      <c r="U36" s="298"/>
      <c r="V36" s="298"/>
      <c r="W36" s="298"/>
      <c r="X36" s="298"/>
      <c r="Y36" s="298"/>
      <c r="Z36" s="298"/>
      <c r="AA36" s="298"/>
      <c r="AB36" s="298"/>
      <c r="AC36" s="298"/>
      <c r="AD36" s="298"/>
      <c r="AE36" s="298"/>
      <c r="AF36" s="298"/>
      <c r="AG36" s="298"/>
      <c r="AH36" s="298"/>
      <c r="AI36" s="298"/>
      <c r="AJ36" s="298"/>
      <c r="AK36" s="298"/>
      <c r="AL36" s="298"/>
      <c r="AM36" s="298"/>
      <c r="AN36" s="298"/>
      <c r="AO36" s="298"/>
      <c r="AP36" s="298"/>
      <c r="AQ36" s="298"/>
      <c r="AR36" s="298"/>
      <c r="AS36" s="298"/>
      <c r="AT36" s="298"/>
      <c r="AU36" s="298"/>
      <c r="AV36" s="298"/>
      <c r="AW36" s="298"/>
      <c r="AX36" s="298"/>
      <c r="AY36" s="298"/>
      <c r="AZ36" s="298"/>
      <c r="BA36" s="298"/>
      <c r="BB36" s="298"/>
      <c r="BC36" s="298"/>
      <c r="BD36" s="298"/>
      <c r="BE36" s="298"/>
      <c r="BF36" s="298"/>
      <c r="BG36" s="298"/>
      <c r="BH36" s="298"/>
      <c r="BI36" s="298"/>
      <c r="BJ36" s="298"/>
      <c r="BK36" s="298"/>
      <c r="BL36" s="298"/>
    </row>
    <row r="37" spans="1:64" ht="28.25" customHeight="1" x14ac:dyDescent="0.2">
      <c r="A37" s="231"/>
      <c r="H37" s="151"/>
      <c r="I37" s="132" t="s">
        <v>25</v>
      </c>
      <c r="J37" s="133"/>
      <c r="K37" s="134">
        <f>SUM(K30:K35)</f>
        <v>0</v>
      </c>
      <c r="L37" s="223"/>
      <c r="M37" s="303"/>
      <c r="N37" s="298"/>
      <c r="O37" s="298"/>
      <c r="P37" s="298"/>
      <c r="Q37" s="304"/>
      <c r="R37" s="304"/>
      <c r="S37" s="304"/>
      <c r="T37" s="298"/>
      <c r="U37" s="298"/>
      <c r="V37" s="298"/>
      <c r="W37" s="298"/>
      <c r="X37" s="298"/>
      <c r="Y37" s="298"/>
      <c r="Z37" s="298"/>
      <c r="AA37" s="298"/>
      <c r="AB37" s="298"/>
      <c r="AC37" s="298"/>
      <c r="AD37" s="298"/>
      <c r="AE37" s="298"/>
      <c r="AF37" s="298"/>
      <c r="AG37" s="298"/>
      <c r="AH37" s="298"/>
      <c r="AI37" s="298"/>
      <c r="AJ37" s="298"/>
      <c r="AK37" s="298"/>
      <c r="AL37" s="298"/>
      <c r="AM37" s="298"/>
      <c r="AN37" s="298"/>
      <c r="AO37" s="298"/>
      <c r="AP37" s="298"/>
      <c r="AQ37" s="298"/>
      <c r="AR37" s="298"/>
      <c r="AS37" s="298"/>
      <c r="AT37" s="298"/>
      <c r="AU37" s="298"/>
      <c r="AV37" s="298"/>
      <c r="AW37" s="298"/>
      <c r="AX37" s="298"/>
      <c r="AY37" s="298"/>
      <c r="AZ37" s="298"/>
      <c r="BA37" s="298"/>
      <c r="BB37" s="298"/>
      <c r="BC37" s="298"/>
      <c r="BD37" s="298"/>
      <c r="BE37" s="298"/>
      <c r="BF37" s="298"/>
      <c r="BG37" s="298"/>
      <c r="BH37" s="298"/>
      <c r="BI37" s="298"/>
      <c r="BJ37" s="298"/>
      <c r="BK37" s="298"/>
      <c r="BL37" s="298"/>
    </row>
    <row r="38" spans="1:64" ht="28.25" customHeight="1" x14ac:dyDescent="0.2">
      <c r="A38" s="231"/>
      <c r="B38" s="652" t="s">
        <v>53</v>
      </c>
      <c r="C38" s="652"/>
      <c r="D38" s="652"/>
      <c r="E38" s="652"/>
      <c r="F38" s="171"/>
      <c r="G38" s="344">
        <f>Summary!I91</f>
        <v>45523</v>
      </c>
      <c r="H38" s="236">
        <f ca="1">IF(K6&gt;G38,1,0)</f>
        <v>0</v>
      </c>
      <c r="I38" s="135" t="s">
        <v>29</v>
      </c>
      <c r="K38" s="137">
        <f ca="1">K37*H38*Summary!$K$91</f>
        <v>0</v>
      </c>
      <c r="L38" s="253"/>
      <c r="M38" s="303"/>
      <c r="N38" s="298"/>
      <c r="O38" s="298"/>
      <c r="P38" s="298"/>
      <c r="Q38" s="304"/>
      <c r="R38" s="304"/>
      <c r="S38" s="304"/>
      <c r="T38" s="298"/>
      <c r="U38" s="298"/>
      <c r="V38" s="298"/>
      <c r="W38" s="298"/>
      <c r="X38" s="298"/>
      <c r="Y38" s="298"/>
      <c r="Z38" s="298"/>
      <c r="AA38" s="298"/>
      <c r="AB38" s="298"/>
      <c r="AC38" s="298"/>
      <c r="AD38" s="298"/>
      <c r="AE38" s="298"/>
      <c r="AF38" s="298"/>
      <c r="AG38" s="298"/>
      <c r="AH38" s="298"/>
      <c r="AI38" s="298"/>
      <c r="AJ38" s="298"/>
      <c r="AK38" s="298"/>
      <c r="AL38" s="298"/>
      <c r="AM38" s="298"/>
      <c r="AN38" s="298"/>
      <c r="AO38" s="298"/>
      <c r="AP38" s="298"/>
      <c r="AQ38" s="298"/>
      <c r="AR38" s="298"/>
      <c r="AS38" s="298"/>
      <c r="AT38" s="298"/>
      <c r="AU38" s="298"/>
      <c r="AV38" s="298"/>
      <c r="AW38" s="298"/>
      <c r="AX38" s="298"/>
      <c r="AY38" s="298"/>
      <c r="AZ38" s="298"/>
      <c r="BA38" s="298"/>
      <c r="BB38" s="298"/>
      <c r="BC38" s="298"/>
      <c r="BD38" s="298"/>
      <c r="BE38" s="298"/>
      <c r="BF38" s="298"/>
      <c r="BG38" s="298"/>
      <c r="BH38" s="298"/>
      <c r="BI38" s="298"/>
      <c r="BJ38" s="298"/>
      <c r="BK38" s="298"/>
      <c r="BL38" s="298"/>
    </row>
    <row r="39" spans="1:64" ht="5.5" customHeight="1" x14ac:dyDescent="0.2">
      <c r="A39" s="231"/>
      <c r="B39" s="153"/>
      <c r="C39" s="153"/>
      <c r="D39" s="153"/>
      <c r="E39" s="154"/>
      <c r="F39" s="154"/>
      <c r="G39" s="153"/>
      <c r="H39" s="164"/>
      <c r="I39" s="138"/>
      <c r="J39" s="138"/>
      <c r="K39" s="131"/>
      <c r="L39" s="200"/>
      <c r="M39" s="298"/>
      <c r="N39" s="298"/>
      <c r="O39" s="298"/>
      <c r="P39" s="298"/>
      <c r="Q39" s="298"/>
      <c r="R39" s="298"/>
      <c r="S39" s="298"/>
      <c r="T39" s="298"/>
      <c r="U39" s="298"/>
      <c r="V39" s="298"/>
      <c r="W39" s="298"/>
      <c r="X39" s="298"/>
      <c r="Y39" s="298"/>
      <c r="Z39" s="298"/>
      <c r="AA39" s="298"/>
      <c r="AB39" s="298"/>
      <c r="AC39" s="298"/>
      <c r="AD39" s="298"/>
      <c r="AE39" s="298"/>
      <c r="AF39" s="298"/>
      <c r="AG39" s="298"/>
      <c r="AH39" s="298"/>
      <c r="AI39" s="298"/>
      <c r="AJ39" s="298"/>
      <c r="AK39" s="298"/>
      <c r="AL39" s="298"/>
      <c r="AM39" s="298"/>
      <c r="AN39" s="298"/>
      <c r="AO39" s="298"/>
      <c r="AP39" s="298"/>
      <c r="AQ39" s="298"/>
      <c r="AR39" s="298"/>
      <c r="AS39" s="298"/>
      <c r="AT39" s="298"/>
      <c r="AU39" s="298"/>
      <c r="AV39" s="298"/>
      <c r="AW39" s="298"/>
      <c r="AX39" s="298"/>
      <c r="AY39" s="298"/>
      <c r="AZ39" s="298"/>
      <c r="BA39" s="298"/>
      <c r="BB39" s="298"/>
      <c r="BC39" s="298"/>
      <c r="BD39" s="298"/>
      <c r="BE39" s="298"/>
      <c r="BF39" s="298"/>
      <c r="BG39" s="298"/>
      <c r="BH39" s="298"/>
      <c r="BI39" s="298"/>
      <c r="BJ39" s="298"/>
      <c r="BK39" s="298"/>
      <c r="BL39" s="298"/>
    </row>
    <row r="40" spans="1:64" ht="28.25" customHeight="1" x14ac:dyDescent="0.2">
      <c r="A40" s="231"/>
      <c r="B40" s="661" t="s">
        <v>614</v>
      </c>
      <c r="C40" s="661"/>
      <c r="D40" s="661"/>
      <c r="E40" s="661"/>
      <c r="F40" s="157"/>
      <c r="G40" s="157"/>
      <c r="H40" s="151"/>
      <c r="I40" s="139" t="s">
        <v>25</v>
      </c>
      <c r="J40" s="140"/>
      <c r="K40" s="141">
        <f ca="1">K37+K38</f>
        <v>0</v>
      </c>
      <c r="L40" s="255"/>
      <c r="M40" s="303"/>
      <c r="N40" s="298"/>
      <c r="O40" s="298"/>
      <c r="P40" s="298"/>
      <c r="Q40" s="304"/>
      <c r="R40" s="304"/>
      <c r="S40" s="304"/>
      <c r="T40" s="298"/>
      <c r="U40" s="298"/>
      <c r="V40" s="298"/>
      <c r="W40" s="298"/>
      <c r="X40" s="298"/>
      <c r="Y40" s="298"/>
      <c r="Z40" s="298"/>
      <c r="AA40" s="298"/>
      <c r="AB40" s="298"/>
      <c r="AC40" s="298"/>
      <c r="AD40" s="298"/>
      <c r="AE40" s="298"/>
      <c r="AF40" s="298"/>
      <c r="AG40" s="298"/>
      <c r="AH40" s="298"/>
      <c r="AI40" s="298"/>
      <c r="AJ40" s="298"/>
      <c r="AK40" s="298"/>
      <c r="AL40" s="298"/>
      <c r="AM40" s="298"/>
      <c r="AN40" s="298"/>
      <c r="AO40" s="298"/>
      <c r="AP40" s="298"/>
      <c r="AQ40" s="298"/>
      <c r="AR40" s="298"/>
      <c r="AS40" s="298"/>
      <c r="AT40" s="298"/>
      <c r="AU40" s="298"/>
      <c r="AV40" s="298"/>
      <c r="AW40" s="298"/>
      <c r="AX40" s="298"/>
      <c r="AY40" s="298"/>
      <c r="AZ40" s="298"/>
      <c r="BA40" s="298"/>
      <c r="BB40" s="298"/>
      <c r="BC40" s="298"/>
      <c r="BD40" s="298"/>
      <c r="BE40" s="298"/>
      <c r="BF40" s="298"/>
      <c r="BG40" s="298"/>
      <c r="BH40" s="298"/>
      <c r="BI40" s="298"/>
      <c r="BJ40" s="298"/>
      <c r="BK40" s="298"/>
      <c r="BL40" s="298"/>
    </row>
    <row r="41" spans="1:64" ht="28.25" customHeight="1" thickBot="1" x14ac:dyDescent="0.25">
      <c r="A41" s="231"/>
      <c r="B41" s="158" t="s">
        <v>583</v>
      </c>
      <c r="C41" s="158"/>
      <c r="H41" s="151"/>
      <c r="I41" s="142" t="s">
        <v>26</v>
      </c>
      <c r="J41" s="143"/>
      <c r="K41" s="144">
        <f ca="1">K40*15%</f>
        <v>0</v>
      </c>
      <c r="L41" s="226"/>
      <c r="M41" s="303"/>
      <c r="N41" s="298"/>
      <c r="O41" s="298"/>
      <c r="P41" s="298"/>
      <c r="Q41" s="304"/>
      <c r="R41" s="304"/>
      <c r="S41" s="304"/>
      <c r="T41" s="298"/>
      <c r="U41" s="298"/>
      <c r="V41" s="298"/>
      <c r="W41" s="298"/>
      <c r="X41" s="298"/>
      <c r="Y41" s="298"/>
      <c r="Z41" s="298"/>
      <c r="AA41" s="298"/>
      <c r="AB41" s="298"/>
      <c r="AC41" s="298"/>
      <c r="AD41" s="298"/>
      <c r="AE41" s="298"/>
      <c r="AF41" s="298"/>
      <c r="AG41" s="298"/>
      <c r="AH41" s="298"/>
      <c r="AI41" s="298"/>
      <c r="AJ41" s="298"/>
      <c r="AK41" s="298"/>
      <c r="AL41" s="298"/>
      <c r="AM41" s="298"/>
      <c r="AN41" s="298"/>
      <c r="AO41" s="298"/>
      <c r="AP41" s="298"/>
      <c r="AQ41" s="298"/>
      <c r="AR41" s="298"/>
      <c r="AS41" s="298"/>
      <c r="AT41" s="298"/>
      <c r="AU41" s="298"/>
      <c r="AV41" s="298"/>
      <c r="AW41" s="298"/>
      <c r="AX41" s="298"/>
      <c r="AY41" s="298"/>
      <c r="AZ41" s="298"/>
      <c r="BA41" s="298"/>
      <c r="BB41" s="298"/>
      <c r="BC41" s="298"/>
      <c r="BD41" s="298"/>
      <c r="BE41" s="298"/>
      <c r="BF41" s="298"/>
      <c r="BG41" s="298"/>
      <c r="BH41" s="298"/>
      <c r="BI41" s="298"/>
      <c r="BJ41" s="298"/>
      <c r="BK41" s="298"/>
      <c r="BL41" s="298"/>
    </row>
    <row r="42" spans="1:64" ht="28.25" customHeight="1" thickBot="1" x14ac:dyDescent="0.25">
      <c r="A42" s="231"/>
      <c r="B42" s="158" t="s">
        <v>613</v>
      </c>
      <c r="C42" s="158"/>
      <c r="G42" s="491" t="s">
        <v>382</v>
      </c>
      <c r="H42" s="151"/>
      <c r="I42" s="132" t="s">
        <v>27</v>
      </c>
      <c r="J42" s="145"/>
      <c r="K42" s="126">
        <f ca="1">K41+K40</f>
        <v>0</v>
      </c>
      <c r="L42" s="223"/>
      <c r="M42" s="303"/>
      <c r="N42" s="298"/>
      <c r="O42" s="298"/>
      <c r="P42" s="298"/>
      <c r="Q42" s="304"/>
      <c r="R42" s="304"/>
      <c r="S42" s="304"/>
      <c r="T42" s="298"/>
      <c r="U42" s="298"/>
      <c r="V42" s="298"/>
      <c r="W42" s="298"/>
      <c r="X42" s="298"/>
      <c r="Y42" s="298"/>
      <c r="Z42" s="298"/>
      <c r="AA42" s="298"/>
      <c r="AB42" s="298"/>
      <c r="AC42" s="298"/>
      <c r="AD42" s="298"/>
      <c r="AE42" s="298"/>
      <c r="AF42" s="298"/>
      <c r="AG42" s="298"/>
      <c r="AH42" s="298"/>
      <c r="AI42" s="298"/>
      <c r="AJ42" s="298"/>
      <c r="AK42" s="298"/>
      <c r="AL42" s="298"/>
      <c r="AM42" s="298"/>
      <c r="AN42" s="298"/>
      <c r="AO42" s="298"/>
      <c r="AP42" s="298"/>
      <c r="AQ42" s="298"/>
      <c r="AR42" s="298"/>
      <c r="AS42" s="298"/>
      <c r="AT42" s="298"/>
      <c r="AU42" s="298"/>
      <c r="AV42" s="298"/>
      <c r="AW42" s="298"/>
      <c r="AX42" s="298"/>
      <c r="AY42" s="298"/>
      <c r="AZ42" s="298"/>
      <c r="BA42" s="298"/>
      <c r="BB42" s="298"/>
      <c r="BC42" s="298"/>
      <c r="BD42" s="298"/>
      <c r="BE42" s="298"/>
      <c r="BF42" s="298"/>
      <c r="BG42" s="298"/>
      <c r="BH42" s="298"/>
      <c r="BI42" s="298"/>
      <c r="BJ42" s="298"/>
      <c r="BK42" s="298"/>
      <c r="BL42" s="298"/>
    </row>
    <row r="43" spans="1:64" ht="7.25" customHeight="1" thickTop="1" thickBot="1" x14ac:dyDescent="0.25">
      <c r="A43" s="237"/>
      <c r="B43" s="662"/>
      <c r="C43" s="662"/>
      <c r="D43" s="662"/>
      <c r="E43" s="662"/>
      <c r="F43" s="662"/>
      <c r="G43" s="662"/>
      <c r="H43" s="662"/>
      <c r="I43" s="662"/>
      <c r="J43" s="662"/>
      <c r="K43" s="662"/>
      <c r="L43" s="227"/>
      <c r="M43" s="298"/>
      <c r="N43" s="298"/>
      <c r="O43" s="298"/>
      <c r="P43" s="298"/>
      <c r="Q43" s="298"/>
      <c r="R43" s="298"/>
      <c r="S43" s="298"/>
      <c r="T43" s="298"/>
      <c r="U43" s="298"/>
      <c r="V43" s="298"/>
      <c r="W43" s="298"/>
      <c r="X43" s="298"/>
      <c r="Y43" s="298"/>
      <c r="Z43" s="298"/>
      <c r="AA43" s="298"/>
      <c r="AB43" s="298"/>
      <c r="AC43" s="298"/>
      <c r="AD43" s="298"/>
      <c r="AE43" s="298"/>
      <c r="AF43" s="298"/>
      <c r="AG43" s="298"/>
      <c r="AH43" s="298"/>
      <c r="AI43" s="298"/>
      <c r="AJ43" s="298"/>
      <c r="AK43" s="298"/>
      <c r="AL43" s="298"/>
      <c r="AM43" s="298"/>
      <c r="AN43" s="298"/>
      <c r="AO43" s="298"/>
      <c r="AP43" s="298"/>
      <c r="AQ43" s="298"/>
      <c r="AR43" s="298"/>
      <c r="AS43" s="298"/>
      <c r="AT43" s="298"/>
      <c r="AU43" s="298"/>
      <c r="AV43" s="298"/>
      <c r="AW43" s="298"/>
      <c r="AX43" s="298"/>
      <c r="AY43" s="298"/>
      <c r="AZ43" s="298"/>
      <c r="BA43" s="298"/>
      <c r="BB43" s="298"/>
      <c r="BC43" s="298"/>
      <c r="BD43" s="298"/>
      <c r="BE43" s="298"/>
      <c r="BF43" s="298"/>
      <c r="BG43" s="298"/>
      <c r="BH43" s="298"/>
      <c r="BI43" s="298"/>
      <c r="BJ43" s="298"/>
      <c r="BK43" s="298"/>
      <c r="BL43" s="298"/>
    </row>
    <row r="44" spans="1:64" x14ac:dyDescent="0.2">
      <c r="A44" s="298"/>
      <c r="B44" s="298"/>
      <c r="C44" s="298"/>
      <c r="D44" s="298"/>
      <c r="E44" s="298"/>
      <c r="F44" s="298"/>
      <c r="G44" s="298"/>
      <c r="H44" s="298"/>
      <c r="I44" s="298"/>
      <c r="J44" s="298"/>
      <c r="K44" s="298"/>
      <c r="L44" s="298"/>
      <c r="M44" s="298"/>
      <c r="N44" s="298"/>
      <c r="O44" s="298"/>
      <c r="P44" s="298"/>
      <c r="Q44" s="298"/>
      <c r="R44" s="298"/>
      <c r="S44" s="298"/>
      <c r="T44" s="298"/>
      <c r="U44" s="298"/>
      <c r="V44" s="298"/>
      <c r="W44" s="298"/>
      <c r="X44" s="298"/>
      <c r="Y44" s="298"/>
      <c r="Z44" s="298"/>
      <c r="AA44" s="298"/>
      <c r="AB44" s="298"/>
      <c r="AC44" s="298"/>
      <c r="AD44" s="298"/>
      <c r="AE44" s="298"/>
      <c r="AF44" s="298"/>
      <c r="AG44" s="298"/>
      <c r="AH44" s="298"/>
      <c r="AI44" s="298"/>
      <c r="AJ44" s="298"/>
      <c r="AK44" s="298"/>
      <c r="AL44" s="298"/>
      <c r="AM44" s="298"/>
      <c r="AN44" s="298"/>
      <c r="AO44" s="298"/>
      <c r="AP44" s="298"/>
      <c r="AQ44" s="298"/>
      <c r="AR44" s="298"/>
      <c r="AS44" s="298"/>
      <c r="AT44" s="298"/>
      <c r="AU44" s="298"/>
      <c r="AV44" s="298"/>
      <c r="AW44" s="298"/>
      <c r="AX44" s="298"/>
      <c r="AY44" s="298"/>
      <c r="AZ44" s="298"/>
      <c r="BA44" s="298"/>
      <c r="BB44" s="298"/>
      <c r="BC44" s="298"/>
      <c r="BD44" s="298"/>
      <c r="BE44" s="298"/>
      <c r="BF44" s="298"/>
      <c r="BG44" s="298"/>
      <c r="BH44" s="298"/>
      <c r="BI44" s="298"/>
      <c r="BJ44" s="298"/>
      <c r="BK44" s="298"/>
      <c r="BL44" s="298"/>
    </row>
    <row r="45" spans="1:64" x14ac:dyDescent="0.2">
      <c r="A45" s="298"/>
      <c r="B45" s="298"/>
      <c r="C45" s="298"/>
      <c r="D45" s="298"/>
      <c r="E45" s="305"/>
      <c r="F45" s="298"/>
      <c r="G45" s="298"/>
      <c r="H45" s="298"/>
      <c r="I45" s="298"/>
      <c r="J45" s="298"/>
      <c r="K45" s="298"/>
      <c r="L45" s="298"/>
      <c r="M45" s="298"/>
      <c r="N45" s="298"/>
      <c r="O45" s="298"/>
      <c r="P45" s="298"/>
      <c r="Q45" s="298"/>
      <c r="R45" s="298"/>
      <c r="S45" s="298"/>
      <c r="T45" s="298"/>
      <c r="U45" s="298"/>
      <c r="V45" s="298"/>
      <c r="W45" s="298"/>
      <c r="X45" s="298"/>
      <c r="Y45" s="298"/>
      <c r="Z45" s="298"/>
      <c r="AA45" s="298"/>
      <c r="AB45" s="298"/>
      <c r="AC45" s="298"/>
      <c r="AD45" s="298"/>
      <c r="AE45" s="298"/>
      <c r="AF45" s="298"/>
      <c r="AG45" s="298"/>
      <c r="AH45" s="298"/>
      <c r="AI45" s="298"/>
      <c r="AJ45" s="298"/>
      <c r="AK45" s="298"/>
      <c r="AL45" s="298"/>
      <c r="AM45" s="298"/>
      <c r="AN45" s="298"/>
      <c r="AO45" s="298"/>
      <c r="AP45" s="298"/>
      <c r="AQ45" s="298"/>
      <c r="AR45" s="298"/>
      <c r="AS45" s="298"/>
      <c r="AT45" s="298"/>
      <c r="AU45" s="298"/>
      <c r="AV45" s="298"/>
      <c r="AW45" s="298"/>
      <c r="AX45" s="298"/>
      <c r="AY45" s="298"/>
      <c r="AZ45" s="298"/>
      <c r="BA45" s="298"/>
      <c r="BB45" s="298"/>
      <c r="BC45" s="298"/>
      <c r="BD45" s="298"/>
      <c r="BE45" s="298"/>
      <c r="BF45" s="298"/>
      <c r="BG45" s="298"/>
      <c r="BH45" s="298"/>
      <c r="BI45" s="298"/>
      <c r="BJ45" s="298"/>
      <c r="BK45" s="298"/>
      <c r="BL45" s="298"/>
    </row>
    <row r="46" spans="1:64" x14ac:dyDescent="0.2">
      <c r="A46" s="298"/>
      <c r="B46" s="298"/>
      <c r="C46" s="298"/>
      <c r="D46" s="298"/>
      <c r="E46" s="298"/>
      <c r="F46" s="298"/>
      <c r="G46" s="298"/>
      <c r="H46" s="298"/>
      <c r="I46" s="298"/>
      <c r="J46" s="298"/>
      <c r="K46" s="298"/>
      <c r="L46" s="298"/>
      <c r="M46" s="298"/>
      <c r="N46" s="298"/>
      <c r="O46" s="298"/>
      <c r="P46" s="298"/>
      <c r="Q46" s="298"/>
      <c r="R46" s="298"/>
      <c r="S46" s="298"/>
      <c r="T46" s="298"/>
      <c r="U46" s="298"/>
      <c r="V46" s="298"/>
      <c r="W46" s="298"/>
      <c r="X46" s="298"/>
      <c r="Y46" s="298"/>
      <c r="Z46" s="298"/>
      <c r="AA46" s="298"/>
      <c r="AB46" s="298"/>
      <c r="AC46" s="298"/>
      <c r="AD46" s="298"/>
      <c r="AE46" s="298"/>
      <c r="AF46" s="298"/>
      <c r="AG46" s="298"/>
      <c r="AH46" s="298"/>
      <c r="AI46" s="298"/>
      <c r="AJ46" s="298"/>
      <c r="AK46" s="298"/>
      <c r="AL46" s="298"/>
      <c r="AM46" s="298"/>
      <c r="AN46" s="298"/>
      <c r="AO46" s="298"/>
      <c r="AP46" s="298"/>
      <c r="AQ46" s="298"/>
      <c r="AR46" s="298"/>
      <c r="AS46" s="298"/>
      <c r="AT46" s="298"/>
      <c r="AU46" s="298"/>
      <c r="AV46" s="298"/>
      <c r="AW46" s="298"/>
      <c r="AX46" s="298"/>
      <c r="AY46" s="298"/>
      <c r="AZ46" s="298"/>
      <c r="BA46" s="298"/>
      <c r="BB46" s="298"/>
      <c r="BC46" s="298"/>
      <c r="BD46" s="298"/>
      <c r="BE46" s="298"/>
      <c r="BF46" s="298"/>
      <c r="BG46" s="298"/>
      <c r="BH46" s="298"/>
      <c r="BI46" s="298"/>
      <c r="BJ46" s="298"/>
      <c r="BK46" s="298"/>
      <c r="BL46" s="298"/>
    </row>
    <row r="47" spans="1:64" x14ac:dyDescent="0.2">
      <c r="A47" s="298"/>
      <c r="B47" s="298"/>
      <c r="C47" s="298"/>
      <c r="D47" s="298"/>
      <c r="E47" s="298"/>
      <c r="F47" s="298"/>
      <c r="G47" s="298"/>
      <c r="H47" s="298"/>
      <c r="I47" s="298"/>
      <c r="J47" s="298"/>
      <c r="K47" s="298"/>
      <c r="L47" s="298"/>
      <c r="M47" s="298"/>
      <c r="N47" s="298"/>
      <c r="O47" s="298"/>
      <c r="P47" s="298"/>
      <c r="Q47" s="298"/>
      <c r="R47" s="298"/>
      <c r="S47" s="298"/>
      <c r="T47" s="298"/>
      <c r="U47" s="298"/>
      <c r="V47" s="298"/>
      <c r="W47" s="298"/>
      <c r="X47" s="298"/>
      <c r="Y47" s="298"/>
      <c r="Z47" s="298"/>
      <c r="AA47" s="298"/>
      <c r="AB47" s="298"/>
      <c r="AC47" s="298"/>
      <c r="AD47" s="298"/>
      <c r="AE47" s="298"/>
      <c r="AF47" s="298"/>
      <c r="AG47" s="298"/>
      <c r="AH47" s="298"/>
      <c r="AI47" s="298"/>
      <c r="AJ47" s="298"/>
      <c r="AK47" s="298"/>
      <c r="AL47" s="298"/>
      <c r="AM47" s="298"/>
      <c r="AN47" s="298"/>
      <c r="AO47" s="298"/>
      <c r="AP47" s="298"/>
      <c r="AQ47" s="298"/>
      <c r="AR47" s="298"/>
      <c r="AS47" s="298"/>
      <c r="AT47" s="298"/>
      <c r="AU47" s="298"/>
      <c r="AV47" s="298"/>
      <c r="AW47" s="298"/>
      <c r="AX47" s="298"/>
      <c r="AY47" s="298"/>
      <c r="AZ47" s="298"/>
      <c r="BA47" s="298"/>
      <c r="BB47" s="298"/>
      <c r="BC47" s="298"/>
      <c r="BD47" s="298"/>
      <c r="BE47" s="298"/>
      <c r="BF47" s="298"/>
      <c r="BG47" s="298"/>
      <c r="BH47" s="298"/>
      <c r="BI47" s="298"/>
      <c r="BJ47" s="298"/>
      <c r="BK47" s="298"/>
      <c r="BL47" s="298"/>
    </row>
    <row r="48" spans="1:64" x14ac:dyDescent="0.2">
      <c r="A48" s="298"/>
      <c r="B48" s="298"/>
      <c r="C48" s="298"/>
      <c r="D48" s="298"/>
      <c r="E48" s="298"/>
      <c r="F48" s="298"/>
      <c r="G48" s="298"/>
      <c r="H48" s="298"/>
      <c r="I48" s="298"/>
      <c r="J48" s="298"/>
      <c r="K48" s="298"/>
      <c r="L48" s="298"/>
      <c r="M48" s="298"/>
      <c r="N48" s="298"/>
      <c r="O48" s="298"/>
      <c r="P48" s="298"/>
      <c r="Q48" s="298"/>
      <c r="R48" s="298"/>
      <c r="S48" s="298"/>
      <c r="T48" s="298"/>
      <c r="U48" s="298"/>
      <c r="V48" s="298"/>
      <c r="W48" s="298"/>
      <c r="X48" s="298"/>
      <c r="Y48" s="298"/>
      <c r="Z48" s="298"/>
      <c r="AA48" s="298"/>
      <c r="AB48" s="298"/>
      <c r="AC48" s="298"/>
      <c r="AD48" s="298"/>
      <c r="AE48" s="298"/>
      <c r="AF48" s="298"/>
      <c r="AG48" s="298"/>
      <c r="AH48" s="298"/>
      <c r="AI48" s="298"/>
      <c r="AJ48" s="298"/>
      <c r="AK48" s="298"/>
      <c r="AL48" s="298"/>
      <c r="AM48" s="298"/>
      <c r="AN48" s="298"/>
      <c r="AO48" s="298"/>
      <c r="AP48" s="298"/>
      <c r="AQ48" s="298"/>
      <c r="AR48" s="298"/>
      <c r="AS48" s="298"/>
      <c r="AT48" s="298"/>
      <c r="AU48" s="298"/>
      <c r="AV48" s="298"/>
      <c r="AW48" s="298"/>
      <c r="AX48" s="298"/>
      <c r="AY48" s="298"/>
      <c r="AZ48" s="298"/>
      <c r="BA48" s="298"/>
      <c r="BB48" s="298"/>
      <c r="BC48" s="298"/>
      <c r="BD48" s="298"/>
      <c r="BE48" s="298"/>
      <c r="BF48" s="298"/>
      <c r="BG48" s="298"/>
      <c r="BH48" s="298"/>
      <c r="BI48" s="298"/>
      <c r="BJ48" s="298"/>
      <c r="BK48" s="298"/>
      <c r="BL48" s="298"/>
    </row>
    <row r="49" spans="1:64" x14ac:dyDescent="0.2">
      <c r="A49" s="298"/>
      <c r="B49" s="298"/>
      <c r="C49" s="298"/>
      <c r="D49" s="298"/>
      <c r="E49" s="298"/>
      <c r="F49" s="298"/>
      <c r="G49" s="298"/>
      <c r="H49" s="298"/>
      <c r="I49" s="298"/>
      <c r="J49" s="298"/>
      <c r="K49" s="298"/>
      <c r="L49" s="298"/>
      <c r="M49" s="298"/>
      <c r="N49" s="298"/>
      <c r="O49" s="298"/>
      <c r="P49" s="298"/>
      <c r="Q49" s="298"/>
      <c r="R49" s="298"/>
      <c r="S49" s="298"/>
      <c r="T49" s="298"/>
      <c r="U49" s="298"/>
      <c r="V49" s="298"/>
      <c r="W49" s="298"/>
      <c r="X49" s="298"/>
      <c r="Y49" s="298"/>
      <c r="Z49" s="298"/>
      <c r="AA49" s="298"/>
      <c r="AB49" s="298"/>
      <c r="AC49" s="298"/>
      <c r="AD49" s="298"/>
      <c r="AE49" s="298"/>
      <c r="AF49" s="298"/>
      <c r="AG49" s="298"/>
      <c r="AH49" s="298"/>
      <c r="AI49" s="298"/>
      <c r="AJ49" s="298"/>
      <c r="AK49" s="298"/>
      <c r="AL49" s="298"/>
      <c r="AM49" s="298"/>
      <c r="AN49" s="298"/>
      <c r="AO49" s="298"/>
      <c r="AP49" s="298"/>
      <c r="AQ49" s="298"/>
      <c r="AR49" s="298"/>
      <c r="AS49" s="298"/>
      <c r="AT49" s="298"/>
      <c r="AU49" s="298"/>
      <c r="AV49" s="298"/>
      <c r="AW49" s="298"/>
      <c r="AX49" s="298"/>
      <c r="AY49" s="298"/>
      <c r="AZ49" s="298"/>
      <c r="BA49" s="298"/>
      <c r="BB49" s="298"/>
      <c r="BC49" s="298"/>
      <c r="BD49" s="298"/>
      <c r="BE49" s="298"/>
      <c r="BF49" s="298"/>
      <c r="BG49" s="298"/>
      <c r="BH49" s="298"/>
      <c r="BI49" s="298"/>
      <c r="BJ49" s="298"/>
      <c r="BK49" s="298"/>
      <c r="BL49" s="298"/>
    </row>
    <row r="50" spans="1:64" x14ac:dyDescent="0.2">
      <c r="A50" s="298"/>
      <c r="B50" s="298"/>
      <c r="C50" s="298"/>
      <c r="D50" s="298"/>
      <c r="E50" s="298"/>
      <c r="F50" s="298"/>
      <c r="G50" s="298"/>
      <c r="H50" s="298"/>
      <c r="I50" s="298"/>
      <c r="J50" s="298"/>
      <c r="K50" s="298"/>
      <c r="L50" s="298"/>
      <c r="M50" s="298"/>
      <c r="N50" s="298"/>
      <c r="O50" s="298"/>
      <c r="P50" s="298"/>
      <c r="Q50" s="298"/>
      <c r="R50" s="298"/>
      <c r="S50" s="298"/>
      <c r="T50" s="298"/>
      <c r="U50" s="298"/>
      <c r="V50" s="298"/>
      <c r="W50" s="298"/>
      <c r="X50" s="298"/>
      <c r="Y50" s="298"/>
      <c r="Z50" s="298"/>
      <c r="AA50" s="298"/>
      <c r="AB50" s="298"/>
      <c r="AC50" s="298"/>
      <c r="AD50" s="298"/>
      <c r="AE50" s="298"/>
      <c r="AF50" s="298"/>
      <c r="AG50" s="298"/>
      <c r="AH50" s="298"/>
      <c r="AI50" s="298"/>
      <c r="AJ50" s="298"/>
      <c r="AK50" s="298"/>
      <c r="AL50" s="298"/>
      <c r="AM50" s="298"/>
      <c r="AN50" s="298"/>
      <c r="AO50" s="298"/>
      <c r="AP50" s="298"/>
      <c r="AQ50" s="298"/>
      <c r="AR50" s="298"/>
      <c r="AS50" s="298"/>
      <c r="AT50" s="298"/>
      <c r="AU50" s="298"/>
      <c r="AV50" s="298"/>
      <c r="AW50" s="298"/>
      <c r="AX50" s="298"/>
      <c r="AY50" s="298"/>
      <c r="AZ50" s="298"/>
      <c r="BA50" s="298"/>
      <c r="BB50" s="298"/>
      <c r="BC50" s="298"/>
      <c r="BD50" s="298"/>
      <c r="BE50" s="298"/>
      <c r="BF50" s="298"/>
      <c r="BG50" s="298"/>
      <c r="BH50" s="298"/>
      <c r="BI50" s="298"/>
      <c r="BJ50" s="298"/>
      <c r="BK50" s="298"/>
      <c r="BL50" s="298"/>
    </row>
    <row r="51" spans="1:64" x14ac:dyDescent="0.2">
      <c r="A51" s="298"/>
      <c r="B51" s="298"/>
      <c r="C51" s="298"/>
      <c r="D51" s="298"/>
      <c r="E51" s="298"/>
      <c r="F51" s="298"/>
      <c r="G51" s="298" t="s">
        <v>45</v>
      </c>
      <c r="H51" s="298"/>
      <c r="I51" s="298"/>
      <c r="J51" s="298"/>
      <c r="K51" s="298"/>
      <c r="L51" s="298"/>
      <c r="M51" s="298"/>
      <c r="N51" s="298"/>
      <c r="O51" s="298"/>
      <c r="P51" s="298"/>
      <c r="Q51" s="298"/>
      <c r="R51" s="298"/>
      <c r="S51" s="298"/>
      <c r="T51" s="298"/>
      <c r="U51" s="298"/>
      <c r="V51" s="298"/>
      <c r="W51" s="298"/>
      <c r="X51" s="298"/>
      <c r="Y51" s="298"/>
      <c r="Z51" s="298"/>
      <c r="AA51" s="298"/>
      <c r="AB51" s="298"/>
      <c r="AC51" s="298"/>
      <c r="AD51" s="298"/>
      <c r="AE51" s="298"/>
      <c r="AF51" s="298"/>
      <c r="AG51" s="298"/>
      <c r="AH51" s="298"/>
      <c r="AI51" s="298"/>
      <c r="AJ51" s="298"/>
      <c r="AK51" s="298"/>
      <c r="AL51" s="298"/>
      <c r="AM51" s="298"/>
      <c r="AN51" s="298"/>
      <c r="AO51" s="298"/>
      <c r="AP51" s="298"/>
      <c r="AQ51" s="298"/>
      <c r="AR51" s="298"/>
      <c r="AS51" s="298"/>
      <c r="AT51" s="298"/>
      <c r="AU51" s="298"/>
      <c r="AV51" s="298"/>
      <c r="AW51" s="298"/>
      <c r="AX51" s="298"/>
      <c r="AY51" s="298"/>
      <c r="AZ51" s="298"/>
      <c r="BA51" s="298"/>
      <c r="BB51" s="298"/>
      <c r="BC51" s="298"/>
      <c r="BD51" s="298"/>
      <c r="BE51" s="298"/>
      <c r="BF51" s="298"/>
      <c r="BG51" s="298"/>
      <c r="BH51" s="298"/>
      <c r="BI51" s="298"/>
      <c r="BJ51" s="298"/>
      <c r="BK51" s="298"/>
      <c r="BL51" s="298"/>
    </row>
    <row r="52" spans="1:64" x14ac:dyDescent="0.2">
      <c r="A52" s="298"/>
      <c r="B52" s="298"/>
      <c r="C52" s="298"/>
      <c r="D52" s="298"/>
      <c r="E52" s="298"/>
      <c r="F52" s="298"/>
      <c r="G52" s="298"/>
      <c r="H52" s="298"/>
      <c r="I52" s="298"/>
      <c r="J52" s="298"/>
      <c r="K52" s="298"/>
      <c r="L52" s="298"/>
      <c r="M52" s="298"/>
      <c r="N52" s="298"/>
      <c r="O52" s="298"/>
      <c r="P52" s="298"/>
      <c r="Q52" s="298"/>
      <c r="R52" s="298"/>
      <c r="S52" s="298"/>
      <c r="T52" s="298"/>
      <c r="U52" s="298"/>
      <c r="V52" s="298"/>
      <c r="W52" s="298"/>
      <c r="X52" s="298"/>
      <c r="Y52" s="298"/>
      <c r="Z52" s="298"/>
      <c r="AA52" s="298"/>
      <c r="AB52" s="298"/>
      <c r="AC52" s="298"/>
      <c r="AD52" s="298"/>
      <c r="AE52" s="298"/>
      <c r="AF52" s="298"/>
      <c r="AG52" s="298"/>
      <c r="AH52" s="298"/>
      <c r="AI52" s="298"/>
      <c r="AJ52" s="298"/>
      <c r="AK52" s="298"/>
      <c r="AL52" s="298"/>
      <c r="AM52" s="298"/>
      <c r="AN52" s="298"/>
      <c r="AO52" s="298"/>
      <c r="AP52" s="298"/>
      <c r="AQ52" s="298"/>
      <c r="AR52" s="298"/>
      <c r="AS52" s="298"/>
      <c r="AT52" s="298"/>
      <c r="AU52" s="298"/>
      <c r="AV52" s="298"/>
      <c r="AW52" s="298"/>
      <c r="AX52" s="298"/>
      <c r="AY52" s="298"/>
      <c r="AZ52" s="298"/>
      <c r="BA52" s="298"/>
      <c r="BB52" s="298"/>
      <c r="BC52" s="298"/>
      <c r="BD52" s="298"/>
      <c r="BE52" s="298"/>
      <c r="BF52" s="298"/>
      <c r="BG52" s="298"/>
      <c r="BH52" s="298"/>
      <c r="BI52" s="298"/>
      <c r="BJ52" s="298"/>
      <c r="BK52" s="298"/>
      <c r="BL52" s="298"/>
    </row>
    <row r="53" spans="1:64" x14ac:dyDescent="0.2">
      <c r="A53" s="298"/>
      <c r="B53" s="298"/>
      <c r="C53" s="298"/>
      <c r="D53" s="298"/>
      <c r="E53" s="298"/>
      <c r="F53" s="298"/>
      <c r="G53" s="298"/>
      <c r="H53" s="298"/>
      <c r="I53" s="298"/>
      <c r="J53" s="298"/>
      <c r="K53" s="298"/>
      <c r="L53" s="298"/>
      <c r="M53" s="298"/>
      <c r="N53" s="298"/>
      <c r="O53" s="298"/>
      <c r="P53" s="298"/>
      <c r="Q53" s="298"/>
      <c r="R53" s="298"/>
      <c r="S53" s="298"/>
      <c r="T53" s="298"/>
      <c r="U53" s="298"/>
      <c r="V53" s="298"/>
      <c r="W53" s="298"/>
      <c r="X53" s="298"/>
      <c r="Y53" s="298"/>
      <c r="Z53" s="298"/>
      <c r="AA53" s="298"/>
      <c r="AB53" s="298"/>
      <c r="AC53" s="298"/>
      <c r="AD53" s="298"/>
      <c r="AE53" s="298"/>
      <c r="AF53" s="298"/>
      <c r="AG53" s="298"/>
      <c r="AH53" s="298"/>
      <c r="AI53" s="298"/>
      <c r="AJ53" s="298"/>
      <c r="AK53" s="298"/>
      <c r="AL53" s="298"/>
      <c r="AM53" s="298"/>
      <c r="AN53" s="298"/>
      <c r="AO53" s="298"/>
      <c r="AP53" s="298"/>
      <c r="AQ53" s="298"/>
      <c r="AR53" s="298"/>
      <c r="AS53" s="298"/>
      <c r="AT53" s="298"/>
      <c r="AU53" s="298"/>
      <c r="AV53" s="298"/>
      <c r="AW53" s="298"/>
      <c r="AX53" s="298"/>
      <c r="AY53" s="298"/>
      <c r="AZ53" s="298"/>
      <c r="BA53" s="298"/>
      <c r="BB53" s="298"/>
      <c r="BC53" s="298"/>
      <c r="BD53" s="298"/>
      <c r="BE53" s="298"/>
      <c r="BF53" s="298"/>
      <c r="BG53" s="298"/>
      <c r="BH53" s="298"/>
      <c r="BI53" s="298"/>
      <c r="BJ53" s="298"/>
      <c r="BK53" s="298"/>
      <c r="BL53" s="298"/>
    </row>
    <row r="54" spans="1:64" x14ac:dyDescent="0.2">
      <c r="A54" s="298"/>
      <c r="B54" s="298"/>
      <c r="C54" s="298"/>
      <c r="D54" s="298"/>
      <c r="E54" s="298"/>
      <c r="F54" s="298"/>
      <c r="G54" s="298"/>
      <c r="H54" s="298"/>
      <c r="I54" s="298"/>
      <c r="J54" s="298"/>
      <c r="K54" s="298"/>
      <c r="L54" s="298"/>
      <c r="M54" s="298"/>
      <c r="N54" s="298"/>
      <c r="O54" s="298"/>
      <c r="P54" s="298"/>
      <c r="Q54" s="298"/>
      <c r="R54" s="298"/>
      <c r="S54" s="298"/>
      <c r="T54" s="298"/>
      <c r="U54" s="298"/>
      <c r="V54" s="298"/>
      <c r="W54" s="298"/>
      <c r="X54" s="298"/>
      <c r="Y54" s="298"/>
      <c r="Z54" s="298"/>
      <c r="AA54" s="298"/>
      <c r="AB54" s="298"/>
      <c r="AC54" s="298"/>
      <c r="AD54" s="298"/>
      <c r="AE54" s="298"/>
      <c r="AF54" s="298"/>
      <c r="AG54" s="298"/>
      <c r="AH54" s="298"/>
      <c r="AI54" s="298"/>
      <c r="AJ54" s="298"/>
      <c r="AK54" s="298"/>
      <c r="AL54" s="298"/>
      <c r="AM54" s="298"/>
      <c r="AN54" s="298"/>
      <c r="AO54" s="298"/>
      <c r="AP54" s="298"/>
      <c r="AQ54" s="298"/>
      <c r="AR54" s="298"/>
      <c r="AS54" s="298"/>
      <c r="AT54" s="298"/>
      <c r="AU54" s="298"/>
      <c r="AV54" s="298"/>
      <c r="AW54" s="298"/>
      <c r="AX54" s="298"/>
      <c r="AY54" s="298"/>
      <c r="AZ54" s="298"/>
      <c r="BA54" s="298"/>
      <c r="BB54" s="298"/>
      <c r="BC54" s="298"/>
      <c r="BD54" s="298"/>
      <c r="BE54" s="298"/>
      <c r="BF54" s="298"/>
      <c r="BG54" s="298"/>
      <c r="BH54" s="298"/>
      <c r="BI54" s="298"/>
      <c r="BJ54" s="298"/>
      <c r="BK54" s="298"/>
      <c r="BL54" s="298"/>
    </row>
    <row r="55" spans="1:64" x14ac:dyDescent="0.2">
      <c r="A55" s="298"/>
      <c r="B55" s="298"/>
      <c r="C55" s="298"/>
      <c r="D55" s="298"/>
      <c r="E55" s="298"/>
      <c r="F55" s="298"/>
      <c r="G55" s="298"/>
      <c r="H55" s="298"/>
      <c r="I55" s="298"/>
      <c r="J55" s="298"/>
      <c r="K55" s="298"/>
      <c r="L55" s="298"/>
      <c r="M55" s="298"/>
      <c r="N55" s="298"/>
      <c r="O55" s="298"/>
      <c r="P55" s="298"/>
      <c r="Q55" s="298"/>
      <c r="R55" s="298"/>
      <c r="S55" s="298"/>
      <c r="T55" s="298"/>
      <c r="U55" s="298"/>
      <c r="V55" s="298"/>
      <c r="W55" s="298"/>
      <c r="X55" s="298"/>
      <c r="Y55" s="298"/>
      <c r="Z55" s="298"/>
      <c r="AA55" s="298"/>
      <c r="AB55" s="298"/>
      <c r="AC55" s="298"/>
      <c r="AD55" s="298"/>
      <c r="AE55" s="298"/>
      <c r="AF55" s="298"/>
      <c r="AG55" s="298"/>
      <c r="AH55" s="298"/>
      <c r="AI55" s="298"/>
      <c r="AJ55" s="298"/>
      <c r="AK55" s="298"/>
      <c r="AL55" s="298"/>
      <c r="AM55" s="298"/>
      <c r="AN55" s="298"/>
      <c r="AO55" s="298"/>
      <c r="AP55" s="298"/>
      <c r="AQ55" s="298"/>
      <c r="AR55" s="298"/>
      <c r="AS55" s="298"/>
      <c r="AT55" s="298"/>
      <c r="AU55" s="298"/>
      <c r="AV55" s="298"/>
      <c r="AW55" s="298"/>
      <c r="AX55" s="298"/>
      <c r="AY55" s="298"/>
      <c r="AZ55" s="298"/>
      <c r="BA55" s="298"/>
      <c r="BB55" s="298"/>
      <c r="BC55" s="298"/>
      <c r="BD55" s="298"/>
      <c r="BE55" s="298"/>
      <c r="BF55" s="298"/>
      <c r="BG55" s="298"/>
      <c r="BH55" s="298"/>
      <c r="BI55" s="298"/>
      <c r="BJ55" s="298"/>
      <c r="BK55" s="298"/>
      <c r="BL55" s="298"/>
    </row>
    <row r="56" spans="1:64" x14ac:dyDescent="0.2">
      <c r="A56" s="298"/>
      <c r="B56" s="298"/>
      <c r="C56" s="298"/>
      <c r="D56" s="298"/>
      <c r="E56" s="298"/>
      <c r="F56" s="298"/>
      <c r="G56" s="298"/>
      <c r="H56" s="298"/>
      <c r="I56" s="298"/>
      <c r="J56" s="298"/>
      <c r="K56" s="298"/>
      <c r="L56" s="298"/>
      <c r="M56" s="298"/>
      <c r="N56" s="298"/>
      <c r="O56" s="298"/>
      <c r="P56" s="298"/>
      <c r="Q56" s="298"/>
      <c r="R56" s="298"/>
      <c r="S56" s="298"/>
      <c r="T56" s="298"/>
      <c r="U56" s="298"/>
      <c r="V56" s="298"/>
      <c r="W56" s="298"/>
      <c r="X56" s="298"/>
      <c r="Y56" s="298"/>
      <c r="Z56" s="298"/>
      <c r="AA56" s="298"/>
      <c r="AB56" s="298"/>
      <c r="AC56" s="298"/>
      <c r="AD56" s="298"/>
      <c r="AE56" s="298"/>
      <c r="AF56" s="298"/>
      <c r="AG56" s="298"/>
      <c r="AH56" s="298"/>
      <c r="AI56" s="298"/>
      <c r="AJ56" s="298"/>
      <c r="AK56" s="298"/>
      <c r="AL56" s="298"/>
      <c r="AM56" s="298"/>
      <c r="AN56" s="298"/>
      <c r="AO56" s="298"/>
      <c r="AP56" s="298"/>
      <c r="AQ56" s="298"/>
      <c r="AR56" s="298"/>
      <c r="AS56" s="298"/>
      <c r="AT56" s="298"/>
      <c r="AU56" s="298"/>
      <c r="AV56" s="298"/>
      <c r="AW56" s="298"/>
      <c r="AX56" s="298"/>
      <c r="AY56" s="298"/>
      <c r="AZ56" s="298"/>
      <c r="BA56" s="298"/>
      <c r="BB56" s="298"/>
      <c r="BC56" s="298"/>
      <c r="BD56" s="298"/>
      <c r="BE56" s="298"/>
      <c r="BF56" s="298"/>
      <c r="BG56" s="298"/>
      <c r="BH56" s="298"/>
      <c r="BI56" s="298"/>
      <c r="BJ56" s="298"/>
      <c r="BK56" s="298"/>
      <c r="BL56" s="298"/>
    </row>
    <row r="57" spans="1:64" x14ac:dyDescent="0.2">
      <c r="A57" s="298"/>
      <c r="B57" s="298"/>
      <c r="C57" s="298"/>
      <c r="D57" s="298"/>
      <c r="E57" s="298"/>
      <c r="F57" s="298"/>
      <c r="G57" s="298"/>
      <c r="H57" s="298"/>
      <c r="I57" s="298"/>
      <c r="J57" s="298"/>
      <c r="K57" s="298"/>
      <c r="L57" s="298"/>
      <c r="M57" s="298"/>
      <c r="N57" s="298"/>
      <c r="O57" s="298"/>
      <c r="P57" s="298"/>
      <c r="Q57" s="298"/>
      <c r="R57" s="298"/>
      <c r="S57" s="298"/>
      <c r="T57" s="298"/>
      <c r="U57" s="298"/>
      <c r="V57" s="298"/>
      <c r="W57" s="298"/>
      <c r="X57" s="298"/>
      <c r="Y57" s="298"/>
      <c r="Z57" s="298"/>
      <c r="AA57" s="298"/>
      <c r="AB57" s="298"/>
      <c r="AC57" s="298"/>
      <c r="AD57" s="298"/>
      <c r="AE57" s="298"/>
      <c r="AF57" s="298"/>
      <c r="AG57" s="298"/>
      <c r="AH57" s="298"/>
      <c r="AI57" s="298"/>
      <c r="AJ57" s="298"/>
      <c r="AK57" s="298"/>
      <c r="AL57" s="298"/>
      <c r="AM57" s="298"/>
      <c r="AN57" s="298"/>
      <c r="AO57" s="298"/>
      <c r="AP57" s="298"/>
      <c r="AQ57" s="298"/>
      <c r="AR57" s="298"/>
      <c r="AS57" s="298"/>
      <c r="AT57" s="298"/>
      <c r="AU57" s="298"/>
      <c r="AV57" s="298"/>
      <c r="AW57" s="298"/>
      <c r="AX57" s="298"/>
      <c r="AY57" s="298"/>
      <c r="AZ57" s="298"/>
      <c r="BA57" s="298"/>
      <c r="BB57" s="298"/>
      <c r="BC57" s="298"/>
      <c r="BD57" s="298"/>
      <c r="BE57" s="298"/>
      <c r="BF57" s="298"/>
      <c r="BG57" s="298"/>
      <c r="BH57" s="298"/>
      <c r="BI57" s="298"/>
      <c r="BJ57" s="298"/>
      <c r="BK57" s="298"/>
      <c r="BL57" s="298"/>
    </row>
    <row r="58" spans="1:64" x14ac:dyDescent="0.2">
      <c r="A58" s="298"/>
      <c r="B58" s="298"/>
      <c r="C58" s="298"/>
      <c r="D58" s="298"/>
      <c r="E58" s="298"/>
      <c r="F58" s="298"/>
      <c r="G58" s="298"/>
      <c r="H58" s="298"/>
      <c r="I58" s="298"/>
      <c r="J58" s="298"/>
      <c r="K58" s="298"/>
      <c r="L58" s="298"/>
      <c r="M58" s="298"/>
      <c r="N58" s="298"/>
      <c r="O58" s="298"/>
      <c r="P58" s="298"/>
      <c r="Q58" s="298"/>
      <c r="R58" s="298"/>
      <c r="S58" s="298"/>
      <c r="T58" s="298"/>
      <c r="U58" s="298"/>
      <c r="V58" s="298"/>
      <c r="W58" s="298"/>
      <c r="X58" s="298"/>
      <c r="Y58" s="298"/>
      <c r="Z58" s="298"/>
      <c r="AA58" s="298"/>
      <c r="AB58" s="298"/>
      <c r="AC58" s="298"/>
      <c r="AD58" s="298"/>
      <c r="AE58" s="298"/>
      <c r="AF58" s="298"/>
      <c r="AG58" s="298"/>
      <c r="AH58" s="298"/>
      <c r="AI58" s="298"/>
      <c r="AJ58" s="298"/>
      <c r="AK58" s="298"/>
      <c r="AL58" s="298"/>
      <c r="AM58" s="298"/>
      <c r="AN58" s="298"/>
      <c r="AO58" s="298"/>
      <c r="AP58" s="298"/>
      <c r="AQ58" s="298"/>
      <c r="AR58" s="298"/>
      <c r="AS58" s="298"/>
      <c r="AT58" s="298"/>
      <c r="AU58" s="298"/>
      <c r="AV58" s="298"/>
      <c r="AW58" s="298"/>
      <c r="AX58" s="298"/>
      <c r="AY58" s="298"/>
      <c r="AZ58" s="298"/>
      <c r="BA58" s="298"/>
      <c r="BB58" s="298"/>
      <c r="BC58" s="298"/>
      <c r="BD58" s="298"/>
      <c r="BE58" s="298"/>
      <c r="BF58" s="298"/>
      <c r="BG58" s="298"/>
      <c r="BH58" s="298"/>
      <c r="BI58" s="298"/>
      <c r="BJ58" s="298"/>
      <c r="BK58" s="298"/>
      <c r="BL58" s="298"/>
    </row>
    <row r="59" spans="1:64" x14ac:dyDescent="0.2">
      <c r="A59" s="298"/>
      <c r="B59" s="298"/>
      <c r="C59" s="298"/>
      <c r="D59" s="298"/>
      <c r="E59" s="298"/>
      <c r="F59" s="298"/>
      <c r="G59" s="298"/>
      <c r="H59" s="298"/>
      <c r="I59" s="298"/>
      <c r="J59" s="298"/>
      <c r="K59" s="298"/>
      <c r="L59" s="298"/>
      <c r="M59" s="298"/>
      <c r="N59" s="298"/>
      <c r="O59" s="298"/>
      <c r="P59" s="298"/>
      <c r="Q59" s="298"/>
      <c r="R59" s="298"/>
      <c r="S59" s="298"/>
      <c r="T59" s="298"/>
      <c r="U59" s="298"/>
      <c r="V59" s="298"/>
      <c r="W59" s="298"/>
      <c r="X59" s="298"/>
      <c r="Y59" s="298"/>
      <c r="Z59" s="298"/>
      <c r="AA59" s="298"/>
      <c r="AB59" s="298"/>
      <c r="AC59" s="298"/>
      <c r="AD59" s="298"/>
      <c r="AE59" s="298"/>
      <c r="AF59" s="298"/>
      <c r="AG59" s="298"/>
      <c r="AH59" s="298"/>
      <c r="AI59" s="298"/>
      <c r="AJ59" s="298"/>
      <c r="AK59" s="298"/>
      <c r="AL59" s="298"/>
      <c r="AM59" s="298"/>
      <c r="AN59" s="298"/>
      <c r="AO59" s="298"/>
      <c r="AP59" s="298"/>
      <c r="AQ59" s="298"/>
      <c r="AR59" s="298"/>
      <c r="AS59" s="298"/>
      <c r="AT59" s="298"/>
      <c r="AU59" s="298"/>
      <c r="AV59" s="298"/>
      <c r="AW59" s="298"/>
      <c r="AX59" s="298"/>
      <c r="AY59" s="298"/>
      <c r="AZ59" s="298"/>
      <c r="BA59" s="298"/>
      <c r="BB59" s="298"/>
      <c r="BC59" s="298"/>
      <c r="BD59" s="298"/>
      <c r="BE59" s="298"/>
      <c r="BF59" s="298"/>
      <c r="BG59" s="298"/>
      <c r="BH59" s="298"/>
      <c r="BI59" s="298"/>
      <c r="BJ59" s="298"/>
      <c r="BK59" s="298"/>
      <c r="BL59" s="298"/>
    </row>
    <row r="60" spans="1:64" x14ac:dyDescent="0.2">
      <c r="A60" s="298"/>
      <c r="B60" s="298"/>
      <c r="C60" s="298"/>
      <c r="D60" s="298"/>
      <c r="E60" s="298"/>
      <c r="F60" s="298"/>
      <c r="G60" s="298"/>
      <c r="H60" s="298"/>
      <c r="I60" s="298"/>
      <c r="J60" s="298"/>
      <c r="K60" s="298"/>
      <c r="L60" s="298"/>
      <c r="M60" s="298"/>
      <c r="N60" s="298"/>
      <c r="O60" s="298"/>
      <c r="P60" s="298"/>
      <c r="Q60" s="298"/>
      <c r="R60" s="298"/>
      <c r="S60" s="298"/>
      <c r="T60" s="298"/>
      <c r="U60" s="298"/>
      <c r="V60" s="298"/>
      <c r="W60" s="298"/>
      <c r="X60" s="298"/>
      <c r="Y60" s="298"/>
      <c r="Z60" s="298"/>
      <c r="AA60" s="298"/>
      <c r="AB60" s="298"/>
      <c r="AC60" s="298"/>
      <c r="AD60" s="298"/>
      <c r="AE60" s="298"/>
      <c r="AF60" s="298"/>
      <c r="AG60" s="298"/>
      <c r="AH60" s="298"/>
      <c r="AI60" s="298"/>
      <c r="AJ60" s="298"/>
      <c r="AK60" s="298"/>
      <c r="AL60" s="298"/>
      <c r="AM60" s="298"/>
      <c r="AN60" s="298"/>
      <c r="AO60" s="298"/>
      <c r="AP60" s="298"/>
      <c r="AQ60" s="298"/>
      <c r="AR60" s="298"/>
      <c r="AS60" s="298"/>
      <c r="AT60" s="298"/>
      <c r="AU60" s="298"/>
      <c r="AV60" s="298"/>
      <c r="AW60" s="298"/>
      <c r="AX60" s="298"/>
      <c r="AY60" s="298"/>
      <c r="AZ60" s="298"/>
      <c r="BA60" s="298"/>
      <c r="BB60" s="298"/>
      <c r="BC60" s="298"/>
      <c r="BD60" s="298"/>
      <c r="BE60" s="298"/>
      <c r="BF60" s="298"/>
      <c r="BG60" s="298"/>
      <c r="BH60" s="298"/>
      <c r="BI60" s="298"/>
      <c r="BJ60" s="298"/>
      <c r="BK60" s="298"/>
      <c r="BL60" s="298"/>
    </row>
    <row r="61" spans="1:64" x14ac:dyDescent="0.2">
      <c r="A61" s="298"/>
      <c r="B61" s="298"/>
      <c r="C61" s="298"/>
      <c r="D61" s="298"/>
      <c r="E61" s="298"/>
      <c r="F61" s="298"/>
      <c r="G61" s="298"/>
      <c r="H61" s="298"/>
      <c r="I61" s="298"/>
      <c r="J61" s="298"/>
      <c r="K61" s="298"/>
      <c r="L61" s="298"/>
      <c r="M61" s="298"/>
      <c r="N61" s="298"/>
      <c r="O61" s="298"/>
      <c r="P61" s="298"/>
      <c r="Q61" s="298"/>
      <c r="R61" s="298"/>
      <c r="S61" s="298"/>
      <c r="T61" s="298"/>
      <c r="U61" s="298"/>
      <c r="V61" s="298"/>
      <c r="W61" s="298"/>
      <c r="X61" s="298"/>
      <c r="Y61" s="298"/>
      <c r="Z61" s="298"/>
      <c r="AA61" s="298"/>
      <c r="AB61" s="298"/>
      <c r="AC61" s="298"/>
      <c r="AD61" s="298"/>
      <c r="AE61" s="298"/>
      <c r="AF61" s="298"/>
      <c r="AG61" s="298"/>
      <c r="AH61" s="298"/>
      <c r="AI61" s="298"/>
      <c r="AJ61" s="298"/>
      <c r="AK61" s="298"/>
      <c r="AL61" s="298"/>
      <c r="AM61" s="298"/>
      <c r="AN61" s="298"/>
      <c r="AO61" s="298"/>
      <c r="AP61" s="298"/>
      <c r="AQ61" s="298"/>
      <c r="AR61" s="298"/>
      <c r="AS61" s="298"/>
      <c r="AT61" s="298"/>
      <c r="AU61" s="298"/>
      <c r="AV61" s="298"/>
      <c r="AW61" s="298"/>
      <c r="AX61" s="298"/>
      <c r="AY61" s="298"/>
      <c r="AZ61" s="298"/>
      <c r="BA61" s="298"/>
      <c r="BB61" s="298"/>
      <c r="BC61" s="298"/>
      <c r="BD61" s="298"/>
      <c r="BE61" s="298"/>
      <c r="BF61" s="298"/>
      <c r="BG61" s="298"/>
      <c r="BH61" s="298"/>
      <c r="BI61" s="298"/>
      <c r="BJ61" s="298"/>
      <c r="BK61" s="298"/>
      <c r="BL61" s="298"/>
    </row>
    <row r="62" spans="1:64" x14ac:dyDescent="0.2">
      <c r="A62" s="298"/>
      <c r="B62" s="298"/>
      <c r="C62" s="298"/>
      <c r="D62" s="298"/>
      <c r="E62" s="298"/>
      <c r="F62" s="298"/>
      <c r="G62" s="298"/>
      <c r="H62" s="298"/>
      <c r="I62" s="298"/>
      <c r="J62" s="298"/>
      <c r="K62" s="298"/>
      <c r="L62" s="298"/>
      <c r="M62" s="298"/>
      <c r="N62" s="298"/>
      <c r="O62" s="298"/>
      <c r="P62" s="298"/>
      <c r="Q62" s="298"/>
      <c r="R62" s="298"/>
      <c r="S62" s="298"/>
      <c r="T62" s="298"/>
      <c r="U62" s="298"/>
      <c r="V62" s="298"/>
      <c r="W62" s="298"/>
      <c r="X62" s="298"/>
      <c r="Y62" s="298"/>
      <c r="Z62" s="298"/>
      <c r="AA62" s="298"/>
      <c r="AB62" s="298"/>
      <c r="AC62" s="298"/>
      <c r="AD62" s="298"/>
      <c r="AE62" s="298"/>
      <c r="AF62" s="298"/>
      <c r="AG62" s="298"/>
      <c r="AH62" s="298"/>
      <c r="AI62" s="298"/>
      <c r="AJ62" s="298"/>
      <c r="AK62" s="298"/>
      <c r="AL62" s="298"/>
      <c r="AM62" s="298"/>
      <c r="AN62" s="298"/>
      <c r="AO62" s="298"/>
      <c r="AP62" s="298"/>
      <c r="AQ62" s="298"/>
      <c r="AR62" s="298"/>
      <c r="AS62" s="298"/>
      <c r="AT62" s="298"/>
      <c r="AU62" s="298"/>
      <c r="AV62" s="298"/>
      <c r="AW62" s="298"/>
      <c r="AX62" s="298"/>
      <c r="AY62" s="298"/>
      <c r="AZ62" s="298"/>
      <c r="BA62" s="298"/>
      <c r="BB62" s="298"/>
      <c r="BC62" s="298"/>
      <c r="BD62" s="298"/>
      <c r="BE62" s="298"/>
      <c r="BF62" s="298"/>
      <c r="BG62" s="298"/>
      <c r="BH62" s="298"/>
      <c r="BI62" s="298"/>
      <c r="BJ62" s="298"/>
      <c r="BK62" s="298"/>
      <c r="BL62" s="298"/>
    </row>
    <row r="63" spans="1:64" x14ac:dyDescent="0.2">
      <c r="A63" s="298"/>
      <c r="B63" s="298"/>
      <c r="C63" s="298"/>
      <c r="D63" s="298"/>
      <c r="E63" s="298"/>
      <c r="F63" s="298"/>
      <c r="G63" s="298"/>
      <c r="H63" s="298"/>
      <c r="I63" s="298"/>
      <c r="J63" s="298"/>
      <c r="K63" s="298"/>
      <c r="L63" s="298"/>
      <c r="M63" s="298"/>
      <c r="N63" s="298"/>
      <c r="O63" s="298"/>
      <c r="P63" s="298"/>
      <c r="Q63" s="298"/>
      <c r="R63" s="298"/>
      <c r="S63" s="298"/>
      <c r="T63" s="298"/>
      <c r="U63" s="298"/>
      <c r="V63" s="298"/>
      <c r="W63" s="298"/>
      <c r="X63" s="298"/>
      <c r="Y63" s="298"/>
      <c r="Z63" s="298"/>
      <c r="AA63" s="298"/>
      <c r="AB63" s="298"/>
      <c r="AC63" s="298"/>
      <c r="AD63" s="298"/>
      <c r="AE63" s="298"/>
      <c r="AF63" s="298"/>
      <c r="AG63" s="298"/>
      <c r="AH63" s="298"/>
      <c r="AI63" s="298"/>
      <c r="AJ63" s="298"/>
      <c r="AK63" s="298"/>
      <c r="AL63" s="298"/>
      <c r="AM63" s="298"/>
      <c r="AN63" s="298"/>
      <c r="AO63" s="298"/>
      <c r="AP63" s="298"/>
      <c r="AQ63" s="298"/>
      <c r="AR63" s="298"/>
      <c r="AS63" s="298"/>
      <c r="AT63" s="298"/>
      <c r="AU63" s="298"/>
      <c r="AV63" s="298"/>
      <c r="AW63" s="298"/>
      <c r="AX63" s="298"/>
      <c r="AY63" s="298"/>
      <c r="AZ63" s="298"/>
      <c r="BA63" s="298"/>
      <c r="BB63" s="298"/>
      <c r="BC63" s="298"/>
      <c r="BD63" s="298"/>
      <c r="BE63" s="298"/>
      <c r="BF63" s="298"/>
      <c r="BG63" s="298"/>
      <c r="BH63" s="298"/>
      <c r="BI63" s="298"/>
      <c r="BJ63" s="298"/>
      <c r="BK63" s="298"/>
      <c r="BL63" s="298"/>
    </row>
    <row r="64" spans="1:64" x14ac:dyDescent="0.2">
      <c r="A64" s="298"/>
      <c r="B64" s="298"/>
      <c r="C64" s="298"/>
      <c r="D64" s="298"/>
      <c r="E64" s="298"/>
      <c r="F64" s="298"/>
      <c r="G64" s="298"/>
      <c r="H64" s="298"/>
      <c r="I64" s="298"/>
      <c r="J64" s="298"/>
      <c r="K64" s="298"/>
      <c r="L64" s="298"/>
      <c r="M64" s="298"/>
      <c r="N64" s="298"/>
      <c r="O64" s="298"/>
      <c r="P64" s="298"/>
      <c r="Q64" s="298"/>
      <c r="R64" s="298"/>
      <c r="S64" s="298"/>
      <c r="T64" s="298"/>
      <c r="U64" s="298"/>
      <c r="V64" s="298"/>
      <c r="W64" s="298"/>
      <c r="X64" s="298"/>
      <c r="Y64" s="298"/>
      <c r="Z64" s="298"/>
      <c r="AA64" s="298"/>
      <c r="AB64" s="298"/>
      <c r="AC64" s="298"/>
      <c r="AD64" s="298"/>
      <c r="AE64" s="298"/>
      <c r="AF64" s="298"/>
      <c r="AG64" s="298"/>
      <c r="AH64" s="298"/>
      <c r="AI64" s="298"/>
      <c r="AJ64" s="298"/>
      <c r="AK64" s="298"/>
      <c r="AL64" s="298"/>
      <c r="AM64" s="298"/>
      <c r="AN64" s="298"/>
      <c r="AO64" s="298"/>
      <c r="AP64" s="298"/>
      <c r="AQ64" s="298"/>
      <c r="AR64" s="298"/>
      <c r="AS64" s="298"/>
      <c r="AT64" s="298"/>
      <c r="AU64" s="298"/>
      <c r="AV64" s="298"/>
      <c r="AW64" s="298"/>
      <c r="AX64" s="298"/>
      <c r="AY64" s="298"/>
      <c r="AZ64" s="298"/>
      <c r="BA64" s="298"/>
      <c r="BB64" s="298"/>
      <c r="BC64" s="298"/>
      <c r="BD64" s="298"/>
      <c r="BE64" s="298"/>
      <c r="BF64" s="298"/>
      <c r="BG64" s="298"/>
      <c r="BH64" s="298"/>
      <c r="BI64" s="298"/>
      <c r="BJ64" s="298"/>
      <c r="BK64" s="298"/>
      <c r="BL64" s="298"/>
    </row>
    <row r="65" spans="1:64" x14ac:dyDescent="0.2">
      <c r="A65" s="298"/>
      <c r="B65" s="298"/>
      <c r="C65" s="298"/>
      <c r="D65" s="298"/>
      <c r="E65" s="298"/>
      <c r="F65" s="298"/>
      <c r="G65" s="298"/>
      <c r="H65" s="298"/>
      <c r="I65" s="298"/>
      <c r="J65" s="298"/>
      <c r="K65" s="298"/>
      <c r="L65" s="298"/>
      <c r="M65" s="298"/>
      <c r="N65" s="298"/>
      <c r="O65" s="298"/>
      <c r="P65" s="298"/>
      <c r="Q65" s="298"/>
      <c r="R65" s="298"/>
      <c r="S65" s="298"/>
      <c r="T65" s="298"/>
      <c r="U65" s="298"/>
      <c r="V65" s="298"/>
      <c r="W65" s="298"/>
      <c r="X65" s="298"/>
      <c r="Y65" s="298"/>
      <c r="Z65" s="298"/>
      <c r="AA65" s="298"/>
      <c r="AB65" s="298"/>
      <c r="AC65" s="298"/>
      <c r="AD65" s="298"/>
      <c r="AE65" s="298"/>
      <c r="AF65" s="298"/>
      <c r="AG65" s="298"/>
      <c r="AH65" s="298"/>
      <c r="AI65" s="298"/>
      <c r="AJ65" s="298"/>
      <c r="AK65" s="298"/>
      <c r="AL65" s="298"/>
      <c r="AM65" s="298"/>
      <c r="AN65" s="298"/>
      <c r="AO65" s="298"/>
      <c r="AP65" s="298"/>
      <c r="AQ65" s="298"/>
      <c r="AR65" s="298"/>
      <c r="AS65" s="298"/>
      <c r="AT65" s="298"/>
      <c r="AU65" s="298"/>
      <c r="AV65" s="298"/>
      <c r="AW65" s="298"/>
      <c r="AX65" s="298"/>
      <c r="AY65" s="298"/>
      <c r="AZ65" s="298"/>
      <c r="BA65" s="298"/>
      <c r="BB65" s="298"/>
      <c r="BC65" s="298"/>
      <c r="BD65" s="298"/>
      <c r="BE65" s="298"/>
      <c r="BF65" s="298"/>
      <c r="BG65" s="298"/>
      <c r="BH65" s="298"/>
      <c r="BI65" s="298"/>
      <c r="BJ65" s="298"/>
      <c r="BK65" s="298"/>
      <c r="BL65" s="298"/>
    </row>
    <row r="66" spans="1:64" x14ac:dyDescent="0.2">
      <c r="A66" s="298"/>
      <c r="B66" s="298"/>
      <c r="C66" s="298"/>
      <c r="D66" s="298"/>
      <c r="E66" s="298"/>
      <c r="F66" s="298"/>
      <c r="G66" s="298"/>
      <c r="H66" s="298"/>
      <c r="I66" s="298"/>
      <c r="J66" s="298"/>
      <c r="K66" s="298"/>
      <c r="L66" s="298"/>
      <c r="M66" s="298"/>
      <c r="N66" s="298"/>
      <c r="O66" s="298"/>
      <c r="P66" s="298"/>
      <c r="Q66" s="298"/>
      <c r="R66" s="298"/>
      <c r="S66" s="298"/>
      <c r="T66" s="298"/>
      <c r="U66" s="298"/>
      <c r="V66" s="298"/>
      <c r="W66" s="298"/>
      <c r="X66" s="298"/>
      <c r="Y66" s="298"/>
      <c r="Z66" s="298"/>
      <c r="AA66" s="298"/>
      <c r="AB66" s="298"/>
      <c r="AC66" s="298"/>
      <c r="AD66" s="298"/>
      <c r="AE66" s="298"/>
      <c r="AF66" s="298"/>
      <c r="AG66" s="298"/>
      <c r="AH66" s="298"/>
      <c r="AI66" s="298"/>
      <c r="AJ66" s="298"/>
      <c r="AK66" s="298"/>
      <c r="AL66" s="298"/>
      <c r="AM66" s="298"/>
      <c r="AN66" s="298"/>
      <c r="AO66" s="298"/>
      <c r="AP66" s="298"/>
      <c r="AQ66" s="298"/>
      <c r="AR66" s="298"/>
      <c r="AS66" s="298"/>
      <c r="AT66" s="298"/>
      <c r="AU66" s="298"/>
      <c r="AV66" s="298"/>
      <c r="AW66" s="298"/>
      <c r="AX66" s="298"/>
      <c r="AY66" s="298"/>
      <c r="AZ66" s="298"/>
      <c r="BA66" s="298"/>
      <c r="BB66" s="298"/>
      <c r="BC66" s="298"/>
      <c r="BD66" s="298"/>
      <c r="BE66" s="298"/>
      <c r="BF66" s="298"/>
      <c r="BG66" s="298"/>
      <c r="BH66" s="298"/>
      <c r="BI66" s="298"/>
      <c r="BJ66" s="298"/>
      <c r="BK66" s="298"/>
      <c r="BL66" s="298"/>
    </row>
    <row r="67" spans="1:64" x14ac:dyDescent="0.2">
      <c r="A67" s="298"/>
      <c r="B67" s="298"/>
      <c r="C67" s="298"/>
      <c r="D67" s="298"/>
      <c r="E67" s="298"/>
      <c r="F67" s="298"/>
      <c r="G67" s="298"/>
      <c r="H67" s="298"/>
      <c r="I67" s="298"/>
      <c r="J67" s="298"/>
      <c r="K67" s="298"/>
      <c r="L67" s="298"/>
      <c r="M67" s="298"/>
      <c r="N67" s="298"/>
      <c r="O67" s="298"/>
      <c r="P67" s="298"/>
      <c r="Q67" s="298"/>
      <c r="R67" s="298"/>
      <c r="S67" s="298"/>
      <c r="T67" s="298"/>
      <c r="U67" s="298"/>
      <c r="V67" s="298"/>
      <c r="W67" s="298"/>
      <c r="X67" s="298"/>
      <c r="Y67" s="298"/>
      <c r="Z67" s="298"/>
      <c r="AA67" s="298"/>
      <c r="AB67" s="298"/>
      <c r="AC67" s="298"/>
      <c r="AD67" s="298"/>
      <c r="AE67" s="298"/>
      <c r="AF67" s="298"/>
      <c r="AG67" s="298"/>
      <c r="AH67" s="298"/>
      <c r="AI67" s="298"/>
      <c r="AJ67" s="298"/>
      <c r="AK67" s="298"/>
      <c r="AL67" s="298"/>
      <c r="AM67" s="298"/>
      <c r="AN67" s="298"/>
      <c r="AO67" s="298"/>
      <c r="AP67" s="298"/>
      <c r="AQ67" s="298"/>
      <c r="AR67" s="298"/>
      <c r="AS67" s="298"/>
      <c r="AT67" s="298"/>
      <c r="AU67" s="298"/>
      <c r="AV67" s="298"/>
      <c r="AW67" s="298"/>
      <c r="AX67" s="298"/>
      <c r="AY67" s="298"/>
      <c r="AZ67" s="298"/>
      <c r="BA67" s="298"/>
      <c r="BB67" s="298"/>
      <c r="BC67" s="298"/>
      <c r="BD67" s="298"/>
      <c r="BE67" s="298"/>
      <c r="BF67" s="298"/>
      <c r="BG67" s="298"/>
      <c r="BH67" s="298"/>
      <c r="BI67" s="298"/>
      <c r="BJ67" s="298"/>
      <c r="BK67" s="298"/>
      <c r="BL67" s="298"/>
    </row>
    <row r="68" spans="1:64" x14ac:dyDescent="0.2">
      <c r="A68" s="298"/>
      <c r="B68" s="298"/>
      <c r="C68" s="298"/>
      <c r="D68" s="298"/>
      <c r="E68" s="298"/>
      <c r="F68" s="298"/>
      <c r="G68" s="298"/>
      <c r="H68" s="298"/>
      <c r="I68" s="298"/>
      <c r="J68" s="298"/>
      <c r="K68" s="298"/>
      <c r="L68" s="298"/>
      <c r="M68" s="298"/>
      <c r="N68" s="298"/>
      <c r="O68" s="298"/>
      <c r="P68" s="298"/>
      <c r="Q68" s="298"/>
      <c r="R68" s="298"/>
      <c r="S68" s="298"/>
      <c r="T68" s="298"/>
      <c r="U68" s="298"/>
      <c r="V68" s="298"/>
      <c r="W68" s="298"/>
      <c r="X68" s="298"/>
      <c r="Y68" s="298"/>
      <c r="Z68" s="298"/>
      <c r="AA68" s="298"/>
      <c r="AB68" s="298"/>
      <c r="AC68" s="298"/>
      <c r="AD68" s="298"/>
      <c r="AE68" s="298"/>
      <c r="AF68" s="298"/>
      <c r="AG68" s="298"/>
      <c r="AH68" s="298"/>
      <c r="AI68" s="298"/>
      <c r="AJ68" s="298"/>
      <c r="AK68" s="298"/>
      <c r="AL68" s="298"/>
      <c r="AM68" s="298"/>
      <c r="AN68" s="298"/>
      <c r="AO68" s="298"/>
      <c r="AP68" s="298"/>
      <c r="AQ68" s="298"/>
      <c r="AR68" s="298"/>
      <c r="AS68" s="298"/>
      <c r="AT68" s="298"/>
      <c r="AU68" s="298"/>
      <c r="AV68" s="298"/>
      <c r="AW68" s="298"/>
      <c r="AX68" s="298"/>
      <c r="AY68" s="298"/>
      <c r="AZ68" s="298"/>
      <c r="BA68" s="298"/>
      <c r="BB68" s="298"/>
      <c r="BC68" s="298"/>
      <c r="BD68" s="298"/>
      <c r="BE68" s="298"/>
      <c r="BF68" s="298"/>
      <c r="BG68" s="298"/>
      <c r="BH68" s="298"/>
      <c r="BI68" s="298"/>
      <c r="BJ68" s="298"/>
      <c r="BK68" s="298"/>
      <c r="BL68" s="298"/>
    </row>
    <row r="69" spans="1:64" x14ac:dyDescent="0.2">
      <c r="A69" s="298"/>
      <c r="B69" s="298"/>
      <c r="C69" s="298"/>
      <c r="D69" s="298"/>
      <c r="E69" s="298"/>
      <c r="F69" s="298"/>
      <c r="G69" s="298"/>
      <c r="H69" s="298"/>
      <c r="I69" s="298"/>
      <c r="J69" s="298"/>
      <c r="K69" s="298"/>
      <c r="L69" s="298"/>
      <c r="M69" s="298"/>
      <c r="N69" s="298"/>
      <c r="O69" s="298"/>
      <c r="P69" s="298"/>
      <c r="Q69" s="298"/>
      <c r="R69" s="298"/>
      <c r="S69" s="298"/>
      <c r="T69" s="298"/>
      <c r="U69" s="298"/>
      <c r="V69" s="298"/>
      <c r="W69" s="298"/>
      <c r="X69" s="298"/>
      <c r="Y69" s="298"/>
      <c r="Z69" s="298"/>
      <c r="AA69" s="298"/>
      <c r="AB69" s="298"/>
      <c r="AC69" s="298"/>
      <c r="AD69" s="298"/>
      <c r="AE69" s="298"/>
      <c r="AF69" s="298"/>
      <c r="AG69" s="298"/>
      <c r="AH69" s="298"/>
      <c r="AI69" s="298"/>
      <c r="AJ69" s="298"/>
      <c r="AK69" s="298"/>
      <c r="AL69" s="298"/>
      <c r="AM69" s="298"/>
      <c r="AN69" s="298"/>
      <c r="AO69" s="298"/>
      <c r="AP69" s="298"/>
      <c r="AQ69" s="298"/>
      <c r="AR69" s="298"/>
      <c r="AS69" s="298"/>
      <c r="AT69" s="298"/>
      <c r="AU69" s="298"/>
      <c r="AV69" s="298"/>
      <c r="AW69" s="298"/>
      <c r="AX69" s="298"/>
      <c r="AY69" s="298"/>
      <c r="AZ69" s="298"/>
      <c r="BA69" s="298"/>
      <c r="BB69" s="298"/>
      <c r="BC69" s="298"/>
      <c r="BD69" s="298"/>
      <c r="BE69" s="298"/>
      <c r="BF69" s="298"/>
      <c r="BG69" s="298"/>
      <c r="BH69" s="298"/>
      <c r="BI69" s="298"/>
      <c r="BJ69" s="298"/>
      <c r="BK69" s="298"/>
      <c r="BL69" s="298"/>
    </row>
    <row r="70" spans="1:64" x14ac:dyDescent="0.2">
      <c r="A70" s="298"/>
      <c r="B70" s="298"/>
      <c r="C70" s="298"/>
      <c r="D70" s="298"/>
      <c r="E70" s="298"/>
      <c r="F70" s="298"/>
      <c r="G70" s="298"/>
      <c r="H70" s="298"/>
      <c r="I70" s="298"/>
      <c r="J70" s="298"/>
      <c r="K70" s="298"/>
      <c r="L70" s="298"/>
      <c r="M70" s="298"/>
      <c r="N70" s="298"/>
      <c r="O70" s="298"/>
      <c r="P70" s="298"/>
      <c r="Q70" s="298"/>
      <c r="R70" s="298"/>
      <c r="S70" s="298"/>
      <c r="T70" s="298"/>
      <c r="U70" s="298"/>
      <c r="V70" s="298"/>
      <c r="W70" s="298"/>
      <c r="X70" s="298"/>
      <c r="Y70" s="298"/>
      <c r="Z70" s="298"/>
      <c r="AA70" s="298"/>
      <c r="AB70" s="298"/>
      <c r="AC70" s="298"/>
      <c r="AD70" s="298"/>
      <c r="AE70" s="298"/>
      <c r="AF70" s="298"/>
      <c r="AG70" s="298"/>
      <c r="AH70" s="298"/>
      <c r="AI70" s="298"/>
      <c r="AJ70" s="298"/>
      <c r="AK70" s="298"/>
      <c r="AL70" s="298"/>
      <c r="AM70" s="298"/>
      <c r="AN70" s="298"/>
      <c r="AO70" s="298"/>
      <c r="AP70" s="298"/>
      <c r="AQ70" s="298"/>
      <c r="AR70" s="298"/>
      <c r="AS70" s="298"/>
      <c r="AT70" s="298"/>
      <c r="AU70" s="298"/>
      <c r="AV70" s="298"/>
      <c r="AW70" s="298"/>
      <c r="AX70" s="298"/>
      <c r="AY70" s="298"/>
      <c r="AZ70" s="298"/>
      <c r="BA70" s="298"/>
      <c r="BB70" s="298"/>
      <c r="BC70" s="298"/>
      <c r="BD70" s="298"/>
      <c r="BE70" s="298"/>
      <c r="BF70" s="298"/>
      <c r="BG70" s="298"/>
      <c r="BH70" s="298"/>
      <c r="BI70" s="298"/>
      <c r="BJ70" s="298"/>
      <c r="BK70" s="298"/>
      <c r="BL70" s="298"/>
    </row>
    <row r="71" spans="1:64" x14ac:dyDescent="0.2">
      <c r="A71" s="298"/>
      <c r="B71" s="298"/>
      <c r="C71" s="298"/>
      <c r="D71" s="298"/>
      <c r="E71" s="298"/>
      <c r="F71" s="298"/>
      <c r="G71" s="298"/>
      <c r="H71" s="298"/>
      <c r="I71" s="298"/>
      <c r="J71" s="298"/>
      <c r="K71" s="298"/>
      <c r="L71" s="298"/>
      <c r="M71" s="298"/>
      <c r="N71" s="298"/>
      <c r="O71" s="298"/>
      <c r="P71" s="298"/>
      <c r="Q71" s="298"/>
      <c r="R71" s="298"/>
      <c r="S71" s="298"/>
      <c r="T71" s="298"/>
      <c r="U71" s="298"/>
      <c r="V71" s="298"/>
      <c r="W71" s="298"/>
      <c r="X71" s="298"/>
      <c r="Y71" s="298"/>
      <c r="Z71" s="298"/>
      <c r="AA71" s="298"/>
      <c r="AB71" s="298"/>
      <c r="AC71" s="298"/>
      <c r="AD71" s="298"/>
      <c r="AE71" s="298"/>
      <c r="AF71" s="298"/>
      <c r="AG71" s="298"/>
      <c r="AH71" s="298"/>
      <c r="AI71" s="298"/>
      <c r="AJ71" s="298"/>
      <c r="AK71" s="298"/>
      <c r="AL71" s="298"/>
      <c r="AM71" s="298"/>
      <c r="AN71" s="298"/>
      <c r="AO71" s="298"/>
      <c r="AP71" s="298"/>
      <c r="AQ71" s="298"/>
      <c r="AR71" s="298"/>
      <c r="AS71" s="298"/>
      <c r="AT71" s="298"/>
      <c r="AU71" s="298"/>
      <c r="AV71" s="298"/>
      <c r="AW71" s="298"/>
      <c r="AX71" s="298"/>
      <c r="AY71" s="298"/>
      <c r="AZ71" s="298"/>
      <c r="BA71" s="298"/>
      <c r="BB71" s="298"/>
      <c r="BC71" s="298"/>
      <c r="BD71" s="298"/>
      <c r="BE71" s="298"/>
      <c r="BF71" s="298"/>
      <c r="BG71" s="298"/>
      <c r="BH71" s="298"/>
      <c r="BI71" s="298"/>
      <c r="BJ71" s="298"/>
      <c r="BK71" s="298"/>
      <c r="BL71" s="298"/>
    </row>
    <row r="72" spans="1:64" x14ac:dyDescent="0.2">
      <c r="A72" s="298"/>
      <c r="B72" s="298"/>
      <c r="C72" s="298"/>
      <c r="D72" s="298"/>
      <c r="E72" s="298"/>
      <c r="F72" s="298"/>
      <c r="G72" s="298"/>
      <c r="H72" s="298"/>
      <c r="I72" s="298"/>
      <c r="J72" s="298"/>
      <c r="K72" s="298"/>
      <c r="L72" s="298"/>
      <c r="M72" s="298"/>
      <c r="N72" s="298"/>
      <c r="O72" s="298"/>
      <c r="P72" s="298"/>
      <c r="Q72" s="298"/>
      <c r="R72" s="298"/>
      <c r="S72" s="298"/>
      <c r="T72" s="298"/>
      <c r="U72" s="298"/>
      <c r="V72" s="298"/>
      <c r="W72" s="298"/>
      <c r="X72" s="298"/>
      <c r="Y72" s="298"/>
      <c r="Z72" s="298"/>
      <c r="AA72" s="298"/>
      <c r="AB72" s="298"/>
      <c r="AC72" s="298"/>
      <c r="AD72" s="298"/>
      <c r="AE72" s="298"/>
      <c r="AF72" s="298"/>
      <c r="AG72" s="298"/>
      <c r="AH72" s="298"/>
      <c r="AI72" s="298"/>
      <c r="AJ72" s="298"/>
      <c r="AK72" s="298"/>
      <c r="AL72" s="298"/>
      <c r="AM72" s="298"/>
      <c r="AN72" s="298"/>
      <c r="AO72" s="298"/>
      <c r="AP72" s="298"/>
      <c r="AQ72" s="298"/>
      <c r="AR72" s="298"/>
      <c r="AS72" s="298"/>
      <c r="AT72" s="298"/>
      <c r="AU72" s="298"/>
      <c r="AV72" s="298"/>
      <c r="AW72" s="298"/>
      <c r="AX72" s="298"/>
      <c r="AY72" s="298"/>
      <c r="AZ72" s="298"/>
      <c r="BA72" s="298"/>
      <c r="BB72" s="298"/>
      <c r="BC72" s="298"/>
      <c r="BD72" s="298"/>
      <c r="BE72" s="298"/>
      <c r="BF72" s="298"/>
      <c r="BG72" s="298"/>
      <c r="BH72" s="298"/>
      <c r="BI72" s="298"/>
      <c r="BJ72" s="298"/>
      <c r="BK72" s="298"/>
      <c r="BL72" s="298"/>
    </row>
    <row r="73" spans="1:64" x14ac:dyDescent="0.2">
      <c r="A73" s="298"/>
      <c r="B73" s="298"/>
      <c r="C73" s="298"/>
      <c r="D73" s="298"/>
      <c r="E73" s="298"/>
      <c r="F73" s="298"/>
      <c r="G73" s="298"/>
      <c r="H73" s="298"/>
      <c r="I73" s="298"/>
      <c r="J73" s="298"/>
      <c r="K73" s="298"/>
      <c r="L73" s="298"/>
      <c r="M73" s="298"/>
      <c r="N73" s="298"/>
      <c r="O73" s="298"/>
      <c r="P73" s="298"/>
      <c r="Q73" s="298"/>
      <c r="R73" s="298"/>
      <c r="S73" s="298"/>
      <c r="T73" s="298"/>
      <c r="U73" s="298"/>
      <c r="V73" s="298"/>
      <c r="W73" s="298"/>
      <c r="X73" s="298"/>
      <c r="Y73" s="298"/>
      <c r="Z73" s="298"/>
      <c r="AA73" s="298"/>
      <c r="AB73" s="298"/>
      <c r="AC73" s="298"/>
      <c r="AD73" s="298"/>
      <c r="AE73" s="298"/>
      <c r="AF73" s="298"/>
      <c r="AG73" s="298"/>
      <c r="AH73" s="298"/>
      <c r="AI73" s="298"/>
      <c r="AJ73" s="298"/>
      <c r="AK73" s="298"/>
      <c r="AL73" s="298"/>
      <c r="AM73" s="298"/>
      <c r="AN73" s="298"/>
      <c r="AO73" s="298"/>
      <c r="AP73" s="298"/>
      <c r="AQ73" s="298"/>
      <c r="AR73" s="298"/>
      <c r="AS73" s="298"/>
      <c r="AT73" s="298"/>
      <c r="AU73" s="298"/>
      <c r="AV73" s="298"/>
      <c r="AW73" s="298"/>
      <c r="AX73" s="298"/>
      <c r="AY73" s="298"/>
      <c r="AZ73" s="298"/>
      <c r="BA73" s="298"/>
      <c r="BB73" s="298"/>
      <c r="BC73" s="298"/>
      <c r="BD73" s="298"/>
      <c r="BE73" s="298"/>
      <c r="BF73" s="298"/>
      <c r="BG73" s="298"/>
      <c r="BH73" s="298"/>
      <c r="BI73" s="298"/>
      <c r="BJ73" s="298"/>
      <c r="BK73" s="298"/>
      <c r="BL73" s="298"/>
    </row>
    <row r="74" spans="1:64" x14ac:dyDescent="0.2">
      <c r="A74" s="298"/>
      <c r="B74" s="298"/>
      <c r="C74" s="298"/>
      <c r="D74" s="298"/>
      <c r="E74" s="298"/>
      <c r="F74" s="298"/>
      <c r="G74" s="298"/>
      <c r="H74" s="298"/>
      <c r="I74" s="298"/>
      <c r="J74" s="298"/>
      <c r="K74" s="298"/>
      <c r="L74" s="298"/>
      <c r="M74" s="298"/>
      <c r="N74" s="298"/>
      <c r="O74" s="298"/>
      <c r="P74" s="298"/>
      <c r="Q74" s="298"/>
      <c r="R74" s="298"/>
      <c r="S74" s="298"/>
      <c r="T74" s="298"/>
      <c r="U74" s="298"/>
      <c r="V74" s="298"/>
      <c r="W74" s="298"/>
      <c r="X74" s="298"/>
      <c r="Y74" s="298"/>
      <c r="Z74" s="298"/>
      <c r="AA74" s="298"/>
      <c r="AB74" s="298"/>
      <c r="AC74" s="298"/>
      <c r="AD74" s="298"/>
      <c r="AE74" s="298"/>
      <c r="AF74" s="298"/>
      <c r="AG74" s="298"/>
      <c r="AH74" s="298"/>
      <c r="AI74" s="298"/>
      <c r="AJ74" s="298"/>
      <c r="AK74" s="298"/>
      <c r="AL74" s="298"/>
      <c r="AM74" s="298"/>
      <c r="AN74" s="298"/>
      <c r="AO74" s="298"/>
      <c r="AP74" s="298"/>
      <c r="AQ74" s="298"/>
      <c r="AR74" s="298"/>
      <c r="AS74" s="298"/>
      <c r="AT74" s="298"/>
      <c r="AU74" s="298"/>
      <c r="AV74" s="298"/>
      <c r="AW74" s="298"/>
      <c r="AX74" s="298"/>
      <c r="AY74" s="298"/>
      <c r="AZ74" s="298"/>
      <c r="BA74" s="298"/>
      <c r="BB74" s="298"/>
      <c r="BC74" s="298"/>
      <c r="BD74" s="298"/>
      <c r="BE74" s="298"/>
      <c r="BF74" s="298"/>
      <c r="BG74" s="298"/>
      <c r="BH74" s="298"/>
      <c r="BI74" s="298"/>
      <c r="BJ74" s="298"/>
      <c r="BK74" s="298"/>
      <c r="BL74" s="298"/>
    </row>
    <row r="75" spans="1:64" x14ac:dyDescent="0.2">
      <c r="A75" s="298"/>
      <c r="B75" s="298"/>
      <c r="C75" s="298"/>
      <c r="D75" s="298"/>
      <c r="E75" s="298"/>
      <c r="F75" s="298"/>
      <c r="G75" s="298"/>
      <c r="H75" s="298"/>
      <c r="I75" s="298"/>
      <c r="J75" s="298"/>
      <c r="K75" s="298"/>
      <c r="L75" s="298"/>
      <c r="M75" s="298"/>
      <c r="N75" s="298"/>
      <c r="O75" s="298"/>
      <c r="P75" s="298"/>
      <c r="Q75" s="298"/>
      <c r="R75" s="298"/>
      <c r="S75" s="298"/>
      <c r="T75" s="298"/>
      <c r="U75" s="298"/>
      <c r="V75" s="298"/>
      <c r="W75" s="298"/>
      <c r="X75" s="298"/>
      <c r="Y75" s="298"/>
      <c r="Z75" s="298"/>
      <c r="AA75" s="298"/>
      <c r="AB75" s="298"/>
      <c r="AC75" s="298"/>
      <c r="AD75" s="298"/>
      <c r="AE75" s="298"/>
      <c r="AF75" s="298"/>
      <c r="AG75" s="298"/>
      <c r="AH75" s="298"/>
      <c r="AI75" s="298"/>
      <c r="AJ75" s="298"/>
      <c r="AK75" s="298"/>
      <c r="AL75" s="298"/>
      <c r="AM75" s="298"/>
      <c r="AN75" s="298"/>
      <c r="AO75" s="298"/>
      <c r="AP75" s="298"/>
      <c r="AQ75" s="298"/>
      <c r="AR75" s="298"/>
      <c r="AS75" s="298"/>
      <c r="AT75" s="298"/>
      <c r="AU75" s="298"/>
      <c r="AV75" s="298"/>
      <c r="AW75" s="298"/>
      <c r="AX75" s="298"/>
      <c r="AY75" s="298"/>
      <c r="AZ75" s="298"/>
      <c r="BA75" s="298"/>
      <c r="BB75" s="298"/>
      <c r="BC75" s="298"/>
      <c r="BD75" s="298"/>
      <c r="BE75" s="298"/>
      <c r="BF75" s="298"/>
      <c r="BG75" s="298"/>
      <c r="BH75" s="298"/>
      <c r="BI75" s="298"/>
      <c r="BJ75" s="298"/>
      <c r="BK75" s="298"/>
      <c r="BL75" s="298"/>
    </row>
    <row r="76" spans="1:64" x14ac:dyDescent="0.2">
      <c r="A76" s="298"/>
      <c r="B76" s="298"/>
      <c r="C76" s="298"/>
      <c r="D76" s="298"/>
      <c r="E76" s="298"/>
      <c r="F76" s="298"/>
      <c r="G76" s="298"/>
      <c r="H76" s="298"/>
      <c r="I76" s="298"/>
      <c r="J76" s="298"/>
      <c r="K76" s="298"/>
      <c r="L76" s="298"/>
      <c r="M76" s="298"/>
      <c r="N76" s="298"/>
      <c r="O76" s="298"/>
      <c r="P76" s="298"/>
      <c r="Q76" s="298"/>
      <c r="R76" s="298"/>
      <c r="S76" s="298"/>
      <c r="T76" s="298"/>
      <c r="U76" s="298"/>
      <c r="V76" s="298"/>
      <c r="W76" s="298"/>
      <c r="X76" s="298"/>
      <c r="Y76" s="298"/>
      <c r="Z76" s="298"/>
      <c r="AA76" s="298"/>
      <c r="AB76" s="298"/>
      <c r="AC76" s="298"/>
      <c r="AD76" s="298"/>
      <c r="AE76" s="298"/>
      <c r="AF76" s="298"/>
      <c r="AG76" s="298"/>
      <c r="AH76" s="298"/>
      <c r="AI76" s="298"/>
      <c r="AJ76" s="298"/>
      <c r="AK76" s="298"/>
      <c r="AL76" s="298"/>
      <c r="AM76" s="298"/>
      <c r="AN76" s="298"/>
      <c r="AO76" s="298"/>
      <c r="AP76" s="298"/>
      <c r="AQ76" s="298"/>
      <c r="AR76" s="298"/>
      <c r="AS76" s="298"/>
      <c r="AT76" s="298"/>
      <c r="AU76" s="298"/>
      <c r="AV76" s="298"/>
      <c r="AW76" s="298"/>
      <c r="AX76" s="298"/>
      <c r="AY76" s="298"/>
      <c r="AZ76" s="298"/>
      <c r="BA76" s="298"/>
      <c r="BB76" s="298"/>
      <c r="BC76" s="298"/>
      <c r="BD76" s="298"/>
      <c r="BE76" s="298"/>
      <c r="BF76" s="298"/>
      <c r="BG76" s="298"/>
      <c r="BH76" s="298"/>
      <c r="BI76" s="298"/>
      <c r="BJ76" s="298"/>
      <c r="BK76" s="298"/>
      <c r="BL76" s="298"/>
    </row>
    <row r="77" spans="1:64" x14ac:dyDescent="0.2">
      <c r="A77" s="298"/>
      <c r="B77" s="298"/>
      <c r="C77" s="298"/>
      <c r="D77" s="298"/>
      <c r="E77" s="298"/>
      <c r="F77" s="298"/>
      <c r="G77" s="298"/>
      <c r="H77" s="298"/>
      <c r="I77" s="298"/>
      <c r="J77" s="298"/>
      <c r="K77" s="298"/>
      <c r="L77" s="298"/>
      <c r="M77" s="298"/>
      <c r="N77" s="298"/>
      <c r="O77" s="298"/>
      <c r="P77" s="298"/>
      <c r="Q77" s="298"/>
      <c r="R77" s="298"/>
      <c r="S77" s="298"/>
      <c r="T77" s="298"/>
      <c r="U77" s="298"/>
      <c r="V77" s="298"/>
      <c r="W77" s="298"/>
      <c r="X77" s="298"/>
      <c r="Y77" s="298"/>
      <c r="Z77" s="298"/>
      <c r="AA77" s="298"/>
      <c r="AB77" s="298"/>
      <c r="AC77" s="298"/>
      <c r="AD77" s="298"/>
      <c r="AE77" s="298"/>
      <c r="AF77" s="298"/>
      <c r="AG77" s="298"/>
      <c r="AH77" s="298"/>
      <c r="AI77" s="298"/>
      <c r="AJ77" s="298"/>
      <c r="AK77" s="298"/>
      <c r="AL77" s="298"/>
      <c r="AM77" s="298"/>
      <c r="AN77" s="298"/>
      <c r="AO77" s="298"/>
      <c r="AP77" s="298"/>
      <c r="AQ77" s="298"/>
      <c r="AR77" s="298"/>
      <c r="AS77" s="298"/>
      <c r="AT77" s="298"/>
      <c r="AU77" s="298"/>
      <c r="AV77" s="298"/>
      <c r="AW77" s="298"/>
      <c r="AX77" s="298"/>
      <c r="AY77" s="298"/>
      <c r="AZ77" s="298"/>
      <c r="BA77" s="298"/>
      <c r="BB77" s="298"/>
      <c r="BC77" s="298"/>
      <c r="BD77" s="298"/>
      <c r="BE77" s="298"/>
      <c r="BF77" s="298"/>
      <c r="BG77" s="298"/>
      <c r="BH77" s="298"/>
      <c r="BI77" s="298"/>
      <c r="BJ77" s="298"/>
      <c r="BK77" s="298"/>
      <c r="BL77" s="298"/>
    </row>
    <row r="78" spans="1:64" x14ac:dyDescent="0.2">
      <c r="A78" s="298"/>
      <c r="B78" s="298"/>
      <c r="C78" s="298"/>
      <c r="D78" s="298"/>
      <c r="E78" s="298"/>
      <c r="F78" s="298"/>
      <c r="G78" s="298"/>
      <c r="H78" s="298"/>
      <c r="I78" s="298"/>
      <c r="J78" s="298"/>
      <c r="K78" s="298"/>
      <c r="L78" s="298"/>
      <c r="M78" s="298"/>
      <c r="N78" s="298"/>
      <c r="O78" s="298"/>
      <c r="P78" s="298"/>
      <c r="Q78" s="298"/>
      <c r="R78" s="298"/>
      <c r="S78" s="298"/>
      <c r="T78" s="298"/>
      <c r="U78" s="298"/>
      <c r="V78" s="298"/>
      <c r="W78" s="298"/>
      <c r="X78" s="298"/>
      <c r="Y78" s="298"/>
      <c r="Z78" s="298"/>
      <c r="AA78" s="298"/>
      <c r="AB78" s="298"/>
      <c r="AC78" s="298"/>
      <c r="AD78" s="298"/>
      <c r="AE78" s="298"/>
      <c r="AF78" s="298"/>
      <c r="AG78" s="298"/>
      <c r="AH78" s="298"/>
      <c r="AI78" s="298"/>
      <c r="AJ78" s="298"/>
      <c r="AK78" s="298"/>
      <c r="AL78" s="298"/>
      <c r="AM78" s="298"/>
      <c r="AN78" s="298"/>
      <c r="AO78" s="298"/>
      <c r="AP78" s="298"/>
      <c r="AQ78" s="298"/>
      <c r="AR78" s="298"/>
      <c r="AS78" s="298"/>
      <c r="AT78" s="298"/>
      <c r="AU78" s="298"/>
      <c r="AV78" s="298"/>
      <c r="AW78" s="298"/>
      <c r="AX78" s="298"/>
      <c r="AY78" s="298"/>
      <c r="AZ78" s="298"/>
      <c r="BA78" s="298"/>
      <c r="BB78" s="298"/>
      <c r="BC78" s="298"/>
      <c r="BD78" s="298"/>
      <c r="BE78" s="298"/>
      <c r="BF78" s="298"/>
      <c r="BG78" s="298"/>
      <c r="BH78" s="298"/>
      <c r="BI78" s="298"/>
      <c r="BJ78" s="298"/>
      <c r="BK78" s="298"/>
      <c r="BL78" s="298"/>
    </row>
    <row r="79" spans="1:64" x14ac:dyDescent="0.2">
      <c r="A79" s="298"/>
      <c r="B79" s="298"/>
      <c r="C79" s="298"/>
      <c r="D79" s="298"/>
      <c r="E79" s="298"/>
      <c r="F79" s="298"/>
      <c r="G79" s="298"/>
      <c r="H79" s="298"/>
      <c r="I79" s="298"/>
      <c r="J79" s="298"/>
      <c r="K79" s="298"/>
      <c r="L79" s="298"/>
      <c r="M79" s="298"/>
      <c r="N79" s="298"/>
      <c r="O79" s="298"/>
      <c r="P79" s="298"/>
      <c r="Q79" s="298"/>
      <c r="R79" s="298"/>
      <c r="S79" s="298"/>
      <c r="T79" s="298"/>
      <c r="U79" s="298"/>
      <c r="V79" s="298"/>
      <c r="W79" s="298"/>
      <c r="X79" s="298"/>
      <c r="Y79" s="298"/>
      <c r="Z79" s="298"/>
      <c r="AA79" s="298"/>
      <c r="AB79" s="298"/>
      <c r="AC79" s="298"/>
      <c r="AD79" s="298"/>
      <c r="AE79" s="298"/>
      <c r="AF79" s="298"/>
      <c r="AG79" s="298"/>
      <c r="AH79" s="298"/>
      <c r="AI79" s="298"/>
      <c r="AJ79" s="298"/>
      <c r="AK79" s="298"/>
      <c r="AL79" s="298"/>
      <c r="AM79" s="298"/>
      <c r="AN79" s="298"/>
      <c r="AO79" s="298"/>
      <c r="AP79" s="298"/>
      <c r="AQ79" s="298"/>
      <c r="AR79" s="298"/>
      <c r="AS79" s="298"/>
      <c r="AT79" s="298"/>
      <c r="AU79" s="298"/>
      <c r="AV79" s="298"/>
      <c r="AW79" s="298"/>
      <c r="AX79" s="298"/>
      <c r="AY79" s="298"/>
      <c r="AZ79" s="298"/>
      <c r="BA79" s="298"/>
      <c r="BB79" s="298"/>
      <c r="BC79" s="298"/>
      <c r="BD79" s="298"/>
      <c r="BE79" s="298"/>
      <c r="BF79" s="298"/>
      <c r="BG79" s="298"/>
      <c r="BH79" s="298"/>
      <c r="BI79" s="298"/>
      <c r="BJ79" s="298"/>
      <c r="BK79" s="298"/>
      <c r="BL79" s="298"/>
    </row>
    <row r="80" spans="1:64" x14ac:dyDescent="0.2">
      <c r="A80" s="298"/>
      <c r="B80" s="298"/>
      <c r="C80" s="298"/>
      <c r="D80" s="298"/>
      <c r="E80" s="298"/>
      <c r="F80" s="298"/>
      <c r="G80" s="298"/>
      <c r="H80" s="298"/>
      <c r="I80" s="298"/>
      <c r="J80" s="298"/>
      <c r="K80" s="298"/>
      <c r="L80" s="298"/>
      <c r="M80" s="298"/>
      <c r="N80" s="298"/>
      <c r="O80" s="298"/>
      <c r="P80" s="298"/>
      <c r="Q80" s="298"/>
      <c r="R80" s="298"/>
      <c r="S80" s="298"/>
      <c r="T80" s="298"/>
      <c r="U80" s="298"/>
      <c r="V80" s="298"/>
      <c r="W80" s="298"/>
      <c r="X80" s="298"/>
      <c r="Y80" s="298"/>
      <c r="Z80" s="298"/>
      <c r="AA80" s="298"/>
      <c r="AB80" s="298"/>
      <c r="AC80" s="298"/>
      <c r="AD80" s="298"/>
      <c r="AE80" s="298"/>
      <c r="AF80" s="298"/>
      <c r="AG80" s="298"/>
      <c r="AH80" s="298"/>
      <c r="AI80" s="298"/>
      <c r="AJ80" s="298"/>
      <c r="AK80" s="298"/>
      <c r="AL80" s="298"/>
      <c r="AM80" s="298"/>
      <c r="AN80" s="298"/>
      <c r="AO80" s="298"/>
      <c r="AP80" s="298"/>
      <c r="AQ80" s="298"/>
      <c r="AR80" s="298"/>
      <c r="AS80" s="298"/>
      <c r="AT80" s="298"/>
      <c r="AU80" s="298"/>
      <c r="AV80" s="298"/>
      <c r="AW80" s="298"/>
      <c r="AX80" s="298"/>
      <c r="AY80" s="298"/>
      <c r="AZ80" s="298"/>
      <c r="BA80" s="298"/>
      <c r="BB80" s="298"/>
      <c r="BC80" s="298"/>
      <c r="BD80" s="298"/>
      <c r="BE80" s="298"/>
      <c r="BF80" s="298"/>
      <c r="BG80" s="298"/>
      <c r="BH80" s="298"/>
      <c r="BI80" s="298"/>
      <c r="BJ80" s="298"/>
      <c r="BK80" s="298"/>
      <c r="BL80" s="298"/>
    </row>
    <row r="81" spans="1:64" x14ac:dyDescent="0.2">
      <c r="A81" s="298"/>
      <c r="B81" s="298"/>
      <c r="C81" s="298"/>
      <c r="D81" s="298"/>
      <c r="E81" s="298"/>
      <c r="F81" s="298"/>
      <c r="G81" s="298"/>
      <c r="H81" s="298"/>
      <c r="I81" s="298"/>
      <c r="J81" s="298"/>
      <c r="K81" s="298"/>
      <c r="L81" s="298"/>
      <c r="M81" s="298"/>
      <c r="N81" s="298"/>
      <c r="O81" s="298"/>
      <c r="P81" s="298"/>
      <c r="Q81" s="298"/>
      <c r="R81" s="298"/>
      <c r="S81" s="298"/>
      <c r="T81" s="298"/>
      <c r="U81" s="298"/>
      <c r="V81" s="298"/>
      <c r="W81" s="298"/>
      <c r="X81" s="298"/>
      <c r="Y81" s="298"/>
      <c r="Z81" s="298"/>
      <c r="AA81" s="298"/>
      <c r="AB81" s="298"/>
      <c r="AC81" s="298"/>
      <c r="AD81" s="298"/>
      <c r="AE81" s="298"/>
      <c r="AF81" s="298"/>
      <c r="AG81" s="298"/>
      <c r="AH81" s="298"/>
      <c r="AI81" s="298"/>
      <c r="AJ81" s="298"/>
      <c r="AK81" s="298"/>
      <c r="AL81" s="298"/>
      <c r="AM81" s="298"/>
      <c r="AN81" s="298"/>
      <c r="AO81" s="298"/>
      <c r="AP81" s="298"/>
      <c r="AQ81" s="298"/>
      <c r="AR81" s="298"/>
      <c r="AS81" s="298"/>
      <c r="AT81" s="298"/>
      <c r="AU81" s="298"/>
      <c r="AV81" s="298"/>
      <c r="AW81" s="298"/>
      <c r="AX81" s="298"/>
      <c r="AY81" s="298"/>
      <c r="AZ81" s="298"/>
      <c r="BA81" s="298"/>
      <c r="BB81" s="298"/>
      <c r="BC81" s="298"/>
      <c r="BD81" s="298"/>
      <c r="BE81" s="298"/>
      <c r="BF81" s="298"/>
      <c r="BG81" s="298"/>
      <c r="BH81" s="298"/>
      <c r="BI81" s="298"/>
      <c r="BJ81" s="298"/>
      <c r="BK81" s="298"/>
      <c r="BL81" s="298"/>
    </row>
    <row r="82" spans="1:64" x14ac:dyDescent="0.2">
      <c r="A82" s="298"/>
      <c r="B82" s="298"/>
      <c r="C82" s="298"/>
      <c r="D82" s="298"/>
      <c r="E82" s="298"/>
      <c r="F82" s="298"/>
      <c r="G82" s="298"/>
      <c r="H82" s="298"/>
      <c r="I82" s="298"/>
      <c r="J82" s="298"/>
      <c r="K82" s="298"/>
      <c r="L82" s="298"/>
      <c r="M82" s="298"/>
      <c r="N82" s="298"/>
      <c r="O82" s="298"/>
      <c r="P82" s="298"/>
      <c r="Q82" s="298"/>
      <c r="R82" s="298"/>
      <c r="S82" s="298"/>
      <c r="T82" s="298"/>
      <c r="U82" s="298"/>
      <c r="V82" s="298"/>
      <c r="W82" s="298"/>
      <c r="X82" s="298"/>
      <c r="Y82" s="298"/>
      <c r="Z82" s="298"/>
      <c r="AA82" s="298"/>
      <c r="AB82" s="298"/>
      <c r="AC82" s="298"/>
      <c r="AD82" s="298"/>
      <c r="AE82" s="298"/>
      <c r="AF82" s="298"/>
      <c r="AG82" s="298"/>
      <c r="AH82" s="298"/>
      <c r="AI82" s="298"/>
      <c r="AJ82" s="298"/>
      <c r="AK82" s="298"/>
      <c r="AL82" s="298"/>
      <c r="AM82" s="298"/>
      <c r="AN82" s="298"/>
      <c r="AO82" s="298"/>
      <c r="AP82" s="298"/>
      <c r="AQ82" s="298"/>
      <c r="AR82" s="298"/>
      <c r="AS82" s="298"/>
      <c r="AT82" s="298"/>
      <c r="AU82" s="298"/>
      <c r="AV82" s="298"/>
      <c r="AW82" s="298"/>
      <c r="AX82" s="298"/>
      <c r="AY82" s="298"/>
      <c r="AZ82" s="298"/>
      <c r="BA82" s="298"/>
      <c r="BB82" s="298"/>
      <c r="BC82" s="298"/>
      <c r="BD82" s="298"/>
      <c r="BE82" s="298"/>
      <c r="BF82" s="298"/>
      <c r="BG82" s="298"/>
      <c r="BH82" s="298"/>
      <c r="BI82" s="298"/>
      <c r="BJ82" s="298"/>
      <c r="BK82" s="298"/>
      <c r="BL82" s="298"/>
    </row>
    <row r="83" spans="1:64" x14ac:dyDescent="0.2">
      <c r="A83" s="298"/>
      <c r="B83" s="298"/>
      <c r="C83" s="298"/>
      <c r="D83" s="298"/>
      <c r="E83" s="298"/>
      <c r="F83" s="298"/>
      <c r="G83" s="298"/>
      <c r="H83" s="298"/>
      <c r="I83" s="298"/>
      <c r="J83" s="298"/>
      <c r="K83" s="298"/>
      <c r="L83" s="298"/>
      <c r="M83" s="298"/>
      <c r="N83" s="298"/>
      <c r="O83" s="298"/>
      <c r="P83" s="298"/>
      <c r="Q83" s="298"/>
      <c r="R83" s="298"/>
      <c r="S83" s="298"/>
      <c r="T83" s="298"/>
      <c r="U83" s="298"/>
      <c r="V83" s="298"/>
      <c r="W83" s="298"/>
      <c r="X83" s="298"/>
      <c r="Y83" s="298"/>
      <c r="Z83" s="298"/>
      <c r="AA83" s="298"/>
      <c r="AB83" s="298"/>
      <c r="AC83" s="298"/>
      <c r="AD83" s="298"/>
      <c r="AE83" s="298"/>
      <c r="AF83" s="298"/>
      <c r="AG83" s="298"/>
      <c r="AH83" s="298"/>
      <c r="AI83" s="298"/>
      <c r="AJ83" s="298"/>
      <c r="AK83" s="298"/>
      <c r="AL83" s="298"/>
      <c r="AM83" s="298"/>
      <c r="AN83" s="298"/>
      <c r="AO83" s="298"/>
      <c r="AP83" s="298"/>
      <c r="AQ83" s="298"/>
      <c r="AR83" s="298"/>
      <c r="AS83" s="298"/>
      <c r="AT83" s="298"/>
      <c r="AU83" s="298"/>
      <c r="AV83" s="298"/>
      <c r="AW83" s="298"/>
      <c r="AX83" s="298"/>
      <c r="AY83" s="298"/>
      <c r="AZ83" s="298"/>
      <c r="BA83" s="298"/>
      <c r="BB83" s="298"/>
      <c r="BC83" s="298"/>
      <c r="BD83" s="298"/>
      <c r="BE83" s="298"/>
      <c r="BF83" s="298"/>
      <c r="BG83" s="298"/>
      <c r="BH83" s="298"/>
      <c r="BI83" s="298"/>
      <c r="BJ83" s="298"/>
      <c r="BK83" s="298"/>
      <c r="BL83" s="298"/>
    </row>
    <row r="84" spans="1:64" x14ac:dyDescent="0.2">
      <c r="A84" s="298"/>
      <c r="B84" s="298"/>
      <c r="C84" s="298"/>
      <c r="D84" s="298"/>
      <c r="E84" s="298"/>
      <c r="F84" s="298"/>
      <c r="G84" s="298"/>
      <c r="H84" s="298"/>
      <c r="I84" s="298"/>
      <c r="J84" s="298"/>
      <c r="K84" s="298"/>
      <c r="L84" s="298"/>
      <c r="M84" s="298"/>
      <c r="N84" s="298"/>
      <c r="O84" s="298"/>
      <c r="P84" s="298"/>
      <c r="Q84" s="298"/>
      <c r="R84" s="298"/>
      <c r="S84" s="298"/>
      <c r="T84" s="298"/>
      <c r="U84" s="298"/>
      <c r="V84" s="298"/>
      <c r="W84" s="298"/>
      <c r="X84" s="298"/>
      <c r="Y84" s="298"/>
      <c r="Z84" s="298"/>
      <c r="AA84" s="298"/>
      <c r="AB84" s="298"/>
      <c r="AC84" s="298"/>
      <c r="AD84" s="298"/>
      <c r="AE84" s="298"/>
      <c r="AF84" s="298"/>
      <c r="AG84" s="298"/>
      <c r="AH84" s="298"/>
      <c r="AI84" s="298"/>
      <c r="AJ84" s="298"/>
      <c r="AK84" s="298"/>
      <c r="AL84" s="298"/>
      <c r="AM84" s="298"/>
      <c r="AN84" s="298"/>
      <c r="AO84" s="298"/>
      <c r="AP84" s="298"/>
      <c r="AQ84" s="298"/>
      <c r="AR84" s="298"/>
      <c r="AS84" s="298"/>
      <c r="AT84" s="298"/>
      <c r="AU84" s="298"/>
      <c r="AV84" s="298"/>
      <c r="AW84" s="298"/>
      <c r="AX84" s="298"/>
      <c r="AY84" s="298"/>
      <c r="AZ84" s="298"/>
      <c r="BA84" s="298"/>
      <c r="BB84" s="298"/>
      <c r="BC84" s="298"/>
      <c r="BD84" s="298"/>
      <c r="BE84" s="298"/>
      <c r="BF84" s="298"/>
      <c r="BG84" s="298"/>
      <c r="BH84" s="298"/>
      <c r="BI84" s="298"/>
      <c r="BJ84" s="298"/>
      <c r="BK84" s="298"/>
      <c r="BL84" s="298"/>
    </row>
    <row r="85" spans="1:64" x14ac:dyDescent="0.2">
      <c r="A85" s="298"/>
      <c r="B85" s="298"/>
      <c r="C85" s="298"/>
      <c r="D85" s="298"/>
      <c r="E85" s="298"/>
      <c r="F85" s="298"/>
      <c r="G85" s="298"/>
      <c r="H85" s="298"/>
      <c r="I85" s="298"/>
      <c r="J85" s="298"/>
      <c r="K85" s="298"/>
      <c r="L85" s="298"/>
      <c r="M85" s="298"/>
      <c r="N85" s="298"/>
      <c r="O85" s="298"/>
      <c r="P85" s="298"/>
      <c r="Q85" s="298"/>
      <c r="R85" s="298"/>
      <c r="S85" s="298"/>
      <c r="T85" s="298"/>
      <c r="U85" s="298"/>
      <c r="V85" s="298"/>
      <c r="W85" s="298"/>
      <c r="X85" s="298"/>
      <c r="Y85" s="298"/>
      <c r="Z85" s="298"/>
      <c r="AA85" s="298"/>
      <c r="AB85" s="298"/>
      <c r="AC85" s="298"/>
      <c r="AD85" s="298"/>
      <c r="AE85" s="298"/>
      <c r="AF85" s="298"/>
      <c r="AG85" s="298"/>
      <c r="AH85" s="298"/>
      <c r="AI85" s="298"/>
      <c r="AJ85" s="298"/>
      <c r="AK85" s="298"/>
      <c r="AL85" s="298"/>
      <c r="AM85" s="298"/>
      <c r="AN85" s="298"/>
      <c r="AO85" s="298"/>
      <c r="AP85" s="298"/>
      <c r="AQ85" s="298"/>
      <c r="AR85" s="298"/>
      <c r="AS85" s="298"/>
      <c r="AT85" s="298"/>
      <c r="AU85" s="298"/>
      <c r="AV85" s="298"/>
      <c r="AW85" s="298"/>
      <c r="AX85" s="298"/>
      <c r="AY85" s="298"/>
      <c r="AZ85" s="298"/>
      <c r="BA85" s="298"/>
      <c r="BB85" s="298"/>
      <c r="BC85" s="298"/>
      <c r="BD85" s="298"/>
      <c r="BE85" s="298"/>
      <c r="BF85" s="298"/>
      <c r="BG85" s="298"/>
      <c r="BH85" s="298"/>
      <c r="BI85" s="298"/>
      <c r="BJ85" s="298"/>
      <c r="BK85" s="298"/>
      <c r="BL85" s="298"/>
    </row>
    <row r="86" spans="1:64" x14ac:dyDescent="0.2">
      <c r="A86" s="298"/>
      <c r="B86" s="298"/>
      <c r="C86" s="298"/>
      <c r="D86" s="298"/>
      <c r="E86" s="298"/>
      <c r="F86" s="298"/>
      <c r="G86" s="298"/>
      <c r="H86" s="298"/>
      <c r="I86" s="298"/>
      <c r="J86" s="298"/>
      <c r="K86" s="298"/>
      <c r="L86" s="298"/>
      <c r="M86" s="298"/>
      <c r="N86" s="298"/>
      <c r="O86" s="298"/>
      <c r="P86" s="298"/>
      <c r="Q86" s="298"/>
      <c r="R86" s="298"/>
      <c r="S86" s="298"/>
      <c r="T86" s="298"/>
      <c r="U86" s="298"/>
      <c r="V86" s="298"/>
      <c r="W86" s="298"/>
      <c r="X86" s="298"/>
      <c r="Y86" s="298"/>
      <c r="Z86" s="298"/>
      <c r="AA86" s="298"/>
      <c r="AB86" s="298"/>
      <c r="AC86" s="298"/>
      <c r="AD86" s="298"/>
      <c r="AE86" s="298"/>
      <c r="AF86" s="298"/>
      <c r="AG86" s="298"/>
      <c r="AH86" s="298"/>
      <c r="AI86" s="298"/>
      <c r="AJ86" s="298"/>
      <c r="AK86" s="298"/>
      <c r="AL86" s="298"/>
      <c r="AM86" s="298"/>
      <c r="AN86" s="298"/>
      <c r="AO86" s="298"/>
      <c r="AP86" s="298"/>
      <c r="AQ86" s="298"/>
      <c r="AR86" s="298"/>
      <c r="AS86" s="298"/>
      <c r="AT86" s="298"/>
      <c r="AU86" s="298"/>
      <c r="AV86" s="298"/>
      <c r="AW86" s="298"/>
      <c r="AX86" s="298"/>
      <c r="AY86" s="298"/>
      <c r="AZ86" s="298"/>
      <c r="BA86" s="298"/>
      <c r="BB86" s="298"/>
      <c r="BC86" s="298"/>
      <c r="BD86" s="298"/>
      <c r="BE86" s="298"/>
      <c r="BF86" s="298"/>
      <c r="BG86" s="298"/>
      <c r="BH86" s="298"/>
      <c r="BI86" s="298"/>
      <c r="BJ86" s="298"/>
      <c r="BK86" s="298"/>
      <c r="BL86" s="298"/>
    </row>
    <row r="87" spans="1:64" x14ac:dyDescent="0.2">
      <c r="A87" s="298"/>
      <c r="B87" s="298"/>
      <c r="C87" s="298"/>
      <c r="D87" s="298"/>
      <c r="E87" s="298"/>
      <c r="F87" s="298"/>
      <c r="G87" s="298"/>
      <c r="H87" s="298"/>
      <c r="I87" s="298"/>
      <c r="J87" s="298"/>
      <c r="K87" s="298"/>
      <c r="L87" s="298"/>
      <c r="M87" s="298"/>
      <c r="N87" s="298"/>
      <c r="O87" s="298"/>
      <c r="P87" s="298"/>
      <c r="Q87" s="298"/>
      <c r="R87" s="298"/>
      <c r="S87" s="298"/>
      <c r="T87" s="298"/>
      <c r="U87" s="298"/>
      <c r="V87" s="298"/>
      <c r="W87" s="298"/>
      <c r="X87" s="298"/>
      <c r="Y87" s="298"/>
      <c r="Z87" s="298"/>
      <c r="AA87" s="298"/>
      <c r="AB87" s="298"/>
      <c r="AC87" s="298"/>
      <c r="AD87" s="298"/>
      <c r="AE87" s="298"/>
      <c r="AF87" s="298"/>
      <c r="AG87" s="298"/>
      <c r="AH87" s="298"/>
      <c r="AI87" s="298"/>
      <c r="AJ87" s="298"/>
      <c r="AK87" s="298"/>
      <c r="AL87" s="298"/>
      <c r="AM87" s="298"/>
      <c r="AN87" s="298"/>
      <c r="AO87" s="298"/>
      <c r="AP87" s="298"/>
      <c r="AQ87" s="298"/>
      <c r="AR87" s="298"/>
      <c r="AS87" s="298"/>
      <c r="AT87" s="298"/>
      <c r="AU87" s="298"/>
      <c r="AV87" s="298"/>
      <c r="AW87" s="298"/>
      <c r="AX87" s="298"/>
      <c r="AY87" s="298"/>
      <c r="AZ87" s="298"/>
      <c r="BA87" s="298"/>
      <c r="BB87" s="298"/>
      <c r="BC87" s="298"/>
      <c r="BD87" s="298"/>
      <c r="BE87" s="298"/>
      <c r="BF87" s="298"/>
      <c r="BG87" s="298"/>
      <c r="BH87" s="298"/>
      <c r="BI87" s="298"/>
      <c r="BJ87" s="298"/>
      <c r="BK87" s="298"/>
      <c r="BL87" s="298"/>
    </row>
    <row r="88" spans="1:64" x14ac:dyDescent="0.2">
      <c r="A88" s="298"/>
      <c r="B88" s="298"/>
      <c r="C88" s="298"/>
      <c r="D88" s="298"/>
      <c r="E88" s="298"/>
      <c r="F88" s="298"/>
      <c r="G88" s="298"/>
      <c r="H88" s="298"/>
      <c r="I88" s="298"/>
      <c r="J88" s="298"/>
      <c r="K88" s="298"/>
      <c r="L88" s="298"/>
      <c r="M88" s="298"/>
      <c r="N88" s="298"/>
      <c r="O88" s="298"/>
      <c r="P88" s="298"/>
      <c r="Q88" s="298"/>
      <c r="R88" s="298"/>
      <c r="S88" s="298"/>
      <c r="T88" s="298"/>
      <c r="U88" s="298"/>
      <c r="V88" s="298"/>
      <c r="W88" s="298"/>
      <c r="X88" s="298"/>
      <c r="Y88" s="298"/>
      <c r="Z88" s="298"/>
      <c r="AA88" s="298"/>
      <c r="AB88" s="298"/>
      <c r="AC88" s="298"/>
      <c r="AD88" s="298"/>
      <c r="AE88" s="298"/>
      <c r="AF88" s="298"/>
      <c r="AG88" s="298"/>
      <c r="AH88" s="298"/>
      <c r="AI88" s="298"/>
      <c r="AJ88" s="298"/>
      <c r="AK88" s="298"/>
      <c r="AL88" s="298"/>
      <c r="AM88" s="298"/>
      <c r="AN88" s="298"/>
      <c r="AO88" s="298"/>
      <c r="AP88" s="298"/>
      <c r="AQ88" s="298"/>
      <c r="AR88" s="298"/>
      <c r="AS88" s="298"/>
      <c r="AT88" s="298"/>
      <c r="AU88" s="298"/>
      <c r="AV88" s="298"/>
      <c r="AW88" s="298"/>
      <c r="AX88" s="298"/>
      <c r="AY88" s="298"/>
      <c r="AZ88" s="298"/>
      <c r="BA88" s="298"/>
      <c r="BB88" s="298"/>
      <c r="BC88" s="298"/>
      <c r="BD88" s="298"/>
      <c r="BE88" s="298"/>
      <c r="BF88" s="298"/>
      <c r="BG88" s="298"/>
      <c r="BH88" s="298"/>
      <c r="BI88" s="298"/>
      <c r="BJ88" s="298"/>
      <c r="BK88" s="298"/>
      <c r="BL88" s="298"/>
    </row>
    <row r="89" spans="1:64" x14ac:dyDescent="0.2">
      <c r="A89" s="298"/>
      <c r="B89" s="298"/>
      <c r="C89" s="298"/>
      <c r="D89" s="298"/>
      <c r="E89" s="298"/>
      <c r="F89" s="298"/>
      <c r="G89" s="298"/>
      <c r="H89" s="298"/>
      <c r="I89" s="298"/>
      <c r="J89" s="298"/>
      <c r="K89" s="298"/>
      <c r="L89" s="298"/>
      <c r="M89" s="298"/>
      <c r="N89" s="298"/>
      <c r="O89" s="298"/>
      <c r="P89" s="298"/>
      <c r="Q89" s="298"/>
      <c r="R89" s="298"/>
      <c r="S89" s="298"/>
      <c r="T89" s="298"/>
      <c r="U89" s="298"/>
      <c r="V89" s="298"/>
      <c r="W89" s="298"/>
      <c r="X89" s="298"/>
      <c r="Y89" s="298"/>
      <c r="Z89" s="298"/>
      <c r="AA89" s="298"/>
      <c r="AB89" s="298"/>
      <c r="AC89" s="298"/>
      <c r="AD89" s="298"/>
      <c r="AE89" s="298"/>
      <c r="AF89" s="298"/>
      <c r="AG89" s="298"/>
      <c r="AH89" s="298"/>
      <c r="AI89" s="298"/>
      <c r="AJ89" s="298"/>
      <c r="AK89" s="298"/>
      <c r="AL89" s="298"/>
      <c r="AM89" s="298"/>
      <c r="AN89" s="298"/>
      <c r="AO89" s="298"/>
      <c r="AP89" s="298"/>
      <c r="AQ89" s="298"/>
      <c r="AR89" s="298"/>
      <c r="AS89" s="298"/>
      <c r="AT89" s="298"/>
      <c r="AU89" s="298"/>
      <c r="AV89" s="298"/>
      <c r="AW89" s="298"/>
      <c r="AX89" s="298"/>
      <c r="AY89" s="298"/>
      <c r="AZ89" s="298"/>
      <c r="BA89" s="298"/>
      <c r="BB89" s="298"/>
      <c r="BC89" s="298"/>
      <c r="BD89" s="298"/>
      <c r="BE89" s="298"/>
      <c r="BF89" s="298"/>
      <c r="BG89" s="298"/>
      <c r="BH89" s="298"/>
      <c r="BI89" s="298"/>
      <c r="BJ89" s="298"/>
      <c r="BK89" s="298"/>
      <c r="BL89" s="298"/>
    </row>
    <row r="90" spans="1:64" x14ac:dyDescent="0.2">
      <c r="A90" s="298"/>
      <c r="B90" s="298"/>
      <c r="C90" s="298"/>
      <c r="D90" s="298"/>
      <c r="E90" s="298"/>
      <c r="F90" s="298"/>
      <c r="G90" s="298"/>
      <c r="H90" s="298"/>
      <c r="I90" s="298"/>
      <c r="J90" s="298"/>
      <c r="K90" s="298"/>
      <c r="L90" s="298"/>
      <c r="M90" s="298"/>
      <c r="N90" s="298"/>
      <c r="O90" s="298"/>
      <c r="P90" s="298"/>
      <c r="Q90" s="298"/>
      <c r="R90" s="298"/>
      <c r="S90" s="298"/>
      <c r="T90" s="298"/>
      <c r="U90" s="298"/>
      <c r="V90" s="298"/>
      <c r="W90" s="298"/>
      <c r="X90" s="298"/>
      <c r="Y90" s="298"/>
      <c r="Z90" s="298"/>
      <c r="AA90" s="298"/>
      <c r="AB90" s="298"/>
      <c r="AC90" s="298"/>
      <c r="AD90" s="298"/>
      <c r="AE90" s="298"/>
      <c r="AF90" s="298"/>
      <c r="AG90" s="298"/>
      <c r="AH90" s="298"/>
      <c r="AI90" s="298"/>
      <c r="AJ90" s="298"/>
      <c r="AK90" s="298"/>
      <c r="AL90" s="298"/>
      <c r="AM90" s="298"/>
      <c r="AN90" s="298"/>
      <c r="AO90" s="298"/>
      <c r="AP90" s="298"/>
      <c r="AQ90" s="298"/>
      <c r="AR90" s="298"/>
      <c r="AS90" s="298"/>
      <c r="AT90" s="298"/>
      <c r="AU90" s="298"/>
      <c r="AV90" s="298"/>
      <c r="AW90" s="298"/>
      <c r="AX90" s="298"/>
      <c r="AY90" s="298"/>
      <c r="AZ90" s="298"/>
      <c r="BA90" s="298"/>
      <c r="BB90" s="298"/>
      <c r="BC90" s="298"/>
      <c r="BD90" s="298"/>
      <c r="BE90" s="298"/>
      <c r="BF90" s="298"/>
      <c r="BG90" s="298"/>
      <c r="BH90" s="298"/>
      <c r="BI90" s="298"/>
      <c r="BJ90" s="298"/>
      <c r="BK90" s="298"/>
      <c r="BL90" s="298"/>
    </row>
    <row r="91" spans="1:64" x14ac:dyDescent="0.2">
      <c r="A91" s="298"/>
      <c r="B91" s="298"/>
      <c r="C91" s="298"/>
      <c r="D91" s="298"/>
      <c r="E91" s="298"/>
      <c r="F91" s="298"/>
      <c r="G91" s="298"/>
      <c r="H91" s="298"/>
      <c r="I91" s="298"/>
      <c r="J91" s="298"/>
      <c r="K91" s="298"/>
      <c r="L91" s="298"/>
      <c r="M91" s="298"/>
      <c r="N91" s="298"/>
      <c r="O91" s="298"/>
      <c r="P91" s="298"/>
      <c r="Q91" s="298"/>
      <c r="R91" s="298"/>
      <c r="S91" s="298"/>
      <c r="T91" s="298"/>
      <c r="U91" s="298"/>
      <c r="V91" s="298"/>
      <c r="W91" s="298"/>
      <c r="X91" s="298"/>
      <c r="Y91" s="298"/>
      <c r="Z91" s="298"/>
      <c r="AA91" s="298"/>
      <c r="AB91" s="298"/>
      <c r="AC91" s="298"/>
      <c r="AD91" s="298"/>
      <c r="AE91" s="298"/>
      <c r="AF91" s="298"/>
      <c r="AG91" s="298"/>
      <c r="AH91" s="298"/>
      <c r="AI91" s="298"/>
      <c r="AJ91" s="298"/>
      <c r="AK91" s="298"/>
      <c r="AL91" s="298"/>
      <c r="AM91" s="298"/>
      <c r="AN91" s="298"/>
      <c r="AO91" s="298"/>
      <c r="AP91" s="298"/>
      <c r="AQ91" s="298"/>
      <c r="AR91" s="298"/>
      <c r="AS91" s="298"/>
      <c r="AT91" s="298"/>
      <c r="AU91" s="298"/>
      <c r="AV91" s="298"/>
      <c r="AW91" s="298"/>
      <c r="AX91" s="298"/>
      <c r="AY91" s="298"/>
      <c r="AZ91" s="298"/>
      <c r="BA91" s="298"/>
      <c r="BB91" s="298"/>
      <c r="BC91" s="298"/>
      <c r="BD91" s="298"/>
      <c r="BE91" s="298"/>
      <c r="BF91" s="298"/>
      <c r="BG91" s="298"/>
      <c r="BH91" s="298"/>
      <c r="BI91" s="298"/>
      <c r="BJ91" s="298"/>
      <c r="BK91" s="298"/>
      <c r="BL91" s="298"/>
    </row>
    <row r="92" spans="1:64" x14ac:dyDescent="0.2">
      <c r="A92" s="298"/>
      <c r="B92" s="298"/>
      <c r="C92" s="298"/>
      <c r="D92" s="298"/>
      <c r="E92" s="298"/>
      <c r="F92" s="298"/>
      <c r="G92" s="298"/>
      <c r="H92" s="298"/>
      <c r="I92" s="298"/>
      <c r="J92" s="298"/>
      <c r="K92" s="298"/>
      <c r="L92" s="298"/>
      <c r="M92" s="298"/>
      <c r="N92" s="298"/>
      <c r="O92" s="298"/>
      <c r="P92" s="298"/>
      <c r="Q92" s="298"/>
      <c r="R92" s="298"/>
      <c r="S92" s="298"/>
      <c r="T92" s="298"/>
      <c r="U92" s="298"/>
      <c r="V92" s="298"/>
      <c r="W92" s="298"/>
      <c r="X92" s="298"/>
      <c r="Y92" s="298"/>
      <c r="Z92" s="298"/>
      <c r="AA92" s="298"/>
      <c r="AB92" s="298"/>
      <c r="AC92" s="298"/>
      <c r="AD92" s="298"/>
      <c r="AE92" s="298"/>
      <c r="AF92" s="298"/>
      <c r="AG92" s="298"/>
      <c r="AH92" s="298"/>
      <c r="AI92" s="298"/>
      <c r="AJ92" s="298"/>
      <c r="AK92" s="298"/>
      <c r="AL92" s="298"/>
      <c r="AM92" s="298"/>
      <c r="AN92" s="298"/>
      <c r="AO92" s="298"/>
      <c r="AP92" s="298"/>
      <c r="AQ92" s="298"/>
      <c r="AR92" s="298"/>
      <c r="AS92" s="298"/>
      <c r="AT92" s="298"/>
      <c r="AU92" s="298"/>
      <c r="AV92" s="298"/>
      <c r="AW92" s="298"/>
      <c r="AX92" s="298"/>
      <c r="AY92" s="298"/>
      <c r="AZ92" s="298"/>
      <c r="BA92" s="298"/>
      <c r="BB92" s="298"/>
      <c r="BC92" s="298"/>
      <c r="BD92" s="298"/>
      <c r="BE92" s="298"/>
      <c r="BF92" s="298"/>
      <c r="BG92" s="298"/>
      <c r="BH92" s="298"/>
      <c r="BI92" s="298"/>
      <c r="BJ92" s="298"/>
      <c r="BK92" s="298"/>
      <c r="BL92" s="298"/>
    </row>
    <row r="93" spans="1:64" x14ac:dyDescent="0.2">
      <c r="A93" s="298"/>
      <c r="B93" s="298"/>
      <c r="C93" s="298"/>
      <c r="D93" s="298"/>
      <c r="E93" s="298"/>
      <c r="F93" s="298"/>
      <c r="G93" s="298"/>
      <c r="H93" s="298"/>
      <c r="I93" s="298"/>
      <c r="J93" s="298"/>
      <c r="K93" s="298"/>
      <c r="L93" s="298"/>
      <c r="M93" s="298"/>
      <c r="N93" s="298"/>
      <c r="O93" s="298"/>
      <c r="P93" s="298"/>
      <c r="Q93" s="298"/>
      <c r="R93" s="298"/>
      <c r="S93" s="298"/>
      <c r="T93" s="298"/>
      <c r="U93" s="298"/>
      <c r="V93" s="298"/>
      <c r="W93" s="298"/>
      <c r="X93" s="298"/>
      <c r="Y93" s="298"/>
      <c r="Z93" s="298"/>
      <c r="AA93" s="298"/>
      <c r="AB93" s="298"/>
      <c r="AC93" s="298"/>
      <c r="AD93" s="298"/>
      <c r="AE93" s="298"/>
      <c r="AF93" s="298"/>
      <c r="AG93" s="298"/>
      <c r="AH93" s="298"/>
      <c r="AI93" s="298"/>
      <c r="AJ93" s="298"/>
      <c r="AK93" s="298"/>
      <c r="AL93" s="298"/>
      <c r="AM93" s="298"/>
      <c r="AN93" s="298"/>
      <c r="AO93" s="298"/>
      <c r="AP93" s="298"/>
      <c r="AQ93" s="298"/>
      <c r="AR93" s="298"/>
      <c r="AS93" s="298"/>
      <c r="AT93" s="298"/>
      <c r="AU93" s="298"/>
      <c r="AV93" s="298"/>
      <c r="AW93" s="298"/>
      <c r="AX93" s="298"/>
      <c r="AY93" s="298"/>
      <c r="AZ93" s="298"/>
      <c r="BA93" s="298"/>
      <c r="BB93" s="298"/>
      <c r="BC93" s="298"/>
      <c r="BD93" s="298"/>
      <c r="BE93" s="298"/>
      <c r="BF93" s="298"/>
      <c r="BG93" s="298"/>
      <c r="BH93" s="298"/>
      <c r="BI93" s="298"/>
      <c r="BJ93" s="298"/>
      <c r="BK93" s="298"/>
      <c r="BL93" s="298"/>
    </row>
    <row r="94" spans="1:64" x14ac:dyDescent="0.2">
      <c r="A94" s="298"/>
      <c r="B94" s="298"/>
      <c r="C94" s="298"/>
      <c r="D94" s="298"/>
      <c r="E94" s="298"/>
      <c r="F94" s="298"/>
      <c r="G94" s="298"/>
      <c r="H94" s="298"/>
      <c r="I94" s="298"/>
      <c r="J94" s="298"/>
      <c r="K94" s="298"/>
      <c r="L94" s="298"/>
      <c r="M94" s="298"/>
      <c r="N94" s="298"/>
      <c r="O94" s="298"/>
      <c r="P94" s="298"/>
      <c r="Q94" s="298"/>
      <c r="R94" s="298"/>
      <c r="S94" s="298"/>
      <c r="T94" s="298"/>
      <c r="U94" s="298"/>
      <c r="V94" s="298"/>
      <c r="W94" s="298"/>
      <c r="X94" s="298"/>
      <c r="Y94" s="298"/>
      <c r="Z94" s="298"/>
      <c r="AA94" s="298"/>
      <c r="AB94" s="298"/>
      <c r="AC94" s="298"/>
      <c r="AD94" s="298"/>
      <c r="AE94" s="298"/>
      <c r="AF94" s="298"/>
      <c r="AG94" s="298"/>
      <c r="AH94" s="298"/>
      <c r="AI94" s="298"/>
      <c r="AJ94" s="298"/>
      <c r="AK94" s="298"/>
      <c r="AL94" s="298"/>
      <c r="AM94" s="298"/>
      <c r="AN94" s="298"/>
      <c r="AO94" s="298"/>
      <c r="AP94" s="298"/>
      <c r="AQ94" s="298"/>
      <c r="AR94" s="298"/>
      <c r="AS94" s="298"/>
      <c r="AT94" s="298"/>
      <c r="AU94" s="298"/>
      <c r="AV94" s="298"/>
      <c r="AW94" s="298"/>
      <c r="AX94" s="298"/>
      <c r="AY94" s="298"/>
      <c r="AZ94" s="298"/>
      <c r="BA94" s="298"/>
      <c r="BB94" s="298"/>
      <c r="BC94" s="298"/>
      <c r="BD94" s="298"/>
      <c r="BE94" s="298"/>
      <c r="BF94" s="298"/>
      <c r="BG94" s="298"/>
      <c r="BH94" s="298"/>
      <c r="BI94" s="298"/>
      <c r="BJ94" s="298"/>
      <c r="BK94" s="298"/>
      <c r="BL94" s="298"/>
    </row>
    <row r="95" spans="1:64" x14ac:dyDescent="0.2">
      <c r="A95" s="298"/>
      <c r="B95" s="298"/>
      <c r="C95" s="298"/>
      <c r="D95" s="298"/>
      <c r="E95" s="298"/>
      <c r="F95" s="298"/>
      <c r="G95" s="298"/>
      <c r="H95" s="298"/>
      <c r="I95" s="298"/>
      <c r="J95" s="298"/>
      <c r="K95" s="298"/>
      <c r="L95" s="298"/>
      <c r="M95" s="298"/>
      <c r="N95" s="298"/>
      <c r="O95" s="298"/>
      <c r="P95" s="298"/>
      <c r="Q95" s="298"/>
      <c r="R95" s="298"/>
      <c r="S95" s="298"/>
      <c r="T95" s="298"/>
      <c r="U95" s="298"/>
      <c r="V95" s="298"/>
      <c r="W95" s="298"/>
      <c r="X95" s="298"/>
      <c r="Y95" s="298"/>
      <c r="Z95" s="298"/>
      <c r="AA95" s="298"/>
      <c r="AB95" s="298"/>
      <c r="AC95" s="298"/>
      <c r="AD95" s="298"/>
      <c r="AE95" s="298"/>
      <c r="AF95" s="298"/>
      <c r="AG95" s="298"/>
      <c r="AH95" s="298"/>
      <c r="AI95" s="298"/>
      <c r="AJ95" s="298"/>
      <c r="AK95" s="298"/>
      <c r="AL95" s="298"/>
      <c r="AM95" s="298"/>
      <c r="AN95" s="298"/>
      <c r="AO95" s="298"/>
      <c r="AP95" s="298"/>
      <c r="AQ95" s="298"/>
      <c r="AR95" s="298"/>
      <c r="AS95" s="298"/>
      <c r="AT95" s="298"/>
      <c r="AU95" s="298"/>
      <c r="AV95" s="298"/>
      <c r="AW95" s="298"/>
      <c r="AX95" s="298"/>
      <c r="AY95" s="298"/>
      <c r="AZ95" s="298"/>
      <c r="BA95" s="298"/>
      <c r="BB95" s="298"/>
      <c r="BC95" s="298"/>
      <c r="BD95" s="298"/>
      <c r="BE95" s="298"/>
      <c r="BF95" s="298"/>
      <c r="BG95" s="298"/>
      <c r="BH95" s="298"/>
      <c r="BI95" s="298"/>
      <c r="BJ95" s="298"/>
      <c r="BK95" s="298"/>
      <c r="BL95" s="298"/>
    </row>
    <row r="96" spans="1:64" x14ac:dyDescent="0.2">
      <c r="A96" s="298"/>
      <c r="B96" s="298"/>
      <c r="C96" s="298"/>
      <c r="D96" s="298"/>
      <c r="E96" s="298"/>
      <c r="F96" s="298"/>
      <c r="G96" s="298"/>
      <c r="H96" s="298"/>
      <c r="I96" s="298"/>
      <c r="J96" s="298"/>
      <c r="K96" s="298"/>
      <c r="L96" s="298"/>
      <c r="M96" s="298"/>
      <c r="N96" s="298"/>
      <c r="O96" s="298"/>
      <c r="P96" s="298"/>
      <c r="Q96" s="298"/>
      <c r="R96" s="298"/>
      <c r="S96" s="298"/>
      <c r="T96" s="298"/>
      <c r="U96" s="298"/>
      <c r="V96" s="298"/>
      <c r="W96" s="298"/>
      <c r="X96" s="298"/>
      <c r="Y96" s="298"/>
      <c r="Z96" s="298"/>
      <c r="AA96" s="298"/>
      <c r="AB96" s="298"/>
      <c r="AC96" s="298"/>
      <c r="AD96" s="298"/>
      <c r="AE96" s="298"/>
      <c r="AF96" s="298"/>
      <c r="AG96" s="298"/>
      <c r="AH96" s="298"/>
      <c r="AI96" s="298"/>
      <c r="AJ96" s="298"/>
      <c r="AK96" s="298"/>
      <c r="AL96" s="298"/>
      <c r="AM96" s="298"/>
      <c r="AN96" s="298"/>
      <c r="AO96" s="298"/>
      <c r="AP96" s="298"/>
      <c r="AQ96" s="298"/>
      <c r="AR96" s="298"/>
      <c r="AS96" s="298"/>
      <c r="AT96" s="298"/>
      <c r="AU96" s="298"/>
      <c r="AV96" s="298"/>
      <c r="AW96" s="298"/>
      <c r="AX96" s="298"/>
      <c r="AY96" s="298"/>
      <c r="AZ96" s="298"/>
      <c r="BA96" s="298"/>
      <c r="BB96" s="298"/>
      <c r="BC96" s="298"/>
      <c r="BD96" s="298"/>
      <c r="BE96" s="298"/>
      <c r="BF96" s="298"/>
      <c r="BG96" s="298"/>
      <c r="BH96" s="298"/>
      <c r="BI96" s="298"/>
      <c r="BJ96" s="298"/>
      <c r="BK96" s="298"/>
      <c r="BL96" s="298"/>
    </row>
    <row r="97" spans="1:64" x14ac:dyDescent="0.2">
      <c r="A97" s="298"/>
      <c r="B97" s="298"/>
      <c r="C97" s="298"/>
      <c r="D97" s="298"/>
      <c r="E97" s="298"/>
      <c r="F97" s="298"/>
      <c r="G97" s="298"/>
      <c r="H97" s="298"/>
      <c r="I97" s="298"/>
      <c r="J97" s="298"/>
      <c r="K97" s="298"/>
      <c r="L97" s="298"/>
      <c r="M97" s="298"/>
      <c r="N97" s="298"/>
      <c r="O97" s="298"/>
      <c r="P97" s="298"/>
      <c r="Q97" s="298"/>
      <c r="R97" s="298"/>
      <c r="S97" s="298"/>
      <c r="T97" s="298"/>
      <c r="U97" s="298"/>
      <c r="V97" s="298"/>
      <c r="W97" s="298"/>
      <c r="X97" s="298"/>
      <c r="Y97" s="298"/>
      <c r="Z97" s="298"/>
      <c r="AA97" s="298"/>
      <c r="AB97" s="298"/>
      <c r="AC97" s="298"/>
      <c r="AD97" s="298"/>
      <c r="AE97" s="298"/>
      <c r="AF97" s="298"/>
      <c r="AG97" s="298"/>
      <c r="AH97" s="298"/>
      <c r="AI97" s="298"/>
      <c r="AJ97" s="298"/>
      <c r="AK97" s="298"/>
      <c r="AL97" s="298"/>
      <c r="AM97" s="298"/>
      <c r="AN97" s="298"/>
      <c r="AO97" s="298"/>
      <c r="AP97" s="298"/>
      <c r="AQ97" s="298"/>
      <c r="AR97" s="298"/>
      <c r="AS97" s="298"/>
      <c r="AT97" s="298"/>
      <c r="AU97" s="298"/>
      <c r="AV97" s="298"/>
      <c r="AW97" s="298"/>
      <c r="AX97" s="298"/>
      <c r="AY97" s="298"/>
      <c r="AZ97" s="298"/>
      <c r="BA97" s="298"/>
      <c r="BB97" s="298"/>
      <c r="BC97" s="298"/>
      <c r="BD97" s="298"/>
      <c r="BE97" s="298"/>
      <c r="BF97" s="298"/>
      <c r="BG97" s="298"/>
      <c r="BH97" s="298"/>
      <c r="BI97" s="298"/>
      <c r="BJ97" s="298"/>
      <c r="BK97" s="298"/>
      <c r="BL97" s="298"/>
    </row>
    <row r="98" spans="1:64" x14ac:dyDescent="0.2">
      <c r="A98" s="298"/>
      <c r="B98" s="298"/>
      <c r="C98" s="298"/>
      <c r="D98" s="298"/>
      <c r="E98" s="298"/>
      <c r="F98" s="298"/>
      <c r="G98" s="298"/>
      <c r="H98" s="298"/>
      <c r="I98" s="298"/>
      <c r="J98" s="298"/>
      <c r="K98" s="298"/>
      <c r="L98" s="298"/>
      <c r="M98" s="298"/>
      <c r="N98" s="298"/>
      <c r="O98" s="298"/>
      <c r="P98" s="298"/>
      <c r="Q98" s="298"/>
      <c r="R98" s="298"/>
      <c r="S98" s="298"/>
      <c r="T98" s="298"/>
      <c r="U98" s="298"/>
      <c r="V98" s="298"/>
      <c r="W98" s="298"/>
      <c r="X98" s="298"/>
      <c r="Y98" s="298"/>
      <c r="Z98" s="298"/>
      <c r="AA98" s="298"/>
      <c r="AB98" s="298"/>
      <c r="AC98" s="298"/>
      <c r="AD98" s="298"/>
      <c r="AE98" s="298"/>
      <c r="AF98" s="298"/>
      <c r="AG98" s="298"/>
      <c r="AH98" s="298"/>
      <c r="AI98" s="298"/>
      <c r="AJ98" s="298"/>
      <c r="AK98" s="298"/>
      <c r="AL98" s="298"/>
      <c r="AM98" s="298"/>
      <c r="AN98" s="298"/>
      <c r="AO98" s="298"/>
      <c r="AP98" s="298"/>
      <c r="AQ98" s="298"/>
      <c r="AR98" s="298"/>
      <c r="AS98" s="298"/>
      <c r="AT98" s="298"/>
      <c r="AU98" s="298"/>
      <c r="AV98" s="298"/>
      <c r="AW98" s="298"/>
      <c r="AX98" s="298"/>
      <c r="AY98" s="298"/>
      <c r="AZ98" s="298"/>
      <c r="BA98" s="298"/>
      <c r="BB98" s="298"/>
      <c r="BC98" s="298"/>
      <c r="BD98" s="298"/>
      <c r="BE98" s="298"/>
      <c r="BF98" s="298"/>
      <c r="BG98" s="298"/>
      <c r="BH98" s="298"/>
      <c r="BI98" s="298"/>
      <c r="BJ98" s="298"/>
      <c r="BK98" s="298"/>
      <c r="BL98" s="298"/>
    </row>
    <row r="99" spans="1:64" x14ac:dyDescent="0.2">
      <c r="A99" s="298"/>
      <c r="B99" s="298"/>
      <c r="C99" s="298"/>
      <c r="D99" s="298"/>
      <c r="E99" s="298"/>
      <c r="F99" s="298"/>
      <c r="G99" s="298"/>
      <c r="H99" s="298"/>
      <c r="I99" s="298"/>
      <c r="J99" s="298"/>
      <c r="K99" s="298"/>
      <c r="L99" s="298"/>
      <c r="M99" s="298"/>
      <c r="N99" s="298"/>
      <c r="O99" s="298"/>
      <c r="P99" s="298"/>
      <c r="Q99" s="298"/>
      <c r="R99" s="298"/>
      <c r="S99" s="298"/>
      <c r="T99" s="298"/>
      <c r="U99" s="298"/>
      <c r="V99" s="298"/>
      <c r="W99" s="298"/>
      <c r="X99" s="298"/>
      <c r="Y99" s="298"/>
      <c r="Z99" s="298"/>
      <c r="AA99" s="298"/>
      <c r="AB99" s="298"/>
      <c r="AC99" s="298"/>
      <c r="AD99" s="298"/>
      <c r="AE99" s="298"/>
      <c r="AF99" s="298"/>
      <c r="AG99" s="298"/>
      <c r="AH99" s="298"/>
      <c r="AI99" s="298"/>
      <c r="AJ99" s="298"/>
      <c r="AK99" s="298"/>
      <c r="AL99" s="298"/>
      <c r="AM99" s="298"/>
      <c r="AN99" s="298"/>
      <c r="AO99" s="298"/>
      <c r="AP99" s="298"/>
      <c r="AQ99" s="298"/>
      <c r="AR99" s="298"/>
      <c r="AS99" s="298"/>
      <c r="AT99" s="298"/>
      <c r="AU99" s="298"/>
      <c r="AV99" s="298"/>
      <c r="AW99" s="298"/>
      <c r="AX99" s="298"/>
      <c r="AY99" s="298"/>
      <c r="AZ99" s="298"/>
      <c r="BA99" s="298"/>
      <c r="BB99" s="298"/>
      <c r="BC99" s="298"/>
      <c r="BD99" s="298"/>
      <c r="BE99" s="298"/>
      <c r="BF99" s="298"/>
      <c r="BG99" s="298"/>
      <c r="BH99" s="298"/>
      <c r="BI99" s="298"/>
      <c r="BJ99" s="298"/>
      <c r="BK99" s="298"/>
      <c r="BL99" s="298"/>
    </row>
    <row r="100" spans="1:64" x14ac:dyDescent="0.2">
      <c r="A100" s="298"/>
      <c r="B100" s="298"/>
      <c r="C100" s="298"/>
      <c r="D100" s="298"/>
      <c r="E100" s="298"/>
      <c r="F100" s="298"/>
      <c r="G100" s="298"/>
      <c r="H100" s="298"/>
      <c r="I100" s="298"/>
      <c r="J100" s="298"/>
      <c r="K100" s="298"/>
      <c r="L100" s="298"/>
      <c r="M100" s="298"/>
      <c r="N100" s="298"/>
      <c r="O100" s="298"/>
      <c r="P100" s="298"/>
      <c r="Q100" s="298"/>
      <c r="R100" s="298"/>
      <c r="S100" s="298"/>
      <c r="T100" s="298"/>
      <c r="U100" s="298"/>
      <c r="V100" s="298"/>
      <c r="W100" s="298"/>
      <c r="X100" s="298"/>
      <c r="Y100" s="298"/>
      <c r="Z100" s="298"/>
      <c r="AA100" s="298"/>
      <c r="AB100" s="298"/>
      <c r="AC100" s="298"/>
      <c r="AD100" s="298"/>
      <c r="AE100" s="298"/>
      <c r="AF100" s="298"/>
      <c r="AG100" s="298"/>
      <c r="AH100" s="298"/>
      <c r="AI100" s="298"/>
      <c r="AJ100" s="298"/>
      <c r="AK100" s="298"/>
      <c r="AL100" s="298"/>
      <c r="AM100" s="298"/>
      <c r="AN100" s="298"/>
      <c r="AO100" s="298"/>
      <c r="AP100" s="298"/>
      <c r="AQ100" s="298"/>
      <c r="AR100" s="298"/>
      <c r="AS100" s="298"/>
      <c r="AT100" s="298"/>
      <c r="AU100" s="298"/>
      <c r="AV100" s="298"/>
      <c r="AW100" s="298"/>
      <c r="AX100" s="298"/>
      <c r="AY100" s="298"/>
      <c r="AZ100" s="298"/>
      <c r="BA100" s="298"/>
      <c r="BB100" s="298"/>
      <c r="BC100" s="298"/>
      <c r="BD100" s="298"/>
      <c r="BE100" s="298"/>
      <c r="BF100" s="298"/>
      <c r="BG100" s="298"/>
      <c r="BH100" s="298"/>
      <c r="BI100" s="298"/>
      <c r="BJ100" s="298"/>
      <c r="BK100" s="298"/>
      <c r="BL100" s="298"/>
    </row>
    <row r="101" spans="1:64" x14ac:dyDescent="0.2">
      <c r="A101" s="298"/>
      <c r="B101" s="298"/>
      <c r="C101" s="298"/>
      <c r="D101" s="298"/>
      <c r="E101" s="298"/>
      <c r="F101" s="298"/>
      <c r="G101" s="298"/>
      <c r="H101" s="298"/>
      <c r="I101" s="298"/>
      <c r="J101" s="298"/>
      <c r="K101" s="298"/>
      <c r="L101" s="298"/>
      <c r="M101" s="298"/>
      <c r="N101" s="298"/>
      <c r="O101" s="298"/>
      <c r="P101" s="298"/>
      <c r="Q101" s="298"/>
      <c r="R101" s="298"/>
      <c r="S101" s="298"/>
      <c r="T101" s="298"/>
      <c r="U101" s="298"/>
      <c r="V101" s="298"/>
      <c r="W101" s="298"/>
      <c r="X101" s="298"/>
      <c r="Y101" s="298"/>
      <c r="Z101" s="298"/>
      <c r="AA101" s="298"/>
      <c r="AB101" s="298"/>
      <c r="AC101" s="298"/>
      <c r="AD101" s="298"/>
      <c r="AE101" s="298"/>
      <c r="AF101" s="298"/>
      <c r="AG101" s="298"/>
      <c r="AH101" s="298"/>
      <c r="AI101" s="298"/>
      <c r="AJ101" s="298"/>
      <c r="AK101" s="298"/>
      <c r="AL101" s="298"/>
      <c r="AM101" s="298"/>
      <c r="AN101" s="298"/>
      <c r="AO101" s="298"/>
      <c r="AP101" s="298"/>
      <c r="AQ101" s="298"/>
      <c r="AR101" s="298"/>
      <c r="AS101" s="298"/>
      <c r="AT101" s="298"/>
      <c r="AU101" s="298"/>
      <c r="AV101" s="298"/>
      <c r="AW101" s="298"/>
      <c r="AX101" s="298"/>
      <c r="AY101" s="298"/>
      <c r="AZ101" s="298"/>
      <c r="BA101" s="298"/>
      <c r="BB101" s="298"/>
      <c r="BC101" s="298"/>
      <c r="BD101" s="298"/>
      <c r="BE101" s="298"/>
      <c r="BF101" s="298"/>
      <c r="BG101" s="298"/>
      <c r="BH101" s="298"/>
      <c r="BI101" s="298"/>
      <c r="BJ101" s="298"/>
      <c r="BK101" s="298"/>
      <c r="BL101" s="298"/>
    </row>
    <row r="102" spans="1:64" x14ac:dyDescent="0.2">
      <c r="A102" s="298"/>
      <c r="B102" s="298"/>
      <c r="C102" s="298"/>
      <c r="D102" s="298"/>
      <c r="E102" s="298"/>
      <c r="F102" s="298"/>
      <c r="G102" s="298"/>
      <c r="H102" s="298"/>
      <c r="I102" s="298"/>
      <c r="J102" s="298"/>
      <c r="K102" s="298"/>
      <c r="L102" s="298"/>
      <c r="M102" s="298"/>
      <c r="N102" s="298"/>
      <c r="O102" s="298"/>
      <c r="P102" s="298"/>
      <c r="Q102" s="298"/>
      <c r="R102" s="298"/>
      <c r="S102" s="298"/>
      <c r="T102" s="298"/>
      <c r="U102" s="298"/>
      <c r="V102" s="298"/>
      <c r="W102" s="298"/>
      <c r="X102" s="298"/>
      <c r="Y102" s="298"/>
      <c r="Z102" s="298"/>
      <c r="AA102" s="298"/>
      <c r="AB102" s="298"/>
      <c r="AC102" s="298"/>
      <c r="AD102" s="298"/>
      <c r="AE102" s="298"/>
      <c r="AF102" s="298"/>
      <c r="AG102" s="298"/>
      <c r="AH102" s="298"/>
      <c r="AI102" s="298"/>
      <c r="AJ102" s="298"/>
      <c r="AK102" s="298"/>
      <c r="AL102" s="298"/>
      <c r="AM102" s="298"/>
      <c r="AN102" s="298"/>
      <c r="AO102" s="298"/>
      <c r="AP102" s="298"/>
      <c r="AQ102" s="298"/>
      <c r="AR102" s="298"/>
      <c r="AS102" s="298"/>
      <c r="AT102" s="298"/>
      <c r="AU102" s="298"/>
      <c r="AV102" s="298"/>
      <c r="AW102" s="298"/>
      <c r="AX102" s="298"/>
      <c r="AY102" s="298"/>
      <c r="AZ102" s="298"/>
      <c r="BA102" s="298"/>
      <c r="BB102" s="298"/>
      <c r="BC102" s="298"/>
      <c r="BD102" s="298"/>
      <c r="BE102" s="298"/>
      <c r="BF102" s="298"/>
      <c r="BG102" s="298"/>
      <c r="BH102" s="298"/>
      <c r="BI102" s="298"/>
      <c r="BJ102" s="298"/>
      <c r="BK102" s="298"/>
      <c r="BL102" s="298"/>
    </row>
    <row r="103" spans="1:64" x14ac:dyDescent="0.2">
      <c r="A103" s="298"/>
      <c r="B103" s="298"/>
      <c r="C103" s="298"/>
      <c r="D103" s="298"/>
      <c r="E103" s="298"/>
      <c r="F103" s="298"/>
      <c r="G103" s="298"/>
      <c r="H103" s="298"/>
      <c r="I103" s="298"/>
      <c r="J103" s="298"/>
      <c r="K103" s="298"/>
      <c r="L103" s="298"/>
      <c r="M103" s="298"/>
      <c r="N103" s="298"/>
      <c r="O103" s="298"/>
      <c r="P103" s="298"/>
      <c r="Q103" s="298"/>
      <c r="R103" s="298"/>
      <c r="S103" s="298"/>
      <c r="T103" s="298"/>
      <c r="U103" s="298"/>
      <c r="V103" s="298"/>
      <c r="W103" s="298"/>
      <c r="X103" s="298"/>
      <c r="Y103" s="298"/>
      <c r="Z103" s="298"/>
      <c r="AA103" s="298"/>
      <c r="AB103" s="298"/>
      <c r="AC103" s="298"/>
      <c r="AD103" s="298"/>
      <c r="AE103" s="298"/>
      <c r="AF103" s="298"/>
      <c r="AG103" s="298"/>
      <c r="AH103" s="298"/>
      <c r="AI103" s="298"/>
      <c r="AJ103" s="298"/>
      <c r="AK103" s="298"/>
      <c r="AL103" s="298"/>
      <c r="AM103" s="298"/>
      <c r="AN103" s="298"/>
      <c r="AO103" s="298"/>
      <c r="AP103" s="298"/>
      <c r="AQ103" s="298"/>
      <c r="AR103" s="298"/>
      <c r="AS103" s="298"/>
      <c r="AT103" s="298"/>
      <c r="AU103" s="298"/>
      <c r="AV103" s="298"/>
      <c r="AW103" s="298"/>
      <c r="AX103" s="298"/>
      <c r="AY103" s="298"/>
      <c r="AZ103" s="298"/>
      <c r="BA103" s="298"/>
      <c r="BB103" s="298"/>
      <c r="BC103" s="298"/>
      <c r="BD103" s="298"/>
      <c r="BE103" s="298"/>
      <c r="BF103" s="298"/>
      <c r="BG103" s="298"/>
      <c r="BH103" s="298"/>
      <c r="BI103" s="298"/>
      <c r="BJ103" s="298"/>
      <c r="BK103" s="298"/>
      <c r="BL103" s="298"/>
    </row>
    <row r="104" spans="1:64" x14ac:dyDescent="0.2">
      <c r="A104" s="298"/>
      <c r="B104" s="298"/>
      <c r="C104" s="298"/>
      <c r="D104" s="298"/>
      <c r="E104" s="298"/>
      <c r="F104" s="298"/>
      <c r="G104" s="298"/>
      <c r="H104" s="298"/>
      <c r="I104" s="298"/>
      <c r="J104" s="298"/>
      <c r="K104" s="298"/>
      <c r="L104" s="298"/>
      <c r="M104" s="298"/>
      <c r="N104" s="298"/>
      <c r="O104" s="298"/>
      <c r="P104" s="298"/>
      <c r="Q104" s="298"/>
      <c r="R104" s="298"/>
      <c r="S104" s="298"/>
      <c r="T104" s="298"/>
      <c r="U104" s="298"/>
      <c r="V104" s="298"/>
      <c r="W104" s="298"/>
      <c r="X104" s="298"/>
      <c r="Y104" s="298"/>
      <c r="Z104" s="298"/>
      <c r="AA104" s="298"/>
      <c r="AB104" s="298"/>
      <c r="AC104" s="298"/>
      <c r="AD104" s="298"/>
      <c r="AE104" s="298"/>
      <c r="AF104" s="298"/>
      <c r="AG104" s="298"/>
      <c r="AH104" s="298"/>
      <c r="AI104" s="298"/>
      <c r="AJ104" s="298"/>
      <c r="AK104" s="298"/>
      <c r="AL104" s="298"/>
      <c r="AM104" s="298"/>
      <c r="AN104" s="298"/>
      <c r="AO104" s="298"/>
      <c r="AP104" s="298"/>
      <c r="AQ104" s="298"/>
      <c r="AR104" s="298"/>
      <c r="AS104" s="298"/>
      <c r="AT104" s="298"/>
      <c r="AU104" s="298"/>
      <c r="AV104" s="298"/>
      <c r="AW104" s="298"/>
      <c r="AX104" s="298"/>
      <c r="AY104" s="298"/>
      <c r="AZ104" s="298"/>
      <c r="BA104" s="298"/>
      <c r="BB104" s="298"/>
      <c r="BC104" s="298"/>
      <c r="BD104" s="298"/>
      <c r="BE104" s="298"/>
      <c r="BF104" s="298"/>
      <c r="BG104" s="298"/>
      <c r="BH104" s="298"/>
      <c r="BI104" s="298"/>
      <c r="BJ104" s="298"/>
      <c r="BK104" s="298"/>
      <c r="BL104" s="298"/>
    </row>
    <row r="105" spans="1:64" x14ac:dyDescent="0.2">
      <c r="A105" s="298"/>
      <c r="B105" s="298"/>
      <c r="C105" s="298"/>
      <c r="D105" s="298"/>
      <c r="E105" s="298"/>
      <c r="F105" s="298"/>
      <c r="G105" s="298"/>
      <c r="H105" s="298"/>
      <c r="I105" s="298"/>
      <c r="J105" s="298"/>
      <c r="K105" s="298"/>
      <c r="L105" s="298"/>
      <c r="M105" s="298"/>
      <c r="N105" s="298"/>
      <c r="O105" s="298"/>
      <c r="P105" s="298"/>
      <c r="Q105" s="298"/>
      <c r="R105" s="298"/>
      <c r="S105" s="298"/>
      <c r="T105" s="298"/>
      <c r="U105" s="298"/>
      <c r="V105" s="298"/>
      <c r="W105" s="298"/>
      <c r="X105" s="298"/>
      <c r="Y105" s="298"/>
      <c r="Z105" s="298"/>
      <c r="AA105" s="298"/>
      <c r="AB105" s="298"/>
      <c r="AC105" s="298"/>
      <c r="AD105" s="298"/>
      <c r="AE105" s="298"/>
      <c r="AF105" s="298"/>
      <c r="AG105" s="298"/>
      <c r="AH105" s="298"/>
      <c r="AI105" s="298"/>
      <c r="AJ105" s="298"/>
      <c r="AK105" s="298"/>
      <c r="AL105" s="298"/>
      <c r="AM105" s="298"/>
      <c r="AN105" s="298"/>
      <c r="AO105" s="298"/>
      <c r="AP105" s="298"/>
      <c r="AQ105" s="298"/>
      <c r="AR105" s="298"/>
      <c r="AS105" s="298"/>
      <c r="AT105" s="298"/>
      <c r="AU105" s="298"/>
      <c r="AV105" s="298"/>
      <c r="AW105" s="298"/>
      <c r="AX105" s="298"/>
      <c r="AY105" s="298"/>
      <c r="AZ105" s="298"/>
      <c r="BA105" s="298"/>
      <c r="BB105" s="298"/>
      <c r="BC105" s="298"/>
      <c r="BD105" s="298"/>
      <c r="BE105" s="298"/>
      <c r="BF105" s="298"/>
      <c r="BG105" s="298"/>
      <c r="BH105" s="298"/>
      <c r="BI105" s="298"/>
      <c r="BJ105" s="298"/>
      <c r="BK105" s="298"/>
      <c r="BL105" s="298"/>
    </row>
    <row r="106" spans="1:64" x14ac:dyDescent="0.2">
      <c r="A106" s="298"/>
      <c r="B106" s="298"/>
      <c r="C106" s="298"/>
      <c r="D106" s="298"/>
      <c r="E106" s="298"/>
      <c r="F106" s="298"/>
      <c r="G106" s="298"/>
      <c r="H106" s="298"/>
      <c r="I106" s="298"/>
      <c r="J106" s="298"/>
      <c r="K106" s="298"/>
      <c r="L106" s="298"/>
      <c r="M106" s="298"/>
      <c r="N106" s="298"/>
      <c r="O106" s="298"/>
      <c r="P106" s="298"/>
      <c r="Q106" s="298"/>
      <c r="R106" s="298"/>
      <c r="S106" s="298"/>
      <c r="T106" s="298"/>
      <c r="U106" s="298"/>
      <c r="V106" s="298"/>
      <c r="W106" s="298"/>
      <c r="X106" s="298"/>
      <c r="Y106" s="298"/>
      <c r="Z106" s="298"/>
      <c r="AA106" s="298"/>
      <c r="AB106" s="298"/>
      <c r="AC106" s="298"/>
      <c r="AD106" s="298"/>
      <c r="AE106" s="298"/>
      <c r="AF106" s="298"/>
      <c r="AG106" s="298"/>
      <c r="AH106" s="298"/>
      <c r="AI106" s="298"/>
      <c r="AJ106" s="298"/>
      <c r="AK106" s="298"/>
      <c r="AL106" s="298"/>
      <c r="AM106" s="298"/>
      <c r="AN106" s="298"/>
      <c r="AO106" s="298"/>
      <c r="AP106" s="298"/>
      <c r="AQ106" s="298"/>
      <c r="AR106" s="298"/>
      <c r="AS106" s="298"/>
      <c r="AT106" s="298"/>
      <c r="AU106" s="298"/>
      <c r="AV106" s="298"/>
      <c r="AW106" s="298"/>
      <c r="AX106" s="298"/>
      <c r="AY106" s="298"/>
      <c r="AZ106" s="298"/>
      <c r="BA106" s="298"/>
      <c r="BB106" s="298"/>
      <c r="BC106" s="298"/>
      <c r="BD106" s="298"/>
      <c r="BE106" s="298"/>
      <c r="BF106" s="298"/>
      <c r="BG106" s="298"/>
      <c r="BH106" s="298"/>
      <c r="BI106" s="298"/>
      <c r="BJ106" s="298"/>
      <c r="BK106" s="298"/>
      <c r="BL106" s="298"/>
    </row>
    <row r="107" spans="1:64" x14ac:dyDescent="0.2">
      <c r="A107" s="298"/>
      <c r="B107" s="298"/>
      <c r="C107" s="298"/>
      <c r="D107" s="298"/>
      <c r="E107" s="298"/>
      <c r="F107" s="298"/>
      <c r="G107" s="298"/>
      <c r="H107" s="298"/>
      <c r="I107" s="298"/>
      <c r="J107" s="298"/>
      <c r="K107" s="298"/>
      <c r="L107" s="298"/>
      <c r="M107" s="298"/>
      <c r="N107" s="298"/>
      <c r="O107" s="298"/>
      <c r="P107" s="298"/>
      <c r="Q107" s="298"/>
      <c r="R107" s="298"/>
      <c r="S107" s="298"/>
      <c r="T107" s="298"/>
      <c r="U107" s="298"/>
      <c r="V107" s="298"/>
      <c r="W107" s="298"/>
      <c r="X107" s="298"/>
      <c r="Y107" s="298"/>
      <c r="Z107" s="298"/>
      <c r="AA107" s="298"/>
      <c r="AB107" s="298"/>
      <c r="AC107" s="298"/>
      <c r="AD107" s="298"/>
      <c r="AE107" s="298"/>
      <c r="AF107" s="298"/>
      <c r="AG107" s="298"/>
      <c r="AH107" s="298"/>
      <c r="AI107" s="298"/>
      <c r="AJ107" s="298"/>
      <c r="AK107" s="298"/>
      <c r="AL107" s="298"/>
      <c r="AM107" s="298"/>
      <c r="AN107" s="298"/>
      <c r="AO107" s="298"/>
      <c r="AP107" s="298"/>
      <c r="AQ107" s="298"/>
      <c r="AR107" s="298"/>
      <c r="AS107" s="298"/>
      <c r="AT107" s="298"/>
      <c r="AU107" s="298"/>
      <c r="AV107" s="298"/>
      <c r="AW107" s="298"/>
      <c r="AX107" s="298"/>
      <c r="AY107" s="298"/>
      <c r="AZ107" s="298"/>
      <c r="BA107" s="298"/>
      <c r="BB107" s="298"/>
      <c r="BC107" s="298"/>
      <c r="BD107" s="298"/>
      <c r="BE107" s="298"/>
      <c r="BF107" s="298"/>
      <c r="BG107" s="298"/>
      <c r="BH107" s="298"/>
      <c r="BI107" s="298"/>
      <c r="BJ107" s="298"/>
      <c r="BK107" s="298"/>
      <c r="BL107" s="298"/>
    </row>
    <row r="108" spans="1:64" x14ac:dyDescent="0.2">
      <c r="A108" s="298"/>
      <c r="B108" s="298"/>
      <c r="C108" s="298"/>
      <c r="D108" s="298"/>
      <c r="E108" s="298"/>
      <c r="F108" s="298"/>
      <c r="G108" s="298"/>
      <c r="H108" s="298"/>
      <c r="I108" s="298"/>
      <c r="J108" s="298"/>
      <c r="K108" s="298"/>
      <c r="L108" s="298"/>
      <c r="M108" s="298"/>
      <c r="N108" s="298"/>
      <c r="O108" s="298"/>
      <c r="P108" s="298"/>
      <c r="Q108" s="298"/>
      <c r="R108" s="298"/>
      <c r="S108" s="298"/>
      <c r="T108" s="298"/>
      <c r="U108" s="298"/>
      <c r="V108" s="298"/>
      <c r="W108" s="298"/>
      <c r="X108" s="298"/>
      <c r="Y108" s="298"/>
      <c r="Z108" s="298"/>
      <c r="AA108" s="298"/>
      <c r="AB108" s="298"/>
      <c r="AC108" s="298"/>
      <c r="AD108" s="298"/>
      <c r="AE108" s="298"/>
      <c r="AF108" s="298"/>
      <c r="AG108" s="298"/>
      <c r="AH108" s="298"/>
      <c r="AI108" s="298"/>
      <c r="AJ108" s="298"/>
      <c r="AK108" s="298"/>
      <c r="AL108" s="298"/>
      <c r="AM108" s="298"/>
      <c r="AN108" s="298"/>
      <c r="AO108" s="298"/>
      <c r="AP108" s="298"/>
      <c r="AQ108" s="298"/>
      <c r="AR108" s="298"/>
      <c r="AS108" s="298"/>
      <c r="AT108" s="298"/>
      <c r="AU108" s="298"/>
      <c r="AV108" s="298"/>
      <c r="AW108" s="298"/>
      <c r="AX108" s="298"/>
      <c r="AY108" s="298"/>
      <c r="AZ108" s="298"/>
      <c r="BA108" s="298"/>
      <c r="BB108" s="298"/>
      <c r="BC108" s="298"/>
      <c r="BD108" s="298"/>
      <c r="BE108" s="298"/>
      <c r="BF108" s="298"/>
      <c r="BG108" s="298"/>
      <c r="BH108" s="298"/>
      <c r="BI108" s="298"/>
      <c r="BJ108" s="298"/>
      <c r="BK108" s="298"/>
      <c r="BL108" s="298"/>
    </row>
    <row r="109" spans="1:64" x14ac:dyDescent="0.2">
      <c r="A109" s="298"/>
      <c r="B109" s="298"/>
      <c r="C109" s="298"/>
      <c r="D109" s="298"/>
      <c r="E109" s="298"/>
      <c r="F109" s="298"/>
      <c r="G109" s="298"/>
      <c r="H109" s="298"/>
      <c r="I109" s="298"/>
      <c r="J109" s="298"/>
      <c r="K109" s="298"/>
      <c r="L109" s="298"/>
      <c r="M109" s="298"/>
      <c r="N109" s="298"/>
      <c r="O109" s="298"/>
      <c r="P109" s="298"/>
      <c r="Q109" s="298"/>
      <c r="R109" s="298"/>
      <c r="S109" s="298"/>
      <c r="T109" s="298"/>
      <c r="U109" s="298"/>
      <c r="V109" s="298"/>
      <c r="W109" s="298"/>
      <c r="X109" s="298"/>
      <c r="Y109" s="298"/>
      <c r="Z109" s="298"/>
      <c r="AA109" s="298"/>
      <c r="AB109" s="298"/>
      <c r="AC109" s="298"/>
      <c r="AD109" s="298"/>
      <c r="AE109" s="298"/>
      <c r="AF109" s="298"/>
      <c r="AG109" s="298"/>
      <c r="AH109" s="298"/>
      <c r="AI109" s="298"/>
      <c r="AJ109" s="298"/>
      <c r="AK109" s="298"/>
      <c r="AL109" s="298"/>
      <c r="AM109" s="298"/>
      <c r="AN109" s="298"/>
      <c r="AO109" s="298"/>
      <c r="AP109" s="298"/>
      <c r="AQ109" s="298"/>
      <c r="AR109" s="298"/>
      <c r="AS109" s="298"/>
      <c r="AT109" s="298"/>
      <c r="AU109" s="298"/>
      <c r="AV109" s="298"/>
      <c r="AW109" s="298"/>
      <c r="AX109" s="298"/>
      <c r="AY109" s="298"/>
      <c r="AZ109" s="298"/>
      <c r="BA109" s="298"/>
      <c r="BB109" s="298"/>
      <c r="BC109" s="298"/>
      <c r="BD109" s="298"/>
      <c r="BE109" s="298"/>
      <c r="BF109" s="298"/>
      <c r="BG109" s="298"/>
      <c r="BH109" s="298"/>
      <c r="BI109" s="298"/>
      <c r="BJ109" s="298"/>
      <c r="BK109" s="298"/>
      <c r="BL109" s="298"/>
    </row>
    <row r="110" spans="1:64" x14ac:dyDescent="0.2">
      <c r="A110" s="298"/>
      <c r="B110" s="298"/>
      <c r="C110" s="298"/>
      <c r="D110" s="298"/>
      <c r="E110" s="298"/>
      <c r="F110" s="298"/>
      <c r="G110" s="298"/>
      <c r="H110" s="298"/>
      <c r="I110" s="298"/>
      <c r="J110" s="298"/>
      <c r="K110" s="298"/>
      <c r="L110" s="298"/>
      <c r="M110" s="298"/>
      <c r="N110" s="298"/>
      <c r="O110" s="298"/>
      <c r="P110" s="298"/>
      <c r="Q110" s="298"/>
      <c r="R110" s="298"/>
      <c r="S110" s="298"/>
      <c r="T110" s="298"/>
      <c r="U110" s="298"/>
      <c r="V110" s="298"/>
      <c r="W110" s="298"/>
      <c r="X110" s="298"/>
      <c r="Y110" s="298"/>
      <c r="Z110" s="298"/>
      <c r="AA110" s="298"/>
      <c r="AB110" s="298"/>
      <c r="AC110" s="298"/>
      <c r="AD110" s="298"/>
      <c r="AE110" s="298"/>
      <c r="AF110" s="298"/>
      <c r="AG110" s="298"/>
      <c r="AH110" s="298"/>
      <c r="AI110" s="298"/>
      <c r="AJ110" s="298"/>
      <c r="AK110" s="298"/>
      <c r="AL110" s="298"/>
      <c r="AM110" s="298"/>
      <c r="AN110" s="298"/>
      <c r="AO110" s="298"/>
      <c r="AP110" s="298"/>
      <c r="AQ110" s="298"/>
      <c r="AR110" s="298"/>
      <c r="AS110" s="298"/>
      <c r="AT110" s="298"/>
      <c r="AU110" s="298"/>
      <c r="AV110" s="298"/>
      <c r="AW110" s="298"/>
      <c r="AX110" s="298"/>
      <c r="AY110" s="298"/>
      <c r="AZ110" s="298"/>
      <c r="BA110" s="298"/>
      <c r="BB110" s="298"/>
      <c r="BC110" s="298"/>
      <c r="BD110" s="298"/>
      <c r="BE110" s="298"/>
      <c r="BF110" s="298"/>
      <c r="BG110" s="298"/>
      <c r="BH110" s="298"/>
      <c r="BI110" s="298"/>
      <c r="BJ110" s="298"/>
      <c r="BK110" s="298"/>
      <c r="BL110" s="298"/>
    </row>
    <row r="111" spans="1:64" x14ac:dyDescent="0.2">
      <c r="A111" s="298"/>
      <c r="B111" s="298"/>
      <c r="C111" s="298"/>
      <c r="D111" s="298"/>
      <c r="E111" s="298"/>
      <c r="F111" s="298"/>
      <c r="G111" s="298"/>
      <c r="H111" s="298"/>
      <c r="I111" s="298"/>
      <c r="J111" s="298"/>
      <c r="K111" s="298"/>
      <c r="L111" s="298"/>
      <c r="M111" s="298"/>
      <c r="N111" s="298"/>
      <c r="O111" s="298"/>
      <c r="P111" s="298"/>
      <c r="Q111" s="298"/>
      <c r="R111" s="298"/>
      <c r="S111" s="298"/>
      <c r="T111" s="298"/>
      <c r="U111" s="298"/>
      <c r="V111" s="298"/>
      <c r="W111" s="298"/>
      <c r="X111" s="298"/>
      <c r="Y111" s="298"/>
      <c r="Z111" s="298"/>
      <c r="AA111" s="298"/>
      <c r="AB111" s="298"/>
      <c r="AC111" s="298"/>
      <c r="AD111" s="298"/>
      <c r="AE111" s="298"/>
      <c r="AF111" s="298"/>
      <c r="AG111" s="298"/>
      <c r="AH111" s="298"/>
      <c r="AI111" s="298"/>
      <c r="AJ111" s="298"/>
      <c r="AK111" s="298"/>
      <c r="AL111" s="298"/>
      <c r="AM111" s="298"/>
      <c r="AN111" s="298"/>
      <c r="AO111" s="298"/>
      <c r="AP111" s="298"/>
      <c r="AQ111" s="298"/>
      <c r="AR111" s="298"/>
      <c r="AS111" s="298"/>
      <c r="AT111" s="298"/>
      <c r="AU111" s="298"/>
      <c r="AV111" s="298"/>
      <c r="AW111" s="298"/>
      <c r="AX111" s="298"/>
      <c r="AY111" s="298"/>
      <c r="AZ111" s="298"/>
      <c r="BA111" s="298"/>
      <c r="BB111" s="298"/>
      <c r="BC111" s="298"/>
      <c r="BD111" s="298"/>
      <c r="BE111" s="298"/>
      <c r="BF111" s="298"/>
      <c r="BG111" s="298"/>
      <c r="BH111" s="298"/>
      <c r="BI111" s="298"/>
      <c r="BJ111" s="298"/>
      <c r="BK111" s="298"/>
      <c r="BL111" s="298"/>
    </row>
    <row r="112" spans="1:64" x14ac:dyDescent="0.2">
      <c r="A112" s="298"/>
      <c r="B112" s="298"/>
      <c r="C112" s="298"/>
      <c r="D112" s="298"/>
      <c r="E112" s="298"/>
      <c r="F112" s="298"/>
      <c r="G112" s="298"/>
      <c r="H112" s="298"/>
      <c r="I112" s="298"/>
      <c r="J112" s="298"/>
      <c r="K112" s="298"/>
      <c r="L112" s="298"/>
      <c r="M112" s="298"/>
      <c r="N112" s="298"/>
      <c r="O112" s="298"/>
      <c r="P112" s="298"/>
      <c r="Q112" s="298"/>
      <c r="R112" s="298"/>
      <c r="S112" s="298"/>
      <c r="T112" s="298"/>
      <c r="U112" s="298"/>
      <c r="V112" s="298"/>
      <c r="W112" s="298"/>
      <c r="X112" s="298"/>
      <c r="Y112" s="298"/>
      <c r="Z112" s="298"/>
      <c r="AA112" s="298"/>
      <c r="AB112" s="298"/>
      <c r="AC112" s="298"/>
      <c r="AD112" s="298"/>
      <c r="AE112" s="298"/>
      <c r="AF112" s="298"/>
      <c r="AG112" s="298"/>
      <c r="AH112" s="298"/>
      <c r="AI112" s="298"/>
      <c r="AJ112" s="298"/>
      <c r="AK112" s="298"/>
      <c r="AL112" s="298"/>
      <c r="AM112" s="298"/>
      <c r="AN112" s="298"/>
      <c r="AO112" s="298"/>
      <c r="AP112" s="298"/>
      <c r="AQ112" s="298"/>
      <c r="AR112" s="298"/>
      <c r="AS112" s="298"/>
      <c r="AT112" s="298"/>
      <c r="AU112" s="298"/>
      <c r="AV112" s="298"/>
      <c r="AW112" s="298"/>
      <c r="AX112" s="298"/>
      <c r="AY112" s="298"/>
      <c r="AZ112" s="298"/>
      <c r="BA112" s="298"/>
      <c r="BB112" s="298"/>
      <c r="BC112" s="298"/>
      <c r="BD112" s="298"/>
      <c r="BE112" s="298"/>
      <c r="BF112" s="298"/>
      <c r="BG112" s="298"/>
      <c r="BH112" s="298"/>
      <c r="BI112" s="298"/>
      <c r="BJ112" s="298"/>
      <c r="BK112" s="298"/>
      <c r="BL112" s="298"/>
    </row>
    <row r="113" spans="1:64" x14ac:dyDescent="0.2">
      <c r="A113" s="298"/>
      <c r="B113" s="298"/>
      <c r="C113" s="298"/>
      <c r="D113" s="298"/>
      <c r="E113" s="298"/>
      <c r="F113" s="298"/>
      <c r="G113" s="298"/>
      <c r="H113" s="298"/>
      <c r="I113" s="298"/>
      <c r="J113" s="298"/>
      <c r="K113" s="298"/>
      <c r="L113" s="298"/>
      <c r="M113" s="298"/>
      <c r="N113" s="298"/>
      <c r="O113" s="298"/>
      <c r="P113" s="298"/>
      <c r="Q113" s="298"/>
      <c r="R113" s="298"/>
      <c r="S113" s="298"/>
      <c r="T113" s="298"/>
      <c r="U113" s="298"/>
      <c r="V113" s="298"/>
      <c r="W113" s="298"/>
      <c r="X113" s="298"/>
      <c r="Y113" s="298"/>
      <c r="Z113" s="298"/>
      <c r="AA113" s="298"/>
      <c r="AB113" s="298"/>
      <c r="AC113" s="298"/>
      <c r="AD113" s="298"/>
      <c r="AE113" s="298"/>
      <c r="AF113" s="298"/>
      <c r="AG113" s="298"/>
      <c r="AH113" s="298"/>
      <c r="AI113" s="298"/>
      <c r="AJ113" s="298"/>
      <c r="AK113" s="298"/>
      <c r="AL113" s="298"/>
      <c r="AM113" s="298"/>
      <c r="AN113" s="298"/>
      <c r="AO113" s="298"/>
      <c r="AP113" s="298"/>
      <c r="AQ113" s="298"/>
      <c r="AR113" s="298"/>
      <c r="AS113" s="298"/>
      <c r="AT113" s="298"/>
      <c r="AU113" s="298"/>
      <c r="AV113" s="298"/>
      <c r="AW113" s="298"/>
      <c r="AX113" s="298"/>
      <c r="AY113" s="298"/>
      <c r="AZ113" s="298"/>
      <c r="BA113" s="298"/>
      <c r="BB113" s="298"/>
      <c r="BC113" s="298"/>
      <c r="BD113" s="298"/>
      <c r="BE113" s="298"/>
      <c r="BF113" s="298"/>
      <c r="BG113" s="298"/>
      <c r="BH113" s="298"/>
      <c r="BI113" s="298"/>
      <c r="BJ113" s="298"/>
      <c r="BK113" s="298"/>
      <c r="BL113" s="298"/>
    </row>
    <row r="114" spans="1:64" x14ac:dyDescent="0.2">
      <c r="A114" s="298"/>
      <c r="B114" s="298"/>
      <c r="C114" s="298"/>
      <c r="D114" s="298"/>
      <c r="E114" s="298"/>
      <c r="F114" s="298"/>
      <c r="G114" s="298"/>
      <c r="H114" s="298"/>
      <c r="I114" s="298"/>
      <c r="J114" s="298"/>
      <c r="K114" s="298"/>
      <c r="L114" s="298"/>
      <c r="M114" s="298"/>
      <c r="N114" s="298"/>
      <c r="O114" s="298"/>
      <c r="P114" s="298"/>
      <c r="Q114" s="298"/>
      <c r="R114" s="298"/>
      <c r="S114" s="298"/>
      <c r="T114" s="298"/>
      <c r="U114" s="298"/>
      <c r="V114" s="298"/>
      <c r="W114" s="298"/>
      <c r="X114" s="298"/>
      <c r="Y114" s="298"/>
      <c r="Z114" s="298"/>
      <c r="AA114" s="298"/>
      <c r="AB114" s="298"/>
      <c r="AC114" s="298"/>
      <c r="AD114" s="298"/>
      <c r="AE114" s="298"/>
      <c r="AF114" s="298"/>
      <c r="AG114" s="298"/>
      <c r="AH114" s="298"/>
      <c r="AI114" s="298"/>
      <c r="AJ114" s="298"/>
      <c r="AK114" s="298"/>
      <c r="AL114" s="298"/>
      <c r="AM114" s="298"/>
      <c r="AN114" s="298"/>
      <c r="AO114" s="298"/>
      <c r="AP114" s="298"/>
      <c r="AQ114" s="298"/>
      <c r="AR114" s="298"/>
      <c r="AS114" s="298"/>
      <c r="AT114" s="298"/>
      <c r="AU114" s="298"/>
      <c r="AV114" s="298"/>
      <c r="AW114" s="298"/>
      <c r="AX114" s="298"/>
      <c r="AY114" s="298"/>
      <c r="AZ114" s="298"/>
      <c r="BA114" s="298"/>
      <c r="BB114" s="298"/>
      <c r="BC114" s="298"/>
      <c r="BD114" s="298"/>
      <c r="BE114" s="298"/>
      <c r="BF114" s="298"/>
      <c r="BG114" s="298"/>
      <c r="BH114" s="298"/>
      <c r="BI114" s="298"/>
      <c r="BJ114" s="298"/>
      <c r="BK114" s="298"/>
      <c r="BL114" s="298"/>
    </row>
    <row r="115" spans="1:64" x14ac:dyDescent="0.2">
      <c r="A115" s="298"/>
      <c r="B115" s="298"/>
      <c r="C115" s="298"/>
      <c r="D115" s="298"/>
      <c r="E115" s="298"/>
      <c r="F115" s="298"/>
      <c r="G115" s="298"/>
      <c r="H115" s="298"/>
      <c r="I115" s="298"/>
      <c r="J115" s="298"/>
      <c r="K115" s="298"/>
      <c r="L115" s="298"/>
      <c r="M115" s="298"/>
      <c r="N115" s="298"/>
      <c r="O115" s="298"/>
      <c r="P115" s="298"/>
      <c r="Q115" s="298"/>
      <c r="R115" s="298"/>
      <c r="S115" s="298"/>
      <c r="T115" s="298"/>
      <c r="U115" s="298"/>
      <c r="V115" s="298"/>
      <c r="W115" s="298"/>
      <c r="X115" s="298"/>
      <c r="Y115" s="298"/>
      <c r="Z115" s="298"/>
      <c r="AA115" s="298"/>
      <c r="AB115" s="298"/>
      <c r="AC115" s="298"/>
      <c r="AD115" s="298"/>
      <c r="AE115" s="298"/>
      <c r="AF115" s="298"/>
      <c r="AG115" s="298"/>
      <c r="AH115" s="298"/>
      <c r="AI115" s="298"/>
      <c r="AJ115" s="298"/>
      <c r="AK115" s="298"/>
      <c r="AL115" s="298"/>
      <c r="AM115" s="298"/>
      <c r="AN115" s="298"/>
      <c r="AO115" s="298"/>
      <c r="AP115" s="298"/>
      <c r="AQ115" s="298"/>
      <c r="AR115" s="298"/>
      <c r="AS115" s="298"/>
      <c r="AT115" s="298"/>
      <c r="AU115" s="298"/>
      <c r="AV115" s="298"/>
      <c r="AW115" s="298"/>
      <c r="AX115" s="298"/>
      <c r="AY115" s="298"/>
      <c r="AZ115" s="298"/>
      <c r="BA115" s="298"/>
      <c r="BB115" s="298"/>
      <c r="BC115" s="298"/>
      <c r="BD115" s="298"/>
      <c r="BE115" s="298"/>
      <c r="BF115" s="298"/>
      <c r="BG115" s="298"/>
      <c r="BH115" s="298"/>
      <c r="BI115" s="298"/>
      <c r="BJ115" s="298"/>
      <c r="BK115" s="298"/>
      <c r="BL115" s="298"/>
    </row>
    <row r="116" spans="1:64" x14ac:dyDescent="0.2">
      <c r="A116" s="298"/>
      <c r="B116" s="298"/>
      <c r="C116" s="298"/>
      <c r="D116" s="298"/>
      <c r="E116" s="298"/>
      <c r="F116" s="298"/>
      <c r="G116" s="298"/>
      <c r="H116" s="298"/>
      <c r="I116" s="298"/>
      <c r="J116" s="298"/>
      <c r="K116" s="298"/>
      <c r="L116" s="298"/>
      <c r="M116" s="298"/>
      <c r="N116" s="298"/>
      <c r="O116" s="298"/>
      <c r="P116" s="298"/>
      <c r="Q116" s="298"/>
      <c r="R116" s="298"/>
      <c r="S116" s="298"/>
      <c r="T116" s="298"/>
      <c r="U116" s="298"/>
      <c r="V116" s="298"/>
      <c r="W116" s="298"/>
      <c r="X116" s="298"/>
      <c r="Y116" s="298"/>
      <c r="Z116" s="298"/>
      <c r="AA116" s="298"/>
      <c r="AB116" s="298"/>
      <c r="AC116" s="298"/>
      <c r="AD116" s="298"/>
      <c r="AE116" s="298"/>
      <c r="AF116" s="298"/>
      <c r="AG116" s="298"/>
      <c r="AH116" s="298"/>
      <c r="AI116" s="298"/>
      <c r="AJ116" s="298"/>
      <c r="AK116" s="298"/>
      <c r="AL116" s="298"/>
      <c r="AM116" s="298"/>
      <c r="AN116" s="298"/>
      <c r="AO116" s="298"/>
      <c r="AP116" s="298"/>
      <c r="AQ116" s="298"/>
      <c r="AR116" s="298"/>
      <c r="AS116" s="298"/>
      <c r="AT116" s="298"/>
      <c r="AU116" s="298"/>
      <c r="AV116" s="298"/>
      <c r="AW116" s="298"/>
      <c r="AX116" s="298"/>
      <c r="AY116" s="298"/>
      <c r="AZ116" s="298"/>
      <c r="BA116" s="298"/>
      <c r="BB116" s="298"/>
      <c r="BC116" s="298"/>
      <c r="BD116" s="298"/>
      <c r="BE116" s="298"/>
      <c r="BF116" s="298"/>
      <c r="BG116" s="298"/>
      <c r="BH116" s="298"/>
      <c r="BI116" s="298"/>
      <c r="BJ116" s="298"/>
      <c r="BK116" s="298"/>
      <c r="BL116" s="298"/>
    </row>
    <row r="117" spans="1:64" x14ac:dyDescent="0.2">
      <c r="A117" s="298"/>
      <c r="B117" s="298"/>
      <c r="C117" s="298"/>
      <c r="D117" s="298"/>
      <c r="E117" s="298"/>
      <c r="F117" s="298"/>
      <c r="G117" s="298"/>
      <c r="H117" s="298"/>
      <c r="I117" s="298"/>
      <c r="J117" s="298"/>
      <c r="K117" s="298"/>
      <c r="L117" s="298"/>
      <c r="M117" s="298"/>
      <c r="N117" s="298"/>
      <c r="O117" s="298"/>
      <c r="P117" s="298"/>
      <c r="Q117" s="298"/>
      <c r="R117" s="298"/>
      <c r="S117" s="298"/>
      <c r="T117" s="298"/>
      <c r="U117" s="298"/>
      <c r="V117" s="298"/>
      <c r="W117" s="298"/>
      <c r="X117" s="298"/>
      <c r="Y117" s="298"/>
      <c r="Z117" s="298"/>
      <c r="AA117" s="298"/>
      <c r="AB117" s="298"/>
      <c r="AC117" s="298"/>
      <c r="AD117" s="298"/>
      <c r="AE117" s="298"/>
      <c r="AF117" s="298"/>
      <c r="AG117" s="298"/>
      <c r="AH117" s="298"/>
      <c r="AI117" s="298"/>
      <c r="AJ117" s="298"/>
      <c r="AK117" s="298"/>
      <c r="AL117" s="298"/>
      <c r="AM117" s="298"/>
      <c r="AN117" s="298"/>
      <c r="AO117" s="298"/>
      <c r="AP117" s="298"/>
      <c r="AQ117" s="298"/>
      <c r="AR117" s="298"/>
      <c r="AS117" s="298"/>
      <c r="AT117" s="298"/>
      <c r="AU117" s="298"/>
      <c r="AV117" s="298"/>
      <c r="AW117" s="298"/>
      <c r="AX117" s="298"/>
      <c r="AY117" s="298"/>
      <c r="AZ117" s="298"/>
      <c r="BA117" s="298"/>
      <c r="BB117" s="298"/>
      <c r="BC117" s="298"/>
      <c r="BD117" s="298"/>
      <c r="BE117" s="298"/>
      <c r="BF117" s="298"/>
      <c r="BG117" s="298"/>
      <c r="BH117" s="298"/>
      <c r="BI117" s="298"/>
      <c r="BJ117" s="298"/>
      <c r="BK117" s="298"/>
      <c r="BL117" s="298"/>
    </row>
    <row r="118" spans="1:64" x14ac:dyDescent="0.2">
      <c r="A118" s="298"/>
      <c r="B118" s="298"/>
      <c r="C118" s="298"/>
      <c r="D118" s="298"/>
      <c r="E118" s="298"/>
      <c r="F118" s="298"/>
      <c r="G118" s="298"/>
      <c r="H118" s="298"/>
      <c r="I118" s="298"/>
      <c r="J118" s="298"/>
      <c r="K118" s="298"/>
      <c r="L118" s="298"/>
      <c r="M118" s="298"/>
      <c r="N118" s="298"/>
      <c r="O118" s="298"/>
      <c r="P118" s="298"/>
      <c r="Q118" s="298"/>
      <c r="R118" s="298"/>
      <c r="S118" s="298"/>
      <c r="T118" s="298"/>
      <c r="U118" s="298"/>
      <c r="V118" s="298"/>
      <c r="W118" s="298"/>
      <c r="X118" s="298"/>
      <c r="Y118" s="298"/>
      <c r="Z118" s="298"/>
      <c r="AA118" s="298"/>
      <c r="AB118" s="298"/>
      <c r="AC118" s="298"/>
      <c r="AD118" s="298"/>
      <c r="AE118" s="298"/>
      <c r="AF118" s="298"/>
      <c r="AG118" s="298"/>
      <c r="AH118" s="298"/>
      <c r="AI118" s="298"/>
      <c r="AJ118" s="298"/>
      <c r="AK118" s="298"/>
      <c r="AL118" s="298"/>
      <c r="AM118" s="298"/>
      <c r="AN118" s="298"/>
      <c r="AO118" s="298"/>
      <c r="AP118" s="298"/>
      <c r="AQ118" s="298"/>
      <c r="AR118" s="298"/>
      <c r="AS118" s="298"/>
      <c r="AT118" s="298"/>
      <c r="AU118" s="298"/>
      <c r="AV118" s="298"/>
      <c r="AW118" s="298"/>
      <c r="AX118" s="298"/>
      <c r="AY118" s="298"/>
      <c r="AZ118" s="298"/>
      <c r="BA118" s="298"/>
      <c r="BB118" s="298"/>
      <c r="BC118" s="298"/>
      <c r="BD118" s="298"/>
      <c r="BE118" s="298"/>
      <c r="BF118" s="298"/>
      <c r="BG118" s="298"/>
      <c r="BH118" s="298"/>
      <c r="BI118" s="298"/>
      <c r="BJ118" s="298"/>
      <c r="BK118" s="298"/>
      <c r="BL118" s="298"/>
    </row>
    <row r="119" spans="1:64" x14ac:dyDescent="0.2">
      <c r="A119" s="298"/>
      <c r="B119" s="298"/>
      <c r="C119" s="298"/>
      <c r="D119" s="298"/>
      <c r="E119" s="298"/>
      <c r="F119" s="298"/>
      <c r="G119" s="298"/>
      <c r="H119" s="298"/>
      <c r="I119" s="298"/>
      <c r="J119" s="298"/>
      <c r="K119" s="298"/>
      <c r="L119" s="298"/>
      <c r="M119" s="298"/>
      <c r="N119" s="298"/>
      <c r="O119" s="298"/>
      <c r="P119" s="298"/>
      <c r="Q119" s="298"/>
      <c r="R119" s="298"/>
      <c r="S119" s="298"/>
      <c r="T119" s="298"/>
      <c r="U119" s="298"/>
      <c r="V119" s="298"/>
      <c r="W119" s="298"/>
      <c r="X119" s="298"/>
      <c r="Y119" s="298"/>
      <c r="Z119" s="298"/>
      <c r="AA119" s="298"/>
      <c r="AB119" s="298"/>
      <c r="AC119" s="298"/>
      <c r="AD119" s="298"/>
      <c r="AE119" s="298"/>
      <c r="AF119" s="298"/>
      <c r="AG119" s="298"/>
      <c r="AH119" s="298"/>
      <c r="AI119" s="298"/>
      <c r="AJ119" s="298"/>
      <c r="AK119" s="298"/>
      <c r="AL119" s="298"/>
      <c r="AM119" s="298"/>
      <c r="AN119" s="298"/>
      <c r="AO119" s="298"/>
      <c r="AP119" s="298"/>
      <c r="AQ119" s="298"/>
      <c r="AR119" s="298"/>
      <c r="AS119" s="298"/>
      <c r="AT119" s="298"/>
      <c r="AU119" s="298"/>
      <c r="AV119" s="298"/>
      <c r="AW119" s="298"/>
      <c r="AX119" s="298"/>
      <c r="AY119" s="298"/>
      <c r="AZ119" s="298"/>
      <c r="BA119" s="298"/>
      <c r="BB119" s="298"/>
      <c r="BC119" s="298"/>
      <c r="BD119" s="298"/>
      <c r="BE119" s="298"/>
      <c r="BF119" s="298"/>
      <c r="BG119" s="298"/>
      <c r="BH119" s="298"/>
      <c r="BI119" s="298"/>
      <c r="BJ119" s="298"/>
      <c r="BK119" s="298"/>
      <c r="BL119" s="298"/>
    </row>
    <row r="120" spans="1:64" x14ac:dyDescent="0.2">
      <c r="A120" s="298"/>
      <c r="B120" s="298"/>
      <c r="C120" s="298"/>
      <c r="D120" s="298"/>
      <c r="E120" s="298"/>
      <c r="F120" s="298"/>
      <c r="G120" s="298"/>
      <c r="H120" s="298"/>
      <c r="I120" s="298"/>
      <c r="J120" s="298"/>
      <c r="K120" s="298"/>
      <c r="L120" s="298"/>
      <c r="M120" s="298"/>
      <c r="N120" s="298"/>
      <c r="O120" s="298"/>
      <c r="P120" s="298"/>
      <c r="Q120" s="298"/>
      <c r="R120" s="298"/>
      <c r="S120" s="298"/>
      <c r="T120" s="298"/>
      <c r="U120" s="298"/>
      <c r="V120" s="298"/>
      <c r="W120" s="298"/>
      <c r="X120" s="298"/>
      <c r="Y120" s="298"/>
      <c r="Z120" s="298"/>
      <c r="AA120" s="298"/>
      <c r="AB120" s="298"/>
      <c r="AC120" s="298"/>
      <c r="AD120" s="298"/>
      <c r="AE120" s="298"/>
      <c r="AF120" s="298"/>
      <c r="AG120" s="298"/>
      <c r="AH120" s="298"/>
      <c r="AI120" s="298"/>
      <c r="AJ120" s="298"/>
      <c r="AK120" s="298"/>
      <c r="AL120" s="298"/>
      <c r="AM120" s="298"/>
      <c r="AN120" s="298"/>
      <c r="AO120" s="298"/>
      <c r="AP120" s="298"/>
      <c r="AQ120" s="298"/>
      <c r="AR120" s="298"/>
      <c r="AS120" s="298"/>
      <c r="AT120" s="298"/>
      <c r="AU120" s="298"/>
      <c r="AV120" s="298"/>
      <c r="AW120" s="298"/>
      <c r="AX120" s="298"/>
      <c r="AY120" s="298"/>
      <c r="AZ120" s="298"/>
      <c r="BA120" s="298"/>
      <c r="BB120" s="298"/>
      <c r="BC120" s="298"/>
      <c r="BD120" s="298"/>
      <c r="BE120" s="298"/>
      <c r="BF120" s="298"/>
      <c r="BG120" s="298"/>
      <c r="BH120" s="298"/>
      <c r="BI120" s="298"/>
      <c r="BJ120" s="298"/>
      <c r="BK120" s="298"/>
      <c r="BL120" s="298"/>
    </row>
    <row r="121" spans="1:64" x14ac:dyDescent="0.2">
      <c r="A121" s="298"/>
      <c r="B121" s="298"/>
      <c r="C121" s="298"/>
      <c r="D121" s="298"/>
      <c r="E121" s="298"/>
      <c r="F121" s="298"/>
      <c r="G121" s="298"/>
      <c r="H121" s="298"/>
      <c r="I121" s="298"/>
      <c r="J121" s="298"/>
      <c r="K121" s="298"/>
      <c r="L121" s="298"/>
      <c r="M121" s="298"/>
      <c r="N121" s="298"/>
      <c r="O121" s="298"/>
      <c r="P121" s="298"/>
      <c r="Q121" s="298"/>
      <c r="R121" s="298"/>
      <c r="S121" s="298"/>
      <c r="T121" s="298"/>
      <c r="U121" s="298"/>
      <c r="V121" s="298"/>
      <c r="W121" s="298"/>
      <c r="X121" s="298"/>
      <c r="Y121" s="298"/>
      <c r="Z121" s="298"/>
      <c r="AA121" s="298"/>
      <c r="AB121" s="298"/>
      <c r="AC121" s="298"/>
      <c r="AD121" s="298"/>
      <c r="AE121" s="298"/>
      <c r="AF121" s="298"/>
      <c r="AG121" s="298"/>
      <c r="AH121" s="298"/>
      <c r="AI121" s="298"/>
      <c r="AJ121" s="298"/>
      <c r="AK121" s="298"/>
      <c r="AL121" s="298"/>
      <c r="AM121" s="298"/>
      <c r="AN121" s="298"/>
      <c r="AO121" s="298"/>
      <c r="AP121" s="298"/>
      <c r="AQ121" s="298"/>
      <c r="AR121" s="298"/>
      <c r="AS121" s="298"/>
      <c r="AT121" s="298"/>
      <c r="AU121" s="298"/>
      <c r="AV121" s="298"/>
      <c r="AW121" s="298"/>
      <c r="AX121" s="298"/>
      <c r="AY121" s="298"/>
      <c r="AZ121" s="298"/>
      <c r="BA121" s="298"/>
      <c r="BB121" s="298"/>
      <c r="BC121" s="298"/>
      <c r="BD121" s="298"/>
      <c r="BE121" s="298"/>
      <c r="BF121" s="298"/>
      <c r="BG121" s="298"/>
      <c r="BH121" s="298"/>
      <c r="BI121" s="298"/>
      <c r="BJ121" s="298"/>
      <c r="BK121" s="298"/>
      <c r="BL121" s="298"/>
    </row>
    <row r="122" spans="1:64" x14ac:dyDescent="0.2">
      <c r="A122" s="298"/>
      <c r="B122" s="298"/>
      <c r="C122" s="298"/>
      <c r="D122" s="298"/>
      <c r="E122" s="298"/>
      <c r="F122" s="298"/>
      <c r="G122" s="298"/>
      <c r="H122" s="298"/>
      <c r="I122" s="298"/>
      <c r="J122" s="298"/>
      <c r="K122" s="298"/>
      <c r="L122" s="298"/>
      <c r="M122" s="298"/>
      <c r="N122" s="298"/>
      <c r="O122" s="298"/>
      <c r="P122" s="298"/>
      <c r="Q122" s="298"/>
      <c r="R122" s="298"/>
      <c r="S122" s="298"/>
      <c r="T122" s="298"/>
      <c r="U122" s="298"/>
      <c r="V122" s="298"/>
      <c r="W122" s="298"/>
      <c r="X122" s="298"/>
      <c r="Y122" s="298"/>
      <c r="Z122" s="298"/>
      <c r="AA122" s="298"/>
      <c r="AB122" s="298"/>
      <c r="AC122" s="298"/>
      <c r="AD122" s="298"/>
      <c r="AE122" s="298"/>
      <c r="AF122" s="298"/>
      <c r="AG122" s="298"/>
      <c r="AH122" s="298"/>
      <c r="AI122" s="298"/>
      <c r="AJ122" s="298"/>
      <c r="AK122" s="298"/>
      <c r="AL122" s="298"/>
      <c r="AM122" s="298"/>
      <c r="AN122" s="298"/>
      <c r="AO122" s="298"/>
      <c r="AP122" s="298"/>
      <c r="AQ122" s="298"/>
      <c r="AR122" s="298"/>
      <c r="AS122" s="298"/>
      <c r="AT122" s="298"/>
      <c r="AU122" s="298"/>
      <c r="AV122" s="298"/>
      <c r="AW122" s="298"/>
      <c r="AX122" s="298"/>
      <c r="AY122" s="298"/>
      <c r="AZ122" s="298"/>
      <c r="BA122" s="298"/>
      <c r="BB122" s="298"/>
      <c r="BC122" s="298"/>
      <c r="BD122" s="298"/>
      <c r="BE122" s="298"/>
      <c r="BF122" s="298"/>
      <c r="BG122" s="298"/>
      <c r="BH122" s="298"/>
      <c r="BI122" s="298"/>
      <c r="BJ122" s="298"/>
      <c r="BK122" s="298"/>
      <c r="BL122" s="298"/>
    </row>
    <row r="123" spans="1:64" x14ac:dyDescent="0.2">
      <c r="A123" s="298"/>
      <c r="B123" s="298"/>
      <c r="C123" s="298"/>
      <c r="D123" s="298"/>
      <c r="E123" s="298"/>
      <c r="F123" s="298"/>
      <c r="G123" s="298"/>
      <c r="H123" s="298"/>
      <c r="I123" s="298"/>
      <c r="J123" s="298"/>
      <c r="K123" s="298"/>
      <c r="L123" s="298"/>
      <c r="M123" s="298"/>
      <c r="N123" s="298"/>
      <c r="O123" s="298"/>
      <c r="P123" s="298"/>
      <c r="Q123" s="298"/>
      <c r="R123" s="298"/>
      <c r="S123" s="298"/>
      <c r="T123" s="298"/>
      <c r="U123" s="298"/>
      <c r="V123" s="298"/>
      <c r="W123" s="298"/>
      <c r="X123" s="298"/>
      <c r="Y123" s="298"/>
      <c r="Z123" s="298"/>
      <c r="AA123" s="298"/>
      <c r="AB123" s="298"/>
      <c r="AC123" s="298"/>
      <c r="AD123" s="298"/>
      <c r="AE123" s="298"/>
      <c r="AF123" s="298"/>
      <c r="AG123" s="298"/>
      <c r="AH123" s="298"/>
      <c r="AI123" s="298"/>
      <c r="AJ123" s="298"/>
      <c r="AK123" s="298"/>
      <c r="AL123" s="298"/>
      <c r="AM123" s="298"/>
      <c r="AN123" s="298"/>
      <c r="AO123" s="298"/>
      <c r="AP123" s="298"/>
      <c r="AQ123" s="298"/>
      <c r="AR123" s="298"/>
      <c r="AS123" s="298"/>
      <c r="AT123" s="298"/>
      <c r="AU123" s="298"/>
      <c r="AV123" s="298"/>
      <c r="AW123" s="298"/>
      <c r="AX123" s="298"/>
      <c r="AY123" s="298"/>
      <c r="AZ123" s="298"/>
      <c r="BA123" s="298"/>
      <c r="BB123" s="298"/>
      <c r="BC123" s="298"/>
      <c r="BD123" s="298"/>
      <c r="BE123" s="298"/>
      <c r="BF123" s="298"/>
      <c r="BG123" s="298"/>
      <c r="BH123" s="298"/>
      <c r="BI123" s="298"/>
      <c r="BJ123" s="298"/>
      <c r="BK123" s="298"/>
      <c r="BL123" s="298"/>
    </row>
    <row r="124" spans="1:64" x14ac:dyDescent="0.2">
      <c r="A124" s="298"/>
      <c r="B124" s="298"/>
      <c r="C124" s="298"/>
      <c r="D124" s="298"/>
      <c r="E124" s="298"/>
      <c r="F124" s="298"/>
      <c r="G124" s="298"/>
      <c r="H124" s="298"/>
      <c r="I124" s="298"/>
      <c r="J124" s="298"/>
      <c r="K124" s="298"/>
      <c r="L124" s="298"/>
      <c r="M124" s="298"/>
      <c r="N124" s="298"/>
      <c r="O124" s="298"/>
      <c r="P124" s="298"/>
      <c r="Q124" s="298"/>
      <c r="R124" s="298"/>
      <c r="S124" s="298"/>
      <c r="T124" s="298"/>
      <c r="U124" s="298"/>
      <c r="V124" s="298"/>
      <c r="W124" s="298"/>
      <c r="X124" s="298"/>
      <c r="Y124" s="298"/>
      <c r="Z124" s="298"/>
      <c r="AA124" s="298"/>
      <c r="AB124" s="298"/>
      <c r="AC124" s="298"/>
      <c r="AD124" s="298"/>
      <c r="AE124" s="298"/>
      <c r="AF124" s="298"/>
      <c r="AG124" s="298"/>
      <c r="AH124" s="298"/>
      <c r="AI124" s="298"/>
      <c r="AJ124" s="298"/>
      <c r="AK124" s="298"/>
      <c r="AL124" s="298"/>
      <c r="AM124" s="298"/>
      <c r="AN124" s="298"/>
      <c r="AO124" s="298"/>
      <c r="AP124" s="298"/>
      <c r="AQ124" s="298"/>
      <c r="AR124" s="298"/>
      <c r="AS124" s="298"/>
      <c r="AT124" s="298"/>
      <c r="AU124" s="298"/>
      <c r="AV124" s="298"/>
      <c r="AW124" s="298"/>
      <c r="AX124" s="298"/>
      <c r="AY124" s="298"/>
      <c r="AZ124" s="298"/>
      <c r="BA124" s="298"/>
      <c r="BB124" s="298"/>
      <c r="BC124" s="298"/>
      <c r="BD124" s="298"/>
      <c r="BE124" s="298"/>
      <c r="BF124" s="298"/>
      <c r="BG124" s="298"/>
      <c r="BH124" s="298"/>
      <c r="BI124" s="298"/>
      <c r="BJ124" s="298"/>
      <c r="BK124" s="298"/>
      <c r="BL124" s="298"/>
    </row>
    <row r="125" spans="1:64" x14ac:dyDescent="0.2">
      <c r="A125" s="298"/>
      <c r="B125" s="298"/>
      <c r="C125" s="298"/>
      <c r="D125" s="298"/>
      <c r="E125" s="298"/>
      <c r="F125" s="298"/>
      <c r="G125" s="298"/>
      <c r="H125" s="298"/>
      <c r="I125" s="298"/>
      <c r="J125" s="298"/>
      <c r="K125" s="298"/>
      <c r="L125" s="298"/>
      <c r="M125" s="298"/>
      <c r="N125" s="298"/>
      <c r="O125" s="298"/>
      <c r="P125" s="298"/>
      <c r="Q125" s="298"/>
      <c r="R125" s="298"/>
      <c r="S125" s="298"/>
      <c r="T125" s="298"/>
      <c r="U125" s="298"/>
      <c r="V125" s="298"/>
      <c r="W125" s="298"/>
      <c r="X125" s="298"/>
      <c r="Y125" s="298"/>
      <c r="Z125" s="298"/>
      <c r="AA125" s="298"/>
      <c r="AB125" s="298"/>
      <c r="AC125" s="298"/>
      <c r="AD125" s="298"/>
      <c r="AE125" s="298"/>
      <c r="AF125" s="298"/>
      <c r="AG125" s="298"/>
      <c r="AH125" s="298"/>
      <c r="AI125" s="298"/>
      <c r="AJ125" s="298"/>
      <c r="AK125" s="298"/>
      <c r="AL125" s="298"/>
      <c r="AM125" s="298"/>
      <c r="AN125" s="298"/>
      <c r="AO125" s="298"/>
      <c r="AP125" s="298"/>
      <c r="AQ125" s="298"/>
      <c r="AR125" s="298"/>
      <c r="AS125" s="298"/>
      <c r="AT125" s="298"/>
      <c r="AU125" s="298"/>
      <c r="AV125" s="298"/>
      <c r="AW125" s="298"/>
      <c r="AX125" s="298"/>
      <c r="AY125" s="298"/>
      <c r="AZ125" s="298"/>
      <c r="BA125" s="298"/>
      <c r="BB125" s="298"/>
      <c r="BC125" s="298"/>
      <c r="BD125" s="298"/>
      <c r="BE125" s="298"/>
      <c r="BF125" s="298"/>
      <c r="BG125" s="298"/>
      <c r="BH125" s="298"/>
      <c r="BI125" s="298"/>
      <c r="BJ125" s="298"/>
      <c r="BK125" s="298"/>
      <c r="BL125" s="298"/>
    </row>
    <row r="126" spans="1:64" x14ac:dyDescent="0.2">
      <c r="A126" s="298"/>
      <c r="B126" s="298"/>
      <c r="C126" s="298"/>
      <c r="D126" s="298"/>
      <c r="E126" s="298"/>
      <c r="F126" s="298"/>
      <c r="G126" s="298"/>
      <c r="H126" s="298"/>
      <c r="I126" s="298"/>
      <c r="J126" s="298"/>
      <c r="K126" s="298"/>
      <c r="L126" s="298"/>
      <c r="M126" s="298"/>
      <c r="N126" s="298"/>
      <c r="O126" s="298"/>
      <c r="P126" s="298"/>
      <c r="Q126" s="298"/>
      <c r="R126" s="298"/>
      <c r="S126" s="298"/>
      <c r="T126" s="298"/>
      <c r="U126" s="298"/>
      <c r="V126" s="298"/>
      <c r="W126" s="298"/>
      <c r="X126" s="298"/>
      <c r="Y126" s="298"/>
      <c r="Z126" s="298"/>
      <c r="AA126" s="298"/>
      <c r="AB126" s="298"/>
      <c r="AC126" s="298"/>
      <c r="AD126" s="298"/>
      <c r="AE126" s="298"/>
      <c r="AF126" s="298"/>
      <c r="AG126" s="298"/>
      <c r="AH126" s="298"/>
      <c r="AI126" s="298"/>
      <c r="AJ126" s="298"/>
      <c r="AK126" s="298"/>
      <c r="AL126" s="298"/>
      <c r="AM126" s="298"/>
      <c r="AN126" s="298"/>
      <c r="AO126" s="298"/>
      <c r="AP126" s="298"/>
      <c r="AQ126" s="298"/>
      <c r="AR126" s="298"/>
      <c r="AS126" s="298"/>
      <c r="AT126" s="298"/>
      <c r="AU126" s="298"/>
      <c r="AV126" s="298"/>
      <c r="AW126" s="298"/>
      <c r="AX126" s="298"/>
      <c r="AY126" s="298"/>
      <c r="AZ126" s="298"/>
      <c r="BA126" s="298"/>
      <c r="BB126" s="298"/>
      <c r="BC126" s="298"/>
      <c r="BD126" s="298"/>
      <c r="BE126" s="298"/>
      <c r="BF126" s="298"/>
      <c r="BG126" s="298"/>
      <c r="BH126" s="298"/>
      <c r="BI126" s="298"/>
      <c r="BJ126" s="298"/>
      <c r="BK126" s="298"/>
      <c r="BL126" s="298"/>
    </row>
    <row r="127" spans="1:64" x14ac:dyDescent="0.2">
      <c r="A127" s="298"/>
      <c r="B127" s="298"/>
      <c r="C127" s="298"/>
      <c r="D127" s="298"/>
      <c r="E127" s="298"/>
      <c r="F127" s="298"/>
      <c r="G127" s="298"/>
      <c r="H127" s="298"/>
      <c r="I127" s="298"/>
      <c r="J127" s="298"/>
      <c r="K127" s="298"/>
      <c r="L127" s="298"/>
      <c r="M127" s="298"/>
      <c r="N127" s="298"/>
      <c r="O127" s="298"/>
      <c r="P127" s="298"/>
      <c r="Q127" s="298"/>
      <c r="R127" s="298"/>
      <c r="S127" s="298"/>
      <c r="T127" s="298"/>
      <c r="U127" s="298"/>
      <c r="V127" s="298"/>
      <c r="W127" s="298"/>
      <c r="X127" s="298"/>
      <c r="Y127" s="298"/>
      <c r="Z127" s="298"/>
      <c r="AA127" s="298"/>
      <c r="AB127" s="298"/>
      <c r="AC127" s="298"/>
      <c r="AD127" s="298"/>
      <c r="AE127" s="298"/>
      <c r="AF127" s="298"/>
      <c r="AG127" s="298"/>
      <c r="AH127" s="298"/>
      <c r="AI127" s="298"/>
      <c r="AJ127" s="298"/>
      <c r="AK127" s="298"/>
      <c r="AL127" s="298"/>
      <c r="AM127" s="298"/>
      <c r="AN127" s="298"/>
      <c r="AO127" s="298"/>
      <c r="AP127" s="298"/>
      <c r="AQ127" s="298"/>
      <c r="AR127" s="298"/>
      <c r="AS127" s="298"/>
      <c r="AT127" s="298"/>
      <c r="AU127" s="298"/>
      <c r="AV127" s="298"/>
      <c r="AW127" s="298"/>
      <c r="AX127" s="298"/>
      <c r="AY127" s="298"/>
      <c r="AZ127" s="298"/>
      <c r="BA127" s="298"/>
      <c r="BB127" s="298"/>
      <c r="BC127" s="298"/>
      <c r="BD127" s="298"/>
      <c r="BE127" s="298"/>
      <c r="BF127" s="298"/>
      <c r="BG127" s="298"/>
      <c r="BH127" s="298"/>
      <c r="BI127" s="298"/>
      <c r="BJ127" s="298"/>
      <c r="BK127" s="298"/>
      <c r="BL127" s="298"/>
    </row>
    <row r="128" spans="1:64" x14ac:dyDescent="0.2">
      <c r="A128" s="298"/>
      <c r="B128" s="298"/>
      <c r="C128" s="298"/>
      <c r="D128" s="298"/>
      <c r="E128" s="298"/>
      <c r="F128" s="298"/>
      <c r="G128" s="298"/>
      <c r="H128" s="298"/>
      <c r="I128" s="298"/>
      <c r="J128" s="298"/>
      <c r="K128" s="298"/>
      <c r="L128" s="298"/>
      <c r="M128" s="298"/>
      <c r="N128" s="298"/>
      <c r="O128" s="298"/>
      <c r="P128" s="298"/>
      <c r="Q128" s="298"/>
      <c r="R128" s="298"/>
      <c r="S128" s="298"/>
      <c r="T128" s="298"/>
      <c r="U128" s="298"/>
      <c r="V128" s="298"/>
      <c r="W128" s="298"/>
      <c r="X128" s="298"/>
      <c r="Y128" s="298"/>
      <c r="Z128" s="298"/>
      <c r="AA128" s="298"/>
      <c r="AB128" s="298"/>
      <c r="AC128" s="298"/>
      <c r="AD128" s="298"/>
      <c r="AE128" s="298"/>
      <c r="AF128" s="298"/>
      <c r="AG128" s="298"/>
      <c r="AH128" s="298"/>
      <c r="AI128" s="298"/>
      <c r="AJ128" s="298"/>
      <c r="AK128" s="298"/>
      <c r="AL128" s="298"/>
      <c r="AM128" s="298"/>
      <c r="AN128" s="298"/>
      <c r="AO128" s="298"/>
      <c r="AP128" s="298"/>
      <c r="AQ128" s="298"/>
      <c r="AR128" s="298"/>
      <c r="AS128" s="298"/>
      <c r="AT128" s="298"/>
      <c r="AU128" s="298"/>
      <c r="AV128" s="298"/>
      <c r="AW128" s="298"/>
      <c r="AX128" s="298"/>
      <c r="AY128" s="298"/>
      <c r="AZ128" s="298"/>
      <c r="BA128" s="298"/>
      <c r="BB128" s="298"/>
      <c r="BC128" s="298"/>
      <c r="BD128" s="298"/>
      <c r="BE128" s="298"/>
      <c r="BF128" s="298"/>
      <c r="BG128" s="298"/>
      <c r="BH128" s="298"/>
      <c r="BI128" s="298"/>
      <c r="BJ128" s="298"/>
      <c r="BK128" s="298"/>
      <c r="BL128" s="298"/>
    </row>
    <row r="129" spans="1:64" x14ac:dyDescent="0.2">
      <c r="A129" s="298"/>
      <c r="B129" s="298"/>
      <c r="C129" s="298"/>
      <c r="D129" s="298"/>
      <c r="E129" s="298"/>
      <c r="F129" s="298"/>
      <c r="G129" s="298"/>
      <c r="H129" s="298"/>
      <c r="I129" s="298"/>
      <c r="J129" s="298"/>
      <c r="K129" s="298"/>
      <c r="L129" s="298"/>
      <c r="M129" s="298"/>
      <c r="N129" s="298"/>
      <c r="O129" s="298"/>
      <c r="P129" s="298"/>
      <c r="Q129" s="298"/>
      <c r="R129" s="298"/>
      <c r="S129" s="298"/>
      <c r="T129" s="298"/>
      <c r="U129" s="298"/>
      <c r="V129" s="298"/>
      <c r="W129" s="298"/>
      <c r="X129" s="298"/>
      <c r="Y129" s="298"/>
      <c r="Z129" s="298"/>
      <c r="AA129" s="298"/>
      <c r="AB129" s="298"/>
      <c r="AC129" s="298"/>
      <c r="AD129" s="298"/>
      <c r="AE129" s="298"/>
      <c r="AF129" s="298"/>
      <c r="AG129" s="298"/>
      <c r="AH129" s="298"/>
      <c r="AI129" s="298"/>
      <c r="AJ129" s="298"/>
      <c r="AK129" s="298"/>
      <c r="AL129" s="298"/>
      <c r="AM129" s="298"/>
      <c r="AN129" s="298"/>
      <c r="AO129" s="298"/>
      <c r="AP129" s="298"/>
      <c r="AQ129" s="298"/>
      <c r="AR129" s="298"/>
      <c r="AS129" s="298"/>
      <c r="AT129" s="298"/>
      <c r="AU129" s="298"/>
      <c r="AV129" s="298"/>
      <c r="AW129" s="298"/>
      <c r="AX129" s="298"/>
      <c r="AY129" s="298"/>
      <c r="AZ129" s="298"/>
      <c r="BA129" s="298"/>
      <c r="BB129" s="298"/>
      <c r="BC129" s="298"/>
      <c r="BD129" s="298"/>
      <c r="BE129" s="298"/>
      <c r="BF129" s="298"/>
      <c r="BG129" s="298"/>
      <c r="BH129" s="298"/>
      <c r="BI129" s="298"/>
      <c r="BJ129" s="298"/>
      <c r="BK129" s="298"/>
      <c r="BL129" s="298"/>
    </row>
    <row r="130" spans="1:64" x14ac:dyDescent="0.2">
      <c r="A130" s="298"/>
      <c r="B130" s="298"/>
      <c r="C130" s="298"/>
      <c r="D130" s="298"/>
      <c r="E130" s="298"/>
      <c r="F130" s="298"/>
      <c r="G130" s="298"/>
      <c r="H130" s="298"/>
      <c r="I130" s="298"/>
      <c r="J130" s="298"/>
      <c r="K130" s="298"/>
      <c r="L130" s="298"/>
      <c r="M130" s="298"/>
      <c r="N130" s="298"/>
      <c r="O130" s="298"/>
      <c r="P130" s="298"/>
      <c r="Q130" s="298"/>
      <c r="R130" s="298"/>
      <c r="S130" s="298"/>
      <c r="T130" s="298"/>
      <c r="U130" s="298"/>
      <c r="V130" s="298"/>
      <c r="W130" s="298"/>
      <c r="X130" s="298"/>
      <c r="Y130" s="298"/>
      <c r="Z130" s="298"/>
      <c r="AA130" s="298"/>
      <c r="AB130" s="298"/>
      <c r="AC130" s="298"/>
      <c r="AD130" s="298"/>
      <c r="AE130" s="298"/>
      <c r="AF130" s="298"/>
      <c r="AG130" s="298"/>
      <c r="AH130" s="298"/>
      <c r="AI130" s="298"/>
      <c r="AJ130" s="298"/>
      <c r="AK130" s="298"/>
      <c r="AL130" s="298"/>
      <c r="AM130" s="298"/>
      <c r="AN130" s="298"/>
      <c r="AO130" s="298"/>
      <c r="AP130" s="298"/>
      <c r="AQ130" s="298"/>
      <c r="AR130" s="298"/>
      <c r="AS130" s="298"/>
      <c r="AT130" s="298"/>
      <c r="AU130" s="298"/>
      <c r="AV130" s="298"/>
      <c r="AW130" s="298"/>
      <c r="AX130" s="298"/>
      <c r="AY130" s="298"/>
      <c r="AZ130" s="298"/>
      <c r="BA130" s="298"/>
      <c r="BB130" s="298"/>
      <c r="BC130" s="298"/>
      <c r="BD130" s="298"/>
      <c r="BE130" s="298"/>
      <c r="BF130" s="298"/>
      <c r="BG130" s="298"/>
      <c r="BH130" s="298"/>
      <c r="BI130" s="298"/>
      <c r="BJ130" s="298"/>
      <c r="BK130" s="298"/>
      <c r="BL130" s="298"/>
    </row>
    <row r="131" spans="1:64" x14ac:dyDescent="0.2">
      <c r="A131" s="298"/>
      <c r="B131" s="298"/>
      <c r="C131" s="298"/>
      <c r="D131" s="298"/>
      <c r="E131" s="298"/>
      <c r="F131" s="298"/>
      <c r="G131" s="298"/>
      <c r="H131" s="298"/>
      <c r="I131" s="298"/>
      <c r="J131" s="298"/>
      <c r="K131" s="298"/>
      <c r="L131" s="298"/>
      <c r="M131" s="298"/>
      <c r="N131" s="298"/>
      <c r="O131" s="298"/>
      <c r="P131" s="298"/>
      <c r="Q131" s="298"/>
      <c r="R131" s="298"/>
      <c r="S131" s="298"/>
      <c r="T131" s="298"/>
      <c r="U131" s="298"/>
      <c r="V131" s="298"/>
      <c r="W131" s="298"/>
      <c r="X131" s="298"/>
      <c r="Y131" s="298"/>
      <c r="Z131" s="298"/>
      <c r="AA131" s="298"/>
      <c r="AB131" s="298"/>
      <c r="AC131" s="298"/>
      <c r="AD131" s="298"/>
      <c r="AE131" s="298"/>
      <c r="AF131" s="298"/>
      <c r="AG131" s="298"/>
      <c r="AH131" s="298"/>
      <c r="AI131" s="298"/>
      <c r="AJ131" s="298"/>
      <c r="AK131" s="298"/>
      <c r="AL131" s="298"/>
      <c r="AM131" s="298"/>
      <c r="AN131" s="298"/>
      <c r="AO131" s="298"/>
      <c r="AP131" s="298"/>
      <c r="AQ131" s="298"/>
      <c r="AR131" s="298"/>
      <c r="AS131" s="298"/>
      <c r="AT131" s="298"/>
      <c r="AU131" s="298"/>
      <c r="AV131" s="298"/>
      <c r="AW131" s="298"/>
      <c r="AX131" s="298"/>
      <c r="AY131" s="298"/>
      <c r="AZ131" s="298"/>
      <c r="BA131" s="298"/>
      <c r="BB131" s="298"/>
      <c r="BC131" s="298"/>
      <c r="BD131" s="298"/>
      <c r="BE131" s="298"/>
      <c r="BF131" s="298"/>
      <c r="BG131" s="298"/>
      <c r="BH131" s="298"/>
      <c r="BI131" s="298"/>
      <c r="BJ131" s="298"/>
      <c r="BK131" s="298"/>
      <c r="BL131" s="298"/>
    </row>
    <row r="132" spans="1:64" x14ac:dyDescent="0.2">
      <c r="A132" s="298"/>
      <c r="B132" s="298"/>
      <c r="C132" s="298"/>
      <c r="D132" s="298"/>
      <c r="E132" s="298"/>
      <c r="F132" s="298"/>
      <c r="G132" s="298"/>
      <c r="H132" s="298"/>
      <c r="I132" s="298"/>
      <c r="J132" s="298"/>
      <c r="K132" s="298"/>
      <c r="L132" s="298"/>
      <c r="M132" s="298"/>
      <c r="N132" s="298"/>
      <c r="O132" s="298"/>
      <c r="P132" s="298"/>
      <c r="Q132" s="298"/>
      <c r="R132" s="298"/>
      <c r="S132" s="298"/>
      <c r="T132" s="298"/>
      <c r="U132" s="298"/>
      <c r="V132" s="298"/>
      <c r="W132" s="298"/>
      <c r="X132" s="298"/>
      <c r="Y132" s="298"/>
      <c r="Z132" s="298"/>
      <c r="AA132" s="298"/>
      <c r="AB132" s="298"/>
      <c r="AC132" s="298"/>
      <c r="AD132" s="298"/>
      <c r="AE132" s="298"/>
      <c r="AF132" s="298"/>
      <c r="AG132" s="298"/>
      <c r="AH132" s="298"/>
      <c r="AI132" s="298"/>
      <c r="AJ132" s="298"/>
      <c r="AK132" s="298"/>
      <c r="AL132" s="298"/>
      <c r="AM132" s="298"/>
      <c r="AN132" s="298"/>
      <c r="AO132" s="298"/>
      <c r="AP132" s="298"/>
      <c r="AQ132" s="298"/>
      <c r="AR132" s="298"/>
      <c r="AS132" s="298"/>
      <c r="AT132" s="298"/>
      <c r="AU132" s="298"/>
      <c r="AV132" s="298"/>
      <c r="AW132" s="298"/>
      <c r="AX132" s="298"/>
      <c r="AY132" s="298"/>
      <c r="AZ132" s="298"/>
      <c r="BA132" s="298"/>
      <c r="BB132" s="298"/>
      <c r="BC132" s="298"/>
      <c r="BD132" s="298"/>
      <c r="BE132" s="298"/>
      <c r="BF132" s="298"/>
      <c r="BG132" s="298"/>
      <c r="BH132" s="298"/>
      <c r="BI132" s="298"/>
      <c r="BJ132" s="298"/>
      <c r="BK132" s="298"/>
      <c r="BL132" s="298"/>
    </row>
    <row r="133" spans="1:64" x14ac:dyDescent="0.2">
      <c r="A133" s="298"/>
      <c r="B133" s="298"/>
      <c r="C133" s="298"/>
      <c r="D133" s="298"/>
      <c r="E133" s="298"/>
      <c r="F133" s="298"/>
      <c r="G133" s="298"/>
      <c r="H133" s="298"/>
      <c r="I133" s="298"/>
      <c r="J133" s="298"/>
      <c r="K133" s="298"/>
      <c r="L133" s="298"/>
      <c r="M133" s="298"/>
      <c r="N133" s="298"/>
      <c r="O133" s="298"/>
      <c r="P133" s="298"/>
      <c r="Q133" s="298"/>
      <c r="R133" s="298"/>
      <c r="S133" s="298"/>
      <c r="T133" s="298"/>
      <c r="U133" s="298"/>
      <c r="V133" s="298"/>
      <c r="W133" s="298"/>
      <c r="X133" s="298"/>
      <c r="Y133" s="298"/>
      <c r="Z133" s="298"/>
      <c r="AA133" s="298"/>
      <c r="AB133" s="298"/>
      <c r="AC133" s="298"/>
      <c r="AD133" s="298"/>
      <c r="AE133" s="298"/>
      <c r="AF133" s="298"/>
      <c r="AG133" s="298"/>
      <c r="AH133" s="298"/>
      <c r="AI133" s="298"/>
      <c r="AJ133" s="298"/>
      <c r="AK133" s="298"/>
      <c r="AL133" s="298"/>
      <c r="AM133" s="298"/>
      <c r="AN133" s="298"/>
      <c r="AO133" s="298"/>
      <c r="AP133" s="298"/>
      <c r="AQ133" s="298"/>
      <c r="AR133" s="298"/>
      <c r="AS133" s="298"/>
      <c r="AT133" s="298"/>
      <c r="AU133" s="298"/>
      <c r="AV133" s="298"/>
      <c r="AW133" s="298"/>
      <c r="AX133" s="298"/>
      <c r="AY133" s="298"/>
      <c r="AZ133" s="298"/>
      <c r="BA133" s="298"/>
      <c r="BB133" s="298"/>
      <c r="BC133" s="298"/>
      <c r="BD133" s="298"/>
      <c r="BE133" s="298"/>
      <c r="BF133" s="298"/>
      <c r="BG133" s="298"/>
      <c r="BH133" s="298"/>
      <c r="BI133" s="298"/>
      <c r="BJ133" s="298"/>
      <c r="BK133" s="298"/>
      <c r="BL133" s="298"/>
    </row>
    <row r="134" spans="1:64" x14ac:dyDescent="0.2">
      <c r="A134" s="298"/>
      <c r="B134" s="298"/>
      <c r="C134" s="298"/>
      <c r="D134" s="298"/>
      <c r="E134" s="298"/>
      <c r="F134" s="298"/>
      <c r="G134" s="298"/>
      <c r="H134" s="298"/>
      <c r="I134" s="298"/>
      <c r="J134" s="298"/>
      <c r="K134" s="298"/>
      <c r="L134" s="298"/>
      <c r="M134" s="298"/>
      <c r="N134" s="298"/>
      <c r="O134" s="298"/>
      <c r="P134" s="298"/>
      <c r="Q134" s="298"/>
      <c r="R134" s="298"/>
      <c r="S134" s="298"/>
      <c r="T134" s="298"/>
      <c r="U134" s="298"/>
      <c r="V134" s="298"/>
      <c r="W134" s="298"/>
      <c r="X134" s="298"/>
      <c r="Y134" s="298"/>
      <c r="Z134" s="298"/>
      <c r="AA134" s="298"/>
      <c r="AB134" s="298"/>
      <c r="AC134" s="298"/>
      <c r="AD134" s="298"/>
      <c r="AE134" s="298"/>
      <c r="AF134" s="298"/>
      <c r="AG134" s="298"/>
      <c r="AH134" s="298"/>
      <c r="AI134" s="298"/>
      <c r="AJ134" s="298"/>
      <c r="AK134" s="298"/>
      <c r="AL134" s="298"/>
      <c r="AM134" s="298"/>
      <c r="AN134" s="298"/>
      <c r="AO134" s="298"/>
      <c r="AP134" s="298"/>
      <c r="AQ134" s="298"/>
      <c r="AR134" s="298"/>
      <c r="AS134" s="298"/>
      <c r="AT134" s="298"/>
      <c r="AU134" s="298"/>
      <c r="AV134" s="298"/>
      <c r="AW134" s="298"/>
      <c r="AX134" s="298"/>
      <c r="AY134" s="298"/>
      <c r="AZ134" s="298"/>
      <c r="BA134" s="298"/>
      <c r="BB134" s="298"/>
      <c r="BC134" s="298"/>
      <c r="BD134" s="298"/>
      <c r="BE134" s="298"/>
      <c r="BF134" s="298"/>
      <c r="BG134" s="298"/>
      <c r="BH134" s="298"/>
      <c r="BI134" s="298"/>
      <c r="BJ134" s="298"/>
      <c r="BK134" s="298"/>
      <c r="BL134" s="298"/>
    </row>
    <row r="135" spans="1:64" x14ac:dyDescent="0.2">
      <c r="A135" s="298"/>
      <c r="B135" s="298"/>
      <c r="C135" s="298"/>
      <c r="D135" s="298"/>
      <c r="E135" s="298"/>
      <c r="F135" s="298"/>
      <c r="G135" s="298"/>
      <c r="H135" s="298"/>
      <c r="I135" s="298"/>
      <c r="J135" s="298"/>
      <c r="K135" s="298"/>
      <c r="L135" s="298"/>
      <c r="M135" s="298"/>
      <c r="N135" s="298"/>
      <c r="O135" s="298"/>
      <c r="P135" s="298"/>
      <c r="Q135" s="298"/>
      <c r="R135" s="298"/>
      <c r="S135" s="298"/>
      <c r="T135" s="298"/>
      <c r="U135" s="298"/>
      <c r="V135" s="298"/>
      <c r="W135" s="298"/>
      <c r="X135" s="298"/>
      <c r="Y135" s="298"/>
      <c r="Z135" s="298"/>
      <c r="AA135" s="298"/>
      <c r="AB135" s="298"/>
      <c r="AC135" s="298"/>
      <c r="AD135" s="298"/>
      <c r="AE135" s="298"/>
      <c r="AF135" s="298"/>
      <c r="AG135" s="298"/>
      <c r="AH135" s="298"/>
      <c r="AI135" s="298"/>
      <c r="AJ135" s="298"/>
      <c r="AK135" s="298"/>
      <c r="AL135" s="298"/>
      <c r="AM135" s="298"/>
      <c r="AN135" s="298"/>
      <c r="AO135" s="298"/>
      <c r="AP135" s="298"/>
      <c r="AQ135" s="298"/>
      <c r="AR135" s="298"/>
      <c r="AS135" s="298"/>
      <c r="AT135" s="298"/>
      <c r="AU135" s="298"/>
      <c r="AV135" s="298"/>
      <c r="AW135" s="298"/>
      <c r="AX135" s="298"/>
      <c r="AY135" s="298"/>
      <c r="AZ135" s="298"/>
      <c r="BA135" s="298"/>
      <c r="BB135" s="298"/>
      <c r="BC135" s="298"/>
      <c r="BD135" s="298"/>
      <c r="BE135" s="298"/>
      <c r="BF135" s="298"/>
      <c r="BG135" s="298"/>
      <c r="BH135" s="298"/>
      <c r="BI135" s="298"/>
      <c r="BJ135" s="298"/>
      <c r="BK135" s="298"/>
      <c r="BL135" s="298"/>
    </row>
    <row r="136" spans="1:64" x14ac:dyDescent="0.2">
      <c r="A136" s="298"/>
      <c r="B136" s="298"/>
      <c r="C136" s="298"/>
      <c r="D136" s="298"/>
      <c r="E136" s="298"/>
      <c r="F136" s="298"/>
      <c r="G136" s="298"/>
      <c r="H136" s="298"/>
      <c r="I136" s="298"/>
      <c r="J136" s="298"/>
      <c r="K136" s="298"/>
      <c r="L136" s="298"/>
      <c r="M136" s="298"/>
      <c r="N136" s="298"/>
      <c r="O136" s="298"/>
      <c r="P136" s="298"/>
      <c r="Q136" s="298"/>
      <c r="R136" s="298"/>
      <c r="S136" s="298"/>
      <c r="T136" s="298"/>
      <c r="U136" s="298"/>
      <c r="V136" s="298"/>
      <c r="W136" s="298"/>
      <c r="X136" s="298"/>
      <c r="Y136" s="298"/>
      <c r="Z136" s="298"/>
      <c r="AA136" s="298"/>
      <c r="AB136" s="298"/>
      <c r="AC136" s="298"/>
      <c r="AD136" s="298"/>
      <c r="AE136" s="298"/>
      <c r="AF136" s="298"/>
      <c r="AG136" s="298"/>
      <c r="AH136" s="298"/>
      <c r="AI136" s="298"/>
      <c r="AJ136" s="298"/>
      <c r="AK136" s="298"/>
      <c r="AL136" s="298"/>
      <c r="AM136" s="298"/>
      <c r="AN136" s="298"/>
      <c r="AO136" s="298"/>
      <c r="AP136" s="298"/>
      <c r="AQ136" s="298"/>
      <c r="AR136" s="298"/>
      <c r="AS136" s="298"/>
      <c r="AT136" s="298"/>
      <c r="AU136" s="298"/>
      <c r="AV136" s="298"/>
      <c r="AW136" s="298"/>
      <c r="AX136" s="298"/>
      <c r="AY136" s="298"/>
      <c r="AZ136" s="298"/>
      <c r="BA136" s="298"/>
      <c r="BB136" s="298"/>
      <c r="BC136" s="298"/>
      <c r="BD136" s="298"/>
      <c r="BE136" s="298"/>
      <c r="BF136" s="298"/>
      <c r="BG136" s="298"/>
      <c r="BH136" s="298"/>
      <c r="BI136" s="298"/>
      <c r="BJ136" s="298"/>
      <c r="BK136" s="298"/>
      <c r="BL136" s="298"/>
    </row>
    <row r="137" spans="1:64" x14ac:dyDescent="0.2">
      <c r="A137" s="298"/>
      <c r="B137" s="298"/>
      <c r="C137" s="298"/>
      <c r="D137" s="298"/>
      <c r="E137" s="298"/>
      <c r="F137" s="298"/>
      <c r="G137" s="298"/>
      <c r="H137" s="298"/>
      <c r="I137" s="298"/>
      <c r="J137" s="298"/>
      <c r="K137" s="298"/>
      <c r="L137" s="298"/>
      <c r="M137" s="298"/>
      <c r="N137" s="298"/>
      <c r="O137" s="298"/>
      <c r="P137" s="298"/>
      <c r="Q137" s="298"/>
      <c r="R137" s="298"/>
      <c r="S137" s="298"/>
      <c r="T137" s="298"/>
      <c r="U137" s="298"/>
      <c r="V137" s="298"/>
      <c r="W137" s="298"/>
      <c r="X137" s="298"/>
      <c r="Y137" s="298"/>
      <c r="Z137" s="298"/>
      <c r="AA137" s="298"/>
      <c r="AB137" s="298"/>
      <c r="AC137" s="298"/>
      <c r="AD137" s="298"/>
      <c r="AE137" s="298"/>
      <c r="AF137" s="298"/>
      <c r="AG137" s="298"/>
      <c r="AH137" s="298"/>
      <c r="AI137" s="298"/>
      <c r="AJ137" s="298"/>
      <c r="AK137" s="298"/>
      <c r="AL137" s="298"/>
      <c r="AM137" s="298"/>
      <c r="AN137" s="298"/>
      <c r="AO137" s="298"/>
      <c r="AP137" s="298"/>
      <c r="AQ137" s="298"/>
      <c r="AR137" s="298"/>
      <c r="AS137" s="298"/>
      <c r="AT137" s="298"/>
      <c r="AU137" s="298"/>
      <c r="AV137" s="298"/>
      <c r="AW137" s="298"/>
      <c r="AX137" s="298"/>
      <c r="AY137" s="298"/>
      <c r="AZ137" s="298"/>
      <c r="BA137" s="298"/>
      <c r="BB137" s="298"/>
      <c r="BC137" s="298"/>
      <c r="BD137" s="298"/>
      <c r="BE137" s="298"/>
      <c r="BF137" s="298"/>
      <c r="BG137" s="298"/>
      <c r="BH137" s="298"/>
      <c r="BI137" s="298"/>
      <c r="BJ137" s="298"/>
      <c r="BK137" s="298"/>
      <c r="BL137" s="298"/>
    </row>
    <row r="138" spans="1:64" x14ac:dyDescent="0.2">
      <c r="A138" s="298"/>
      <c r="B138" s="298"/>
      <c r="C138" s="298"/>
      <c r="D138" s="298"/>
      <c r="E138" s="298"/>
      <c r="F138" s="298"/>
      <c r="G138" s="298"/>
      <c r="H138" s="298"/>
      <c r="I138" s="298"/>
      <c r="J138" s="298"/>
      <c r="K138" s="298"/>
      <c r="L138" s="298"/>
      <c r="M138" s="298"/>
      <c r="N138" s="298"/>
      <c r="O138" s="298"/>
      <c r="P138" s="298"/>
      <c r="Q138" s="298"/>
      <c r="R138" s="298"/>
      <c r="S138" s="298"/>
      <c r="T138" s="298"/>
      <c r="U138" s="298"/>
      <c r="V138" s="298"/>
      <c r="W138" s="298"/>
      <c r="X138" s="298"/>
      <c r="Y138" s="298"/>
      <c r="Z138" s="298"/>
      <c r="AA138" s="298"/>
      <c r="AB138" s="298"/>
      <c r="AC138" s="298"/>
      <c r="AD138" s="298"/>
      <c r="AE138" s="298"/>
      <c r="AF138" s="298"/>
      <c r="AG138" s="298"/>
      <c r="AH138" s="298"/>
      <c r="AI138" s="298"/>
      <c r="AJ138" s="298"/>
      <c r="AK138" s="298"/>
      <c r="AL138" s="298"/>
      <c r="AM138" s="298"/>
      <c r="AN138" s="298"/>
      <c r="AO138" s="298"/>
      <c r="AP138" s="298"/>
      <c r="AQ138" s="298"/>
      <c r="AR138" s="298"/>
      <c r="AS138" s="298"/>
      <c r="AT138" s="298"/>
      <c r="AU138" s="298"/>
      <c r="AV138" s="298"/>
      <c r="AW138" s="298"/>
      <c r="AX138" s="298"/>
      <c r="AY138" s="298"/>
      <c r="AZ138" s="298"/>
      <c r="BA138" s="298"/>
      <c r="BB138" s="298"/>
      <c r="BC138" s="298"/>
      <c r="BD138" s="298"/>
      <c r="BE138" s="298"/>
      <c r="BF138" s="298"/>
      <c r="BG138" s="298"/>
      <c r="BH138" s="298"/>
      <c r="BI138" s="298"/>
      <c r="BJ138" s="298"/>
      <c r="BK138" s="298"/>
      <c r="BL138" s="298"/>
    </row>
    <row r="139" spans="1:64" x14ac:dyDescent="0.2">
      <c r="A139" s="298"/>
      <c r="B139" s="298"/>
      <c r="C139" s="298"/>
      <c r="D139" s="298"/>
      <c r="E139" s="298"/>
      <c r="F139" s="298"/>
      <c r="G139" s="298"/>
      <c r="H139" s="298"/>
      <c r="I139" s="298"/>
      <c r="J139" s="298"/>
      <c r="K139" s="298"/>
      <c r="L139" s="298"/>
      <c r="M139" s="298"/>
      <c r="N139" s="298"/>
      <c r="O139" s="298"/>
      <c r="P139" s="298"/>
      <c r="Q139" s="298"/>
      <c r="R139" s="298"/>
      <c r="S139" s="298"/>
      <c r="T139" s="298"/>
      <c r="U139" s="298"/>
      <c r="V139" s="298"/>
      <c r="W139" s="298"/>
      <c r="X139" s="298"/>
      <c r="Y139" s="298"/>
      <c r="Z139" s="298"/>
      <c r="AA139" s="298"/>
      <c r="AB139" s="298"/>
      <c r="AC139" s="298"/>
      <c r="AD139" s="298"/>
      <c r="AE139" s="298"/>
      <c r="AF139" s="298"/>
      <c r="AG139" s="298"/>
      <c r="AH139" s="298"/>
      <c r="AI139" s="298"/>
      <c r="AJ139" s="298"/>
      <c r="AK139" s="298"/>
      <c r="AL139" s="298"/>
      <c r="AM139" s="298"/>
      <c r="AN139" s="298"/>
      <c r="AO139" s="298"/>
      <c r="AP139" s="298"/>
      <c r="AQ139" s="298"/>
      <c r="AR139" s="298"/>
      <c r="AS139" s="298"/>
      <c r="AT139" s="298"/>
      <c r="AU139" s="298"/>
      <c r="AV139" s="298"/>
      <c r="AW139" s="298"/>
      <c r="AX139" s="298"/>
      <c r="AY139" s="298"/>
      <c r="AZ139" s="298"/>
      <c r="BA139" s="298"/>
      <c r="BB139" s="298"/>
      <c r="BC139" s="298"/>
      <c r="BD139" s="298"/>
      <c r="BE139" s="298"/>
      <c r="BF139" s="298"/>
      <c r="BG139" s="298"/>
      <c r="BH139" s="298"/>
      <c r="BI139" s="298"/>
      <c r="BJ139" s="298"/>
      <c r="BK139" s="298"/>
      <c r="BL139" s="298"/>
    </row>
    <row r="140" spans="1:64" x14ac:dyDescent="0.2">
      <c r="A140" s="298"/>
      <c r="B140" s="298"/>
      <c r="C140" s="298"/>
      <c r="D140" s="298"/>
      <c r="E140" s="298"/>
      <c r="F140" s="298"/>
      <c r="G140" s="298"/>
      <c r="H140" s="298"/>
      <c r="I140" s="298"/>
      <c r="J140" s="298"/>
      <c r="K140" s="298"/>
      <c r="L140" s="298"/>
      <c r="M140" s="298"/>
      <c r="N140" s="298"/>
      <c r="O140" s="298"/>
      <c r="P140" s="298"/>
      <c r="Q140" s="298"/>
      <c r="R140" s="298"/>
      <c r="S140" s="298"/>
      <c r="T140" s="298"/>
      <c r="U140" s="298"/>
      <c r="V140" s="298"/>
      <c r="W140" s="298"/>
      <c r="X140" s="298"/>
      <c r="Y140" s="298"/>
      <c r="Z140" s="298"/>
      <c r="AA140" s="298"/>
      <c r="AB140" s="298"/>
      <c r="AC140" s="298"/>
      <c r="AD140" s="298"/>
      <c r="AE140" s="298"/>
      <c r="AF140" s="298"/>
      <c r="AG140" s="298"/>
      <c r="AH140" s="298"/>
      <c r="AI140" s="298"/>
      <c r="AJ140" s="298"/>
      <c r="AK140" s="298"/>
      <c r="AL140" s="298"/>
      <c r="AM140" s="298"/>
      <c r="AN140" s="298"/>
      <c r="AO140" s="298"/>
      <c r="AP140" s="298"/>
      <c r="AQ140" s="298"/>
      <c r="AR140" s="298"/>
      <c r="AS140" s="298"/>
      <c r="AT140" s="298"/>
      <c r="AU140" s="298"/>
      <c r="AV140" s="298"/>
      <c r="AW140" s="298"/>
      <c r="AX140" s="298"/>
      <c r="AY140" s="298"/>
      <c r="AZ140" s="298"/>
      <c r="BA140" s="298"/>
      <c r="BB140" s="298"/>
      <c r="BC140" s="298"/>
      <c r="BD140" s="298"/>
      <c r="BE140" s="298"/>
      <c r="BF140" s="298"/>
      <c r="BG140" s="298"/>
      <c r="BH140" s="298"/>
      <c r="BI140" s="298"/>
      <c r="BJ140" s="298"/>
      <c r="BK140" s="298"/>
      <c r="BL140" s="298"/>
    </row>
    <row r="141" spans="1:64" x14ac:dyDescent="0.2">
      <c r="A141" s="298"/>
      <c r="B141" s="298"/>
      <c r="C141" s="298"/>
      <c r="D141" s="298"/>
      <c r="E141" s="298"/>
      <c r="F141" s="298"/>
      <c r="G141" s="298"/>
      <c r="H141" s="298"/>
      <c r="I141" s="298"/>
      <c r="J141" s="298"/>
      <c r="K141" s="298"/>
      <c r="L141" s="298"/>
      <c r="M141" s="298"/>
      <c r="N141" s="298"/>
      <c r="O141" s="298"/>
      <c r="P141" s="298"/>
      <c r="Q141" s="298"/>
      <c r="R141" s="298"/>
      <c r="S141" s="298"/>
      <c r="T141" s="298"/>
      <c r="U141" s="298"/>
      <c r="V141" s="298"/>
      <c r="W141" s="298"/>
      <c r="X141" s="298"/>
      <c r="Y141" s="298"/>
      <c r="Z141" s="298"/>
      <c r="AA141" s="298"/>
      <c r="AB141" s="298"/>
      <c r="AC141" s="298"/>
      <c r="AD141" s="298"/>
      <c r="AE141" s="298"/>
      <c r="AF141" s="298"/>
      <c r="AG141" s="298"/>
      <c r="AH141" s="298"/>
      <c r="AI141" s="298"/>
      <c r="AJ141" s="298"/>
      <c r="AK141" s="298"/>
      <c r="AL141" s="298"/>
      <c r="AM141" s="298"/>
      <c r="AN141" s="298"/>
      <c r="AO141" s="298"/>
      <c r="AP141" s="298"/>
      <c r="AQ141" s="298"/>
      <c r="AR141" s="298"/>
      <c r="AS141" s="298"/>
      <c r="AT141" s="298"/>
      <c r="AU141" s="298"/>
      <c r="AV141" s="298"/>
      <c r="AW141" s="298"/>
      <c r="AX141" s="298"/>
      <c r="AY141" s="298"/>
      <c r="AZ141" s="298"/>
      <c r="BA141" s="298"/>
      <c r="BB141" s="298"/>
      <c r="BC141" s="298"/>
      <c r="BD141" s="298"/>
      <c r="BE141" s="298"/>
      <c r="BF141" s="298"/>
      <c r="BG141" s="298"/>
      <c r="BH141" s="298"/>
      <c r="BI141" s="298"/>
      <c r="BJ141" s="298"/>
      <c r="BK141" s="298"/>
      <c r="BL141" s="298"/>
    </row>
    <row r="142" spans="1:64" x14ac:dyDescent="0.2">
      <c r="A142" s="298"/>
      <c r="B142" s="298"/>
      <c r="C142" s="298"/>
      <c r="D142" s="298"/>
      <c r="E142" s="298"/>
      <c r="F142" s="298"/>
      <c r="G142" s="298"/>
      <c r="H142" s="298"/>
      <c r="I142" s="298"/>
      <c r="J142" s="298"/>
      <c r="K142" s="298"/>
      <c r="L142" s="298"/>
      <c r="M142" s="298"/>
      <c r="N142" s="298"/>
      <c r="O142" s="298"/>
      <c r="P142" s="298"/>
      <c r="Q142" s="298"/>
      <c r="R142" s="298"/>
      <c r="S142" s="298"/>
      <c r="T142" s="298"/>
      <c r="U142" s="298"/>
      <c r="V142" s="298"/>
      <c r="W142" s="298"/>
      <c r="X142" s="298"/>
      <c r="Y142" s="298"/>
      <c r="Z142" s="298"/>
      <c r="AA142" s="298"/>
      <c r="AB142" s="298"/>
      <c r="AC142" s="298"/>
      <c r="AD142" s="298"/>
      <c r="AE142" s="298"/>
      <c r="AF142" s="298"/>
      <c r="AG142" s="298"/>
      <c r="AH142" s="298"/>
      <c r="AI142" s="298"/>
      <c r="AJ142" s="298"/>
      <c r="AK142" s="298"/>
      <c r="AL142" s="298"/>
      <c r="AM142" s="298"/>
      <c r="AN142" s="298"/>
      <c r="AO142" s="298"/>
      <c r="AP142" s="298"/>
      <c r="AQ142" s="298"/>
      <c r="AR142" s="298"/>
      <c r="AS142" s="298"/>
      <c r="AT142" s="298"/>
      <c r="AU142" s="298"/>
      <c r="AV142" s="298"/>
      <c r="AW142" s="298"/>
      <c r="AX142" s="298"/>
      <c r="AY142" s="298"/>
      <c r="AZ142" s="298"/>
      <c r="BA142" s="298"/>
      <c r="BB142" s="298"/>
      <c r="BC142" s="298"/>
      <c r="BD142" s="298"/>
      <c r="BE142" s="298"/>
      <c r="BF142" s="298"/>
      <c r="BG142" s="298"/>
      <c r="BH142" s="298"/>
      <c r="BI142" s="298"/>
      <c r="BJ142" s="298"/>
      <c r="BK142" s="298"/>
      <c r="BL142" s="298"/>
    </row>
    <row r="143" spans="1:64" x14ac:dyDescent="0.2">
      <c r="A143" s="298"/>
      <c r="B143" s="298"/>
      <c r="C143" s="298"/>
      <c r="D143" s="298"/>
      <c r="E143" s="298"/>
      <c r="F143" s="298"/>
      <c r="G143" s="298"/>
      <c r="H143" s="298"/>
      <c r="I143" s="298"/>
      <c r="J143" s="298"/>
      <c r="K143" s="298"/>
      <c r="L143" s="298"/>
      <c r="M143" s="298"/>
      <c r="N143" s="298"/>
      <c r="O143" s="298"/>
      <c r="P143" s="298"/>
      <c r="Q143" s="298"/>
      <c r="R143" s="298"/>
      <c r="S143" s="298"/>
      <c r="T143" s="298"/>
      <c r="U143" s="298"/>
      <c r="V143" s="298"/>
      <c r="W143" s="298"/>
      <c r="X143" s="298"/>
      <c r="Y143" s="298"/>
      <c r="Z143" s="298"/>
      <c r="AA143" s="298"/>
      <c r="AB143" s="298"/>
      <c r="AC143" s="298"/>
      <c r="AD143" s="298"/>
      <c r="AE143" s="298"/>
      <c r="AF143" s="298"/>
      <c r="AG143" s="298"/>
      <c r="AH143" s="298"/>
      <c r="AI143" s="298"/>
      <c r="AJ143" s="298"/>
      <c r="AK143" s="298"/>
      <c r="AL143" s="298"/>
      <c r="AM143" s="298"/>
      <c r="AN143" s="298"/>
      <c r="AO143" s="298"/>
      <c r="AP143" s="298"/>
      <c r="AQ143" s="298"/>
      <c r="AR143" s="298"/>
      <c r="AS143" s="298"/>
      <c r="AT143" s="298"/>
      <c r="AU143" s="298"/>
      <c r="AV143" s="298"/>
      <c r="AW143" s="298"/>
      <c r="AX143" s="298"/>
      <c r="AY143" s="298"/>
      <c r="AZ143" s="298"/>
      <c r="BA143" s="298"/>
      <c r="BB143" s="298"/>
      <c r="BC143" s="298"/>
      <c r="BD143" s="298"/>
      <c r="BE143" s="298"/>
      <c r="BF143" s="298"/>
      <c r="BG143" s="298"/>
      <c r="BH143" s="298"/>
      <c r="BI143" s="298"/>
      <c r="BJ143" s="298"/>
      <c r="BK143" s="298"/>
      <c r="BL143" s="298"/>
    </row>
    <row r="144" spans="1:64" x14ac:dyDescent="0.2">
      <c r="A144" s="298"/>
      <c r="B144" s="298"/>
      <c r="C144" s="298"/>
      <c r="D144" s="298"/>
      <c r="E144" s="298"/>
      <c r="F144" s="298"/>
      <c r="G144" s="298"/>
      <c r="H144" s="298"/>
      <c r="I144" s="298"/>
      <c r="J144" s="298"/>
      <c r="K144" s="298"/>
      <c r="L144" s="298"/>
      <c r="M144" s="298"/>
      <c r="N144" s="298"/>
      <c r="O144" s="298"/>
      <c r="P144" s="298"/>
      <c r="Q144" s="298"/>
      <c r="R144" s="298"/>
      <c r="S144" s="298"/>
      <c r="T144" s="298"/>
      <c r="U144" s="298"/>
      <c r="V144" s="298"/>
      <c r="W144" s="298"/>
      <c r="X144" s="298"/>
      <c r="Y144" s="298"/>
      <c r="Z144" s="298"/>
      <c r="AA144" s="298"/>
      <c r="AB144" s="298"/>
      <c r="AC144" s="298"/>
      <c r="AD144" s="298"/>
      <c r="AE144" s="298"/>
      <c r="AF144" s="298"/>
      <c r="AG144" s="298"/>
      <c r="AH144" s="298"/>
      <c r="AI144" s="298"/>
      <c r="AJ144" s="298"/>
      <c r="AK144" s="298"/>
      <c r="AL144" s="298"/>
      <c r="AM144" s="298"/>
      <c r="AN144" s="298"/>
      <c r="AO144" s="298"/>
      <c r="AP144" s="298"/>
      <c r="AQ144" s="298"/>
      <c r="AR144" s="298"/>
      <c r="AS144" s="298"/>
      <c r="AT144" s="298"/>
      <c r="AU144" s="298"/>
      <c r="AV144" s="298"/>
      <c r="AW144" s="298"/>
      <c r="AX144" s="298"/>
      <c r="AY144" s="298"/>
      <c r="AZ144" s="298"/>
      <c r="BA144" s="298"/>
      <c r="BB144" s="298"/>
      <c r="BC144" s="298"/>
      <c r="BD144" s="298"/>
      <c r="BE144" s="298"/>
      <c r="BF144" s="298"/>
      <c r="BG144" s="298"/>
      <c r="BH144" s="298"/>
      <c r="BI144" s="298"/>
      <c r="BJ144" s="298"/>
      <c r="BK144" s="298"/>
      <c r="BL144" s="298"/>
    </row>
    <row r="145" spans="1:64" x14ac:dyDescent="0.2">
      <c r="A145" s="298"/>
      <c r="B145" s="298"/>
      <c r="C145" s="298"/>
      <c r="D145" s="298"/>
      <c r="E145" s="298"/>
      <c r="F145" s="298"/>
      <c r="G145" s="298"/>
      <c r="H145" s="298"/>
      <c r="I145" s="298"/>
      <c r="J145" s="298"/>
      <c r="K145" s="298"/>
      <c r="L145" s="298"/>
      <c r="M145" s="298"/>
      <c r="N145" s="298"/>
      <c r="O145" s="298"/>
      <c r="P145" s="298"/>
      <c r="Q145" s="298"/>
      <c r="R145" s="298"/>
      <c r="S145" s="298"/>
      <c r="T145" s="298"/>
      <c r="U145" s="298"/>
      <c r="V145" s="298"/>
      <c r="W145" s="298"/>
      <c r="X145" s="298"/>
      <c r="Y145" s="298"/>
      <c r="Z145" s="298"/>
      <c r="AA145" s="298"/>
      <c r="AB145" s="298"/>
      <c r="AC145" s="298"/>
      <c r="AD145" s="298"/>
      <c r="AE145" s="298"/>
      <c r="AF145" s="298"/>
      <c r="AG145" s="298"/>
      <c r="AH145" s="298"/>
      <c r="AI145" s="298"/>
      <c r="AJ145" s="298"/>
      <c r="AK145" s="298"/>
      <c r="AL145" s="298"/>
      <c r="AM145" s="298"/>
      <c r="AN145" s="298"/>
      <c r="AO145" s="298"/>
      <c r="AP145" s="298"/>
      <c r="AQ145" s="298"/>
      <c r="AR145" s="298"/>
      <c r="AS145" s="298"/>
      <c r="AT145" s="298"/>
      <c r="AU145" s="298"/>
      <c r="AV145" s="298"/>
      <c r="AW145" s="298"/>
      <c r="AX145" s="298"/>
      <c r="AY145" s="298"/>
      <c r="AZ145" s="298"/>
      <c r="BA145" s="298"/>
      <c r="BB145" s="298"/>
      <c r="BC145" s="298"/>
      <c r="BD145" s="298"/>
      <c r="BE145" s="298"/>
      <c r="BF145" s="298"/>
      <c r="BG145" s="298"/>
      <c r="BH145" s="298"/>
      <c r="BI145" s="298"/>
      <c r="BJ145" s="298"/>
      <c r="BK145" s="298"/>
      <c r="BL145" s="298"/>
    </row>
    <row r="146" spans="1:64" x14ac:dyDescent="0.2">
      <c r="A146" s="298"/>
      <c r="B146" s="298"/>
      <c r="C146" s="298"/>
      <c r="D146" s="298"/>
      <c r="E146" s="298"/>
      <c r="F146" s="298"/>
      <c r="G146" s="298"/>
      <c r="H146" s="298"/>
      <c r="I146" s="298"/>
      <c r="J146" s="298"/>
      <c r="K146" s="298"/>
      <c r="L146" s="298"/>
      <c r="M146" s="298"/>
      <c r="N146" s="298"/>
      <c r="O146" s="298"/>
      <c r="P146" s="298"/>
      <c r="Q146" s="298"/>
      <c r="R146" s="298"/>
      <c r="S146" s="298"/>
      <c r="T146" s="298"/>
      <c r="U146" s="298"/>
      <c r="V146" s="298"/>
      <c r="W146" s="298"/>
      <c r="X146" s="298"/>
      <c r="Y146" s="298"/>
      <c r="Z146" s="298"/>
      <c r="AA146" s="298"/>
      <c r="AB146" s="298"/>
      <c r="AC146" s="298"/>
      <c r="AD146" s="298"/>
      <c r="AE146" s="298"/>
      <c r="AF146" s="298"/>
      <c r="AG146" s="298"/>
      <c r="AH146" s="298"/>
      <c r="AI146" s="298"/>
      <c r="AJ146" s="298"/>
      <c r="AK146" s="298"/>
      <c r="AL146" s="298"/>
      <c r="AM146" s="298"/>
      <c r="AN146" s="298"/>
      <c r="AO146" s="298"/>
      <c r="AP146" s="298"/>
      <c r="AQ146" s="298"/>
      <c r="AR146" s="298"/>
      <c r="AS146" s="298"/>
      <c r="AT146" s="298"/>
      <c r="AU146" s="298"/>
      <c r="AV146" s="298"/>
      <c r="AW146" s="298"/>
      <c r="AX146" s="298"/>
      <c r="AY146" s="298"/>
      <c r="AZ146" s="298"/>
      <c r="BA146" s="298"/>
      <c r="BB146" s="298"/>
      <c r="BC146" s="298"/>
      <c r="BD146" s="298"/>
      <c r="BE146" s="298"/>
      <c r="BF146" s="298"/>
      <c r="BG146" s="298"/>
      <c r="BH146" s="298"/>
      <c r="BI146" s="298"/>
      <c r="BJ146" s="298"/>
      <c r="BK146" s="298"/>
      <c r="BL146" s="298"/>
    </row>
    <row r="147" spans="1:64" x14ac:dyDescent="0.2">
      <c r="A147" s="298"/>
      <c r="B147" s="298"/>
      <c r="C147" s="298"/>
      <c r="D147" s="298"/>
      <c r="E147" s="298"/>
      <c r="F147" s="298"/>
      <c r="G147" s="298"/>
      <c r="H147" s="298"/>
      <c r="I147" s="298"/>
      <c r="J147" s="298"/>
      <c r="K147" s="298"/>
      <c r="L147" s="298"/>
      <c r="M147" s="298"/>
      <c r="N147" s="298"/>
      <c r="O147" s="298"/>
      <c r="P147" s="298"/>
      <c r="Q147" s="298"/>
      <c r="R147" s="298"/>
      <c r="S147" s="298"/>
      <c r="T147" s="298"/>
      <c r="U147" s="298"/>
      <c r="V147" s="298"/>
      <c r="W147" s="298"/>
      <c r="X147" s="298"/>
      <c r="Y147" s="298"/>
      <c r="Z147" s="298"/>
      <c r="AA147" s="298"/>
      <c r="AB147" s="298"/>
      <c r="AC147" s="298"/>
      <c r="AD147" s="298"/>
      <c r="AE147" s="298"/>
      <c r="AF147" s="298"/>
      <c r="AG147" s="298"/>
      <c r="AH147" s="298"/>
      <c r="AI147" s="298"/>
      <c r="AJ147" s="298"/>
      <c r="AK147" s="298"/>
      <c r="AL147" s="298"/>
      <c r="AM147" s="298"/>
      <c r="AN147" s="298"/>
      <c r="AO147" s="298"/>
      <c r="AP147" s="298"/>
      <c r="AQ147" s="298"/>
      <c r="AR147" s="298"/>
      <c r="AS147" s="298"/>
      <c r="AT147" s="298"/>
      <c r="AU147" s="298"/>
      <c r="AV147" s="298"/>
      <c r="AW147" s="298"/>
      <c r="AX147" s="298"/>
      <c r="AY147" s="298"/>
      <c r="AZ147" s="298"/>
      <c r="BA147" s="298"/>
      <c r="BB147" s="298"/>
      <c r="BC147" s="298"/>
      <c r="BD147" s="298"/>
      <c r="BE147" s="298"/>
      <c r="BF147" s="298"/>
      <c r="BG147" s="298"/>
      <c r="BH147" s="298"/>
      <c r="BI147" s="298"/>
      <c r="BJ147" s="298"/>
      <c r="BK147" s="298"/>
      <c r="BL147" s="298"/>
    </row>
    <row r="148" spans="1:64" x14ac:dyDescent="0.2">
      <c r="A148" s="298"/>
      <c r="B148" s="298"/>
      <c r="C148" s="298"/>
      <c r="D148" s="298"/>
      <c r="E148" s="298"/>
      <c r="F148" s="298"/>
      <c r="G148" s="298"/>
      <c r="H148" s="298"/>
      <c r="I148" s="298"/>
      <c r="J148" s="298"/>
      <c r="K148" s="298"/>
      <c r="L148" s="298"/>
      <c r="M148" s="298"/>
      <c r="N148" s="298"/>
      <c r="O148" s="298"/>
      <c r="P148" s="298"/>
      <c r="Q148" s="298"/>
      <c r="R148" s="298"/>
      <c r="S148" s="298"/>
      <c r="T148" s="298"/>
      <c r="U148" s="298"/>
      <c r="V148" s="298"/>
      <c r="W148" s="298"/>
      <c r="X148" s="298"/>
      <c r="Y148" s="298"/>
      <c r="Z148" s="298"/>
      <c r="AA148" s="298"/>
      <c r="AB148" s="298"/>
      <c r="AC148" s="298"/>
      <c r="AD148" s="298"/>
      <c r="AE148" s="298"/>
      <c r="AF148" s="298"/>
      <c r="AG148" s="298"/>
      <c r="AH148" s="298"/>
      <c r="AI148" s="298"/>
      <c r="AJ148" s="298"/>
      <c r="AK148" s="298"/>
      <c r="AL148" s="298"/>
      <c r="AM148" s="298"/>
      <c r="AN148" s="298"/>
      <c r="AO148" s="298"/>
      <c r="AP148" s="298"/>
      <c r="AQ148" s="298"/>
      <c r="AR148" s="298"/>
      <c r="AS148" s="298"/>
      <c r="AT148" s="298"/>
      <c r="AU148" s="298"/>
      <c r="AV148" s="298"/>
      <c r="AW148" s="298"/>
      <c r="AX148" s="298"/>
      <c r="AY148" s="298"/>
      <c r="AZ148" s="298"/>
      <c r="BA148" s="298"/>
      <c r="BB148" s="298"/>
      <c r="BC148" s="298"/>
      <c r="BD148" s="298"/>
      <c r="BE148" s="298"/>
      <c r="BF148" s="298"/>
      <c r="BG148" s="298"/>
      <c r="BH148" s="298"/>
      <c r="BI148" s="298"/>
      <c r="BJ148" s="298"/>
      <c r="BK148" s="298"/>
      <c r="BL148" s="298"/>
    </row>
    <row r="149" spans="1:64" x14ac:dyDescent="0.2">
      <c r="A149" s="298"/>
      <c r="B149" s="298"/>
      <c r="C149" s="298"/>
      <c r="D149" s="298"/>
      <c r="E149" s="298"/>
      <c r="F149" s="298"/>
      <c r="G149" s="298"/>
      <c r="H149" s="298"/>
      <c r="I149" s="298"/>
      <c r="J149" s="298"/>
      <c r="K149" s="298"/>
      <c r="L149" s="298"/>
      <c r="M149" s="298"/>
      <c r="N149" s="298"/>
      <c r="O149" s="298"/>
      <c r="P149" s="298"/>
      <c r="Q149" s="298"/>
      <c r="R149" s="298"/>
      <c r="S149" s="298"/>
      <c r="T149" s="298"/>
      <c r="U149" s="298"/>
      <c r="V149" s="298"/>
      <c r="W149" s="298"/>
      <c r="X149" s="298"/>
      <c r="Y149" s="298"/>
      <c r="Z149" s="298"/>
      <c r="AA149" s="298"/>
      <c r="AB149" s="298"/>
      <c r="AC149" s="298"/>
      <c r="AD149" s="298"/>
      <c r="AE149" s="298"/>
      <c r="AF149" s="298"/>
      <c r="AG149" s="298"/>
      <c r="AH149" s="298"/>
      <c r="AI149" s="298"/>
      <c r="AJ149" s="298"/>
      <c r="AK149" s="298"/>
      <c r="AL149" s="298"/>
      <c r="AM149" s="298"/>
      <c r="AN149" s="298"/>
      <c r="AO149" s="298"/>
      <c r="AP149" s="298"/>
      <c r="AQ149" s="298"/>
      <c r="AR149" s="298"/>
      <c r="AS149" s="298"/>
      <c r="AT149" s="298"/>
      <c r="AU149" s="298"/>
      <c r="AV149" s="298"/>
      <c r="AW149" s="298"/>
      <c r="AX149" s="298"/>
      <c r="AY149" s="298"/>
      <c r="AZ149" s="298"/>
      <c r="BA149" s="298"/>
      <c r="BB149" s="298"/>
      <c r="BC149" s="298"/>
      <c r="BD149" s="298"/>
      <c r="BE149" s="298"/>
      <c r="BF149" s="298"/>
      <c r="BG149" s="298"/>
      <c r="BH149" s="298"/>
      <c r="BI149" s="298"/>
      <c r="BJ149" s="298"/>
      <c r="BK149" s="298"/>
      <c r="BL149" s="298"/>
    </row>
    <row r="150" spans="1:64" x14ac:dyDescent="0.2">
      <c r="A150" s="298"/>
      <c r="B150" s="298"/>
      <c r="C150" s="298"/>
      <c r="D150" s="298"/>
      <c r="E150" s="298"/>
      <c r="F150" s="298"/>
      <c r="G150" s="298"/>
      <c r="H150" s="298"/>
      <c r="I150" s="298"/>
      <c r="J150" s="298"/>
      <c r="K150" s="298"/>
      <c r="L150" s="298"/>
      <c r="M150" s="298"/>
      <c r="N150" s="298"/>
      <c r="O150" s="298"/>
      <c r="P150" s="298"/>
      <c r="Q150" s="298"/>
      <c r="R150" s="298"/>
      <c r="S150" s="298"/>
      <c r="T150" s="298"/>
      <c r="U150" s="298"/>
      <c r="V150" s="298"/>
      <c r="W150" s="298"/>
      <c r="X150" s="298"/>
      <c r="Y150" s="298"/>
      <c r="Z150" s="298"/>
      <c r="AA150" s="298"/>
      <c r="AB150" s="298"/>
      <c r="AC150" s="298"/>
      <c r="AD150" s="298"/>
      <c r="AE150" s="298"/>
      <c r="AF150" s="298"/>
      <c r="AG150" s="298"/>
      <c r="AH150" s="298"/>
      <c r="AI150" s="298"/>
      <c r="AJ150" s="298"/>
      <c r="AK150" s="298"/>
      <c r="AL150" s="298"/>
      <c r="AM150" s="298"/>
      <c r="AN150" s="298"/>
      <c r="AO150" s="298"/>
      <c r="AP150" s="298"/>
      <c r="AQ150" s="298"/>
      <c r="AR150" s="298"/>
      <c r="AS150" s="298"/>
      <c r="AT150" s="298"/>
      <c r="AU150" s="298"/>
      <c r="AV150" s="298"/>
      <c r="AW150" s="298"/>
      <c r="AX150" s="298"/>
      <c r="AY150" s="298"/>
      <c r="AZ150" s="298"/>
      <c r="BA150" s="298"/>
      <c r="BB150" s="298"/>
      <c r="BC150" s="298"/>
      <c r="BD150" s="298"/>
      <c r="BE150" s="298"/>
      <c r="BF150" s="298"/>
      <c r="BG150" s="298"/>
      <c r="BH150" s="298"/>
      <c r="BI150" s="298"/>
      <c r="BJ150" s="298"/>
      <c r="BK150" s="298"/>
      <c r="BL150" s="298"/>
    </row>
    <row r="151" spans="1:64" x14ac:dyDescent="0.2">
      <c r="A151" s="298"/>
      <c r="B151" s="298"/>
      <c r="C151" s="298"/>
      <c r="D151" s="298"/>
      <c r="E151" s="298"/>
      <c r="F151" s="298"/>
      <c r="G151" s="298"/>
      <c r="H151" s="298"/>
      <c r="I151" s="298"/>
      <c r="J151" s="298"/>
      <c r="K151" s="298"/>
      <c r="L151" s="298"/>
      <c r="M151" s="298"/>
      <c r="N151" s="298"/>
      <c r="O151" s="298"/>
      <c r="P151" s="298"/>
      <c r="Q151" s="298"/>
      <c r="R151" s="298"/>
      <c r="S151" s="298"/>
      <c r="T151" s="298"/>
      <c r="U151" s="298"/>
      <c r="V151" s="298"/>
      <c r="W151" s="298"/>
      <c r="X151" s="298"/>
      <c r="Y151" s="298"/>
      <c r="Z151" s="298"/>
      <c r="AA151" s="298"/>
      <c r="AB151" s="298"/>
      <c r="AC151" s="298"/>
      <c r="AD151" s="298"/>
      <c r="AE151" s="298"/>
      <c r="AF151" s="298"/>
      <c r="AG151" s="298"/>
      <c r="AH151" s="298"/>
      <c r="AI151" s="298"/>
      <c r="AJ151" s="298"/>
      <c r="AK151" s="298"/>
      <c r="AL151" s="298"/>
      <c r="AM151" s="298"/>
      <c r="AN151" s="298"/>
      <c r="AO151" s="298"/>
      <c r="AP151" s="298"/>
      <c r="AQ151" s="298"/>
      <c r="AR151" s="298"/>
      <c r="AS151" s="298"/>
      <c r="AT151" s="298"/>
      <c r="AU151" s="298"/>
      <c r="AV151" s="298"/>
      <c r="AW151" s="298"/>
      <c r="AX151" s="298"/>
      <c r="AY151" s="298"/>
      <c r="AZ151" s="298"/>
      <c r="BA151" s="298"/>
      <c r="BB151" s="298"/>
      <c r="BC151" s="298"/>
      <c r="BD151" s="298"/>
      <c r="BE151" s="298"/>
      <c r="BF151" s="298"/>
      <c r="BG151" s="298"/>
      <c r="BH151" s="298"/>
      <c r="BI151" s="298"/>
      <c r="BJ151" s="298"/>
      <c r="BK151" s="298"/>
      <c r="BL151" s="298"/>
    </row>
    <row r="152" spans="1:64" x14ac:dyDescent="0.2">
      <c r="A152" s="298"/>
      <c r="B152" s="298"/>
      <c r="C152" s="298"/>
      <c r="D152" s="298"/>
      <c r="E152" s="298"/>
      <c r="F152" s="298"/>
      <c r="G152" s="298"/>
      <c r="H152" s="298"/>
      <c r="I152" s="298"/>
      <c r="J152" s="298"/>
      <c r="K152" s="298"/>
      <c r="L152" s="298"/>
      <c r="M152" s="298"/>
      <c r="N152" s="298"/>
      <c r="O152" s="298"/>
      <c r="P152" s="298"/>
      <c r="Q152" s="298"/>
      <c r="R152" s="298"/>
      <c r="S152" s="298"/>
      <c r="T152" s="298"/>
      <c r="U152" s="298"/>
      <c r="V152" s="298"/>
      <c r="W152" s="298"/>
      <c r="X152" s="298"/>
      <c r="Y152" s="298"/>
      <c r="Z152" s="298"/>
      <c r="AA152" s="298"/>
      <c r="AB152" s="298"/>
      <c r="AC152" s="298"/>
      <c r="AD152" s="298"/>
      <c r="AE152" s="298"/>
      <c r="AF152" s="298"/>
      <c r="AG152" s="298"/>
      <c r="AH152" s="298"/>
      <c r="AI152" s="298"/>
      <c r="AJ152" s="298"/>
      <c r="AK152" s="298"/>
      <c r="AL152" s="298"/>
      <c r="AM152" s="298"/>
      <c r="AN152" s="298"/>
      <c r="AO152" s="298"/>
      <c r="AP152" s="298"/>
      <c r="AQ152" s="298"/>
      <c r="AR152" s="298"/>
      <c r="AS152" s="298"/>
      <c r="AT152" s="298"/>
      <c r="AU152" s="298"/>
      <c r="AV152" s="298"/>
      <c r="AW152" s="298"/>
      <c r="AX152" s="298"/>
      <c r="AY152" s="298"/>
      <c r="AZ152" s="298"/>
      <c r="BA152" s="298"/>
      <c r="BB152" s="298"/>
      <c r="BC152" s="298"/>
      <c r="BD152" s="298"/>
      <c r="BE152" s="298"/>
      <c r="BF152" s="298"/>
      <c r="BG152" s="298"/>
      <c r="BH152" s="298"/>
      <c r="BI152" s="298"/>
      <c r="BJ152" s="298"/>
      <c r="BK152" s="298"/>
      <c r="BL152" s="298"/>
    </row>
    <row r="153" spans="1:64" x14ac:dyDescent="0.2">
      <c r="A153" s="298"/>
      <c r="B153" s="298"/>
      <c r="C153" s="298"/>
      <c r="D153" s="298"/>
      <c r="E153" s="298"/>
      <c r="F153" s="298"/>
      <c r="G153" s="298"/>
      <c r="H153" s="298"/>
      <c r="I153" s="298"/>
      <c r="J153" s="298"/>
      <c r="K153" s="298"/>
      <c r="L153" s="298"/>
      <c r="M153" s="298"/>
      <c r="N153" s="298"/>
      <c r="O153" s="298"/>
      <c r="P153" s="298"/>
      <c r="Q153" s="298"/>
      <c r="R153" s="298"/>
      <c r="S153" s="298"/>
      <c r="T153" s="298"/>
      <c r="U153" s="298"/>
      <c r="V153" s="298"/>
      <c r="W153" s="298"/>
      <c r="X153" s="298"/>
      <c r="Y153" s="298"/>
      <c r="Z153" s="298"/>
      <c r="AA153" s="298"/>
      <c r="AB153" s="298"/>
      <c r="AC153" s="298"/>
      <c r="AD153" s="298"/>
      <c r="AE153" s="298"/>
      <c r="AF153" s="298"/>
      <c r="AG153" s="298"/>
      <c r="AH153" s="298"/>
      <c r="AI153" s="298"/>
      <c r="AJ153" s="298"/>
      <c r="AK153" s="298"/>
      <c r="AL153" s="298"/>
      <c r="AM153" s="298"/>
      <c r="AN153" s="298"/>
      <c r="AO153" s="298"/>
      <c r="AP153" s="298"/>
      <c r="AQ153" s="298"/>
      <c r="AR153" s="298"/>
      <c r="AS153" s="298"/>
      <c r="AT153" s="298"/>
      <c r="AU153" s="298"/>
      <c r="AV153" s="298"/>
      <c r="AW153" s="298"/>
      <c r="AX153" s="298"/>
      <c r="AY153" s="298"/>
      <c r="AZ153" s="298"/>
      <c r="BA153" s="298"/>
      <c r="BB153" s="298"/>
      <c r="BC153" s="298"/>
      <c r="BD153" s="298"/>
      <c r="BE153" s="298"/>
      <c r="BF153" s="298"/>
      <c r="BG153" s="298"/>
      <c r="BH153" s="298"/>
      <c r="BI153" s="298"/>
      <c r="BJ153" s="298"/>
      <c r="BK153" s="298"/>
      <c r="BL153" s="298"/>
    </row>
    <row r="154" spans="1:64" x14ac:dyDescent="0.2">
      <c r="A154" s="298"/>
      <c r="B154" s="298"/>
      <c r="C154" s="298"/>
      <c r="D154" s="298"/>
      <c r="E154" s="298"/>
      <c r="F154" s="298"/>
      <c r="G154" s="298"/>
      <c r="H154" s="298"/>
      <c r="I154" s="298"/>
      <c r="J154" s="298"/>
      <c r="K154" s="298"/>
      <c r="L154" s="298"/>
      <c r="M154" s="298"/>
      <c r="N154" s="298"/>
      <c r="O154" s="298"/>
      <c r="P154" s="298"/>
      <c r="Q154" s="298"/>
      <c r="R154" s="298"/>
      <c r="S154" s="298"/>
      <c r="T154" s="298"/>
      <c r="U154" s="298"/>
      <c r="V154" s="298"/>
      <c r="W154" s="298"/>
      <c r="X154" s="298"/>
      <c r="Y154" s="298"/>
      <c r="Z154" s="298"/>
      <c r="AA154" s="298"/>
      <c r="AB154" s="298"/>
      <c r="AC154" s="298"/>
      <c r="AD154" s="298"/>
      <c r="AE154" s="298"/>
      <c r="AF154" s="298"/>
      <c r="AG154" s="298"/>
      <c r="AH154" s="298"/>
      <c r="AI154" s="298"/>
      <c r="AJ154" s="298"/>
      <c r="AK154" s="298"/>
      <c r="AL154" s="298"/>
      <c r="AM154" s="298"/>
      <c r="AN154" s="298"/>
      <c r="AO154" s="298"/>
      <c r="AP154" s="298"/>
      <c r="AQ154" s="298"/>
      <c r="AR154" s="298"/>
      <c r="AS154" s="298"/>
      <c r="AT154" s="298"/>
      <c r="AU154" s="298"/>
      <c r="AV154" s="298"/>
      <c r="AW154" s="298"/>
      <c r="AX154" s="298"/>
      <c r="AY154" s="298"/>
      <c r="AZ154" s="298"/>
      <c r="BA154" s="298"/>
      <c r="BB154" s="298"/>
      <c r="BC154" s="298"/>
      <c r="BD154" s="298"/>
      <c r="BE154" s="298"/>
      <c r="BF154" s="298"/>
      <c r="BG154" s="298"/>
      <c r="BH154" s="298"/>
      <c r="BI154" s="298"/>
      <c r="BJ154" s="298"/>
      <c r="BK154" s="298"/>
      <c r="BL154" s="298"/>
    </row>
    <row r="155" spans="1:64" x14ac:dyDescent="0.2">
      <c r="A155" s="298"/>
      <c r="B155" s="298"/>
      <c r="C155" s="298"/>
      <c r="D155" s="298"/>
      <c r="E155" s="298"/>
      <c r="F155" s="298"/>
      <c r="G155" s="298"/>
      <c r="H155" s="298"/>
      <c r="I155" s="298"/>
      <c r="J155" s="298"/>
      <c r="K155" s="298"/>
      <c r="L155" s="298"/>
      <c r="M155" s="298"/>
      <c r="N155" s="298"/>
      <c r="O155" s="298"/>
      <c r="P155" s="298"/>
      <c r="Q155" s="298"/>
      <c r="R155" s="298"/>
      <c r="S155" s="298"/>
      <c r="T155" s="298"/>
      <c r="U155" s="298"/>
      <c r="V155" s="298"/>
      <c r="W155" s="298"/>
      <c r="X155" s="298"/>
      <c r="Y155" s="298"/>
      <c r="Z155" s="298"/>
      <c r="AA155" s="298"/>
      <c r="AB155" s="298"/>
      <c r="AC155" s="298"/>
      <c r="AD155" s="298"/>
      <c r="AE155" s="298"/>
      <c r="AF155" s="298"/>
      <c r="AG155" s="298"/>
      <c r="AH155" s="298"/>
      <c r="AI155" s="298"/>
      <c r="AJ155" s="298"/>
      <c r="AK155" s="298"/>
      <c r="AL155" s="298"/>
      <c r="AM155" s="298"/>
      <c r="AN155" s="298"/>
      <c r="AO155" s="298"/>
      <c r="AP155" s="298"/>
      <c r="AQ155" s="298"/>
      <c r="AR155" s="298"/>
      <c r="AS155" s="298"/>
      <c r="AT155" s="298"/>
      <c r="AU155" s="298"/>
      <c r="AV155" s="298"/>
      <c r="AW155" s="298"/>
      <c r="AX155" s="298"/>
      <c r="AY155" s="298"/>
      <c r="AZ155" s="298"/>
      <c r="BA155" s="298"/>
      <c r="BB155" s="298"/>
      <c r="BC155" s="298"/>
      <c r="BD155" s="298"/>
      <c r="BE155" s="298"/>
      <c r="BF155" s="298"/>
      <c r="BG155" s="298"/>
      <c r="BH155" s="298"/>
      <c r="BI155" s="298"/>
      <c r="BJ155" s="298"/>
      <c r="BK155" s="298"/>
      <c r="BL155" s="298"/>
    </row>
    <row r="156" spans="1:64" x14ac:dyDescent="0.2">
      <c r="A156" s="298"/>
      <c r="B156" s="298"/>
      <c r="C156" s="298"/>
      <c r="D156" s="298"/>
      <c r="E156" s="298"/>
      <c r="F156" s="298"/>
      <c r="G156" s="298"/>
      <c r="H156" s="298"/>
      <c r="I156" s="298"/>
      <c r="J156" s="298"/>
      <c r="K156" s="298"/>
      <c r="L156" s="298"/>
      <c r="M156" s="298"/>
      <c r="N156" s="298"/>
      <c r="O156" s="298"/>
      <c r="P156" s="298"/>
      <c r="Q156" s="298"/>
      <c r="R156" s="298"/>
      <c r="S156" s="298"/>
      <c r="T156" s="298"/>
      <c r="U156" s="298"/>
      <c r="V156" s="298"/>
      <c r="W156" s="298"/>
      <c r="X156" s="298"/>
      <c r="Y156" s="298"/>
      <c r="Z156" s="298"/>
      <c r="AA156" s="298"/>
      <c r="AB156" s="298"/>
      <c r="AC156" s="298"/>
      <c r="AD156" s="298"/>
      <c r="AE156" s="298"/>
      <c r="AF156" s="298"/>
      <c r="AG156" s="298"/>
      <c r="AH156" s="298"/>
      <c r="AI156" s="298"/>
      <c r="AJ156" s="298"/>
      <c r="AK156" s="298"/>
      <c r="AL156" s="298"/>
      <c r="AM156" s="298"/>
      <c r="AN156" s="298"/>
      <c r="AO156" s="298"/>
      <c r="AP156" s="298"/>
      <c r="AQ156" s="298"/>
      <c r="AR156" s="298"/>
      <c r="AS156" s="298"/>
      <c r="AT156" s="298"/>
      <c r="AU156" s="298"/>
      <c r="AV156" s="298"/>
      <c r="AW156" s="298"/>
      <c r="AX156" s="298"/>
      <c r="AY156" s="298"/>
      <c r="AZ156" s="298"/>
      <c r="BA156" s="298"/>
      <c r="BB156" s="298"/>
      <c r="BC156" s="298"/>
      <c r="BD156" s="298"/>
      <c r="BE156" s="298"/>
      <c r="BF156" s="298"/>
      <c r="BG156" s="298"/>
      <c r="BH156" s="298"/>
      <c r="BI156" s="298"/>
      <c r="BJ156" s="298"/>
      <c r="BK156" s="298"/>
      <c r="BL156" s="298"/>
    </row>
    <row r="157" spans="1:64" x14ac:dyDescent="0.2">
      <c r="A157" s="298"/>
      <c r="B157" s="298"/>
      <c r="C157" s="298"/>
      <c r="D157" s="298"/>
      <c r="E157" s="298"/>
      <c r="F157" s="298"/>
      <c r="G157" s="298"/>
      <c r="H157" s="298"/>
      <c r="I157" s="298"/>
      <c r="J157" s="298"/>
      <c r="K157" s="298"/>
      <c r="L157" s="298"/>
      <c r="M157" s="298"/>
      <c r="N157" s="298"/>
      <c r="O157" s="298"/>
      <c r="P157" s="298"/>
      <c r="Q157" s="298"/>
      <c r="R157" s="298"/>
      <c r="S157" s="298"/>
      <c r="T157" s="298"/>
      <c r="U157" s="298"/>
      <c r="V157" s="298"/>
      <c r="W157" s="298"/>
      <c r="X157" s="298"/>
      <c r="Y157" s="298"/>
      <c r="Z157" s="298"/>
      <c r="AA157" s="298"/>
      <c r="AB157" s="298"/>
      <c r="AC157" s="298"/>
      <c r="AD157" s="298"/>
      <c r="AE157" s="298"/>
      <c r="AF157" s="298"/>
      <c r="AG157" s="298"/>
      <c r="AH157" s="298"/>
      <c r="AI157" s="298"/>
      <c r="AJ157" s="298"/>
      <c r="AK157" s="298"/>
      <c r="AL157" s="298"/>
      <c r="AM157" s="298"/>
      <c r="AN157" s="298"/>
      <c r="AO157" s="298"/>
      <c r="AP157" s="298"/>
      <c r="AQ157" s="298"/>
      <c r="AR157" s="298"/>
      <c r="AS157" s="298"/>
      <c r="AT157" s="298"/>
      <c r="AU157" s="298"/>
      <c r="AV157" s="298"/>
      <c r="AW157" s="298"/>
      <c r="AX157" s="298"/>
      <c r="AY157" s="298"/>
      <c r="AZ157" s="298"/>
      <c r="BA157" s="298"/>
      <c r="BB157" s="298"/>
      <c r="BC157" s="298"/>
      <c r="BD157" s="298"/>
      <c r="BE157" s="298"/>
      <c r="BF157" s="298"/>
      <c r="BG157" s="298"/>
      <c r="BH157" s="298"/>
      <c r="BI157" s="298"/>
      <c r="BJ157" s="298"/>
      <c r="BK157" s="298"/>
      <c r="BL157" s="298"/>
    </row>
    <row r="158" spans="1:64" x14ac:dyDescent="0.2">
      <c r="A158" s="298"/>
      <c r="B158" s="298"/>
      <c r="C158" s="298"/>
      <c r="D158" s="298"/>
      <c r="E158" s="298"/>
      <c r="F158" s="298"/>
      <c r="G158" s="298"/>
      <c r="H158" s="298"/>
      <c r="I158" s="298"/>
      <c r="J158" s="298"/>
      <c r="K158" s="298"/>
      <c r="L158" s="298"/>
      <c r="M158" s="298"/>
      <c r="N158" s="298"/>
      <c r="O158" s="298"/>
      <c r="P158" s="298"/>
      <c r="Q158" s="298"/>
      <c r="R158" s="298"/>
      <c r="S158" s="298"/>
      <c r="T158" s="298"/>
      <c r="U158" s="298"/>
      <c r="V158" s="298"/>
      <c r="W158" s="298"/>
      <c r="X158" s="298"/>
      <c r="Y158" s="298"/>
      <c r="Z158" s="298"/>
      <c r="AA158" s="298"/>
      <c r="AB158" s="298"/>
      <c r="AC158" s="298"/>
      <c r="AD158" s="298"/>
      <c r="AE158" s="298"/>
      <c r="AF158" s="298"/>
      <c r="AG158" s="298"/>
      <c r="AH158" s="298"/>
      <c r="AI158" s="298"/>
      <c r="AJ158" s="298"/>
      <c r="AK158" s="298"/>
      <c r="AL158" s="298"/>
      <c r="AM158" s="298"/>
      <c r="AN158" s="298"/>
      <c r="AO158" s="298"/>
      <c r="AP158" s="298"/>
      <c r="AQ158" s="298"/>
      <c r="AR158" s="298"/>
      <c r="AS158" s="298"/>
      <c r="AT158" s="298"/>
      <c r="AU158" s="298"/>
      <c r="AV158" s="298"/>
      <c r="AW158" s="298"/>
      <c r="AX158" s="298"/>
      <c r="AY158" s="298"/>
      <c r="AZ158" s="298"/>
      <c r="BA158" s="298"/>
      <c r="BB158" s="298"/>
      <c r="BC158" s="298"/>
      <c r="BD158" s="298"/>
      <c r="BE158" s="298"/>
      <c r="BF158" s="298"/>
      <c r="BG158" s="298"/>
      <c r="BH158" s="298"/>
      <c r="BI158" s="298"/>
      <c r="BJ158" s="298"/>
      <c r="BK158" s="298"/>
      <c r="BL158" s="298"/>
    </row>
    <row r="159" spans="1:64" x14ac:dyDescent="0.2">
      <c r="A159" s="298"/>
      <c r="B159" s="298"/>
      <c r="C159" s="298"/>
      <c r="D159" s="298"/>
      <c r="E159" s="298"/>
      <c r="F159" s="298"/>
      <c r="G159" s="298"/>
      <c r="H159" s="298"/>
      <c r="I159" s="298"/>
      <c r="J159" s="298"/>
      <c r="K159" s="298"/>
      <c r="L159" s="298"/>
      <c r="M159" s="298"/>
      <c r="N159" s="298"/>
      <c r="O159" s="298"/>
      <c r="P159" s="298"/>
      <c r="Q159" s="298"/>
      <c r="R159" s="298"/>
      <c r="S159" s="298"/>
      <c r="T159" s="298"/>
      <c r="U159" s="298"/>
      <c r="V159" s="298"/>
      <c r="W159" s="298"/>
      <c r="X159" s="298"/>
      <c r="Y159" s="298"/>
      <c r="Z159" s="298"/>
      <c r="AA159" s="298"/>
      <c r="AB159" s="298"/>
      <c r="AC159" s="298"/>
      <c r="AD159" s="298"/>
      <c r="AE159" s="298"/>
      <c r="AF159" s="298"/>
      <c r="AG159" s="298"/>
      <c r="AH159" s="298"/>
      <c r="AI159" s="298"/>
      <c r="AJ159" s="298"/>
      <c r="AK159" s="298"/>
      <c r="AL159" s="298"/>
      <c r="AM159" s="298"/>
      <c r="AN159" s="298"/>
      <c r="AO159" s="298"/>
      <c r="AP159" s="298"/>
      <c r="AQ159" s="298"/>
      <c r="AR159" s="298"/>
      <c r="AS159" s="298"/>
      <c r="AT159" s="298"/>
      <c r="AU159" s="298"/>
      <c r="AV159" s="298"/>
      <c r="AW159" s="298"/>
      <c r="AX159" s="298"/>
      <c r="AY159" s="298"/>
      <c r="AZ159" s="298"/>
      <c r="BA159" s="298"/>
      <c r="BB159" s="298"/>
      <c r="BC159" s="298"/>
      <c r="BD159" s="298"/>
      <c r="BE159" s="298"/>
      <c r="BF159" s="298"/>
      <c r="BG159" s="298"/>
      <c r="BH159" s="298"/>
      <c r="BI159" s="298"/>
      <c r="BJ159" s="298"/>
      <c r="BK159" s="298"/>
      <c r="BL159" s="298"/>
    </row>
    <row r="160" spans="1:64" x14ac:dyDescent="0.2">
      <c r="A160" s="298"/>
      <c r="B160" s="298"/>
      <c r="C160" s="298"/>
      <c r="D160" s="298"/>
      <c r="E160" s="298"/>
      <c r="F160" s="298"/>
      <c r="G160" s="298"/>
      <c r="H160" s="298"/>
      <c r="I160" s="298"/>
      <c r="J160" s="298"/>
      <c r="K160" s="298"/>
      <c r="L160" s="298"/>
      <c r="M160" s="298"/>
      <c r="N160" s="298"/>
      <c r="O160" s="298"/>
      <c r="P160" s="298"/>
      <c r="Q160" s="298"/>
      <c r="R160" s="298"/>
      <c r="S160" s="298"/>
      <c r="T160" s="298"/>
      <c r="U160" s="298"/>
      <c r="V160" s="298"/>
      <c r="W160" s="298"/>
      <c r="X160" s="298"/>
      <c r="Y160" s="298"/>
      <c r="Z160" s="298"/>
      <c r="AA160" s="298"/>
      <c r="AB160" s="298"/>
      <c r="AC160" s="298"/>
      <c r="AD160" s="298"/>
      <c r="AE160" s="298"/>
      <c r="AF160" s="298"/>
      <c r="AG160" s="298"/>
      <c r="AH160" s="298"/>
      <c r="AI160" s="298"/>
      <c r="AJ160" s="298"/>
      <c r="AK160" s="298"/>
      <c r="AL160" s="298"/>
      <c r="AM160" s="298"/>
      <c r="AN160" s="298"/>
      <c r="AO160" s="298"/>
      <c r="AP160" s="298"/>
      <c r="AQ160" s="298"/>
      <c r="AR160" s="298"/>
      <c r="AS160" s="298"/>
      <c r="AT160" s="298"/>
      <c r="AU160" s="298"/>
      <c r="AV160" s="298"/>
      <c r="AW160" s="298"/>
      <c r="AX160" s="298"/>
      <c r="AY160" s="298"/>
      <c r="AZ160" s="298"/>
      <c r="BA160" s="298"/>
      <c r="BB160" s="298"/>
      <c r="BC160" s="298"/>
      <c r="BD160" s="298"/>
      <c r="BE160" s="298"/>
      <c r="BF160" s="298"/>
      <c r="BG160" s="298"/>
      <c r="BH160" s="298"/>
      <c r="BI160" s="298"/>
      <c r="BJ160" s="298"/>
      <c r="BK160" s="298"/>
      <c r="BL160" s="298"/>
    </row>
    <row r="161" spans="1:64" x14ac:dyDescent="0.2">
      <c r="A161" s="298"/>
      <c r="B161" s="298"/>
      <c r="C161" s="298"/>
      <c r="D161" s="298"/>
      <c r="E161" s="298"/>
      <c r="F161" s="298"/>
      <c r="G161" s="298"/>
      <c r="H161" s="298"/>
      <c r="I161" s="298"/>
      <c r="J161" s="298"/>
      <c r="K161" s="298"/>
      <c r="L161" s="298"/>
      <c r="M161" s="298"/>
      <c r="N161" s="298"/>
      <c r="O161" s="298"/>
      <c r="P161" s="298"/>
      <c r="Q161" s="298"/>
      <c r="R161" s="298"/>
      <c r="S161" s="298"/>
      <c r="T161" s="298"/>
      <c r="U161" s="298"/>
      <c r="V161" s="298"/>
      <c r="W161" s="298"/>
      <c r="X161" s="298"/>
      <c r="Y161" s="298"/>
      <c r="Z161" s="298"/>
      <c r="AA161" s="298"/>
      <c r="AB161" s="298"/>
      <c r="AC161" s="298"/>
      <c r="AD161" s="298"/>
      <c r="AE161" s="298"/>
      <c r="AF161" s="298"/>
      <c r="AG161" s="298"/>
      <c r="AH161" s="298"/>
      <c r="AI161" s="298"/>
      <c r="AJ161" s="298"/>
      <c r="AK161" s="298"/>
      <c r="AL161" s="298"/>
      <c r="AM161" s="298"/>
      <c r="AN161" s="298"/>
      <c r="AO161" s="298"/>
      <c r="AP161" s="298"/>
      <c r="AQ161" s="298"/>
      <c r="AR161" s="298"/>
      <c r="AS161" s="298"/>
      <c r="AT161" s="298"/>
      <c r="AU161" s="298"/>
      <c r="AV161" s="298"/>
      <c r="AW161" s="298"/>
      <c r="AX161" s="298"/>
      <c r="AY161" s="298"/>
      <c r="AZ161" s="298"/>
      <c r="BA161" s="298"/>
      <c r="BB161" s="298"/>
      <c r="BC161" s="298"/>
      <c r="BD161" s="298"/>
      <c r="BE161" s="298"/>
      <c r="BF161" s="298"/>
      <c r="BG161" s="298"/>
      <c r="BH161" s="298"/>
      <c r="BI161" s="298"/>
      <c r="BJ161" s="298"/>
      <c r="BK161" s="298"/>
      <c r="BL161" s="298"/>
    </row>
    <row r="162" spans="1:64" x14ac:dyDescent="0.2">
      <c r="A162" s="298"/>
      <c r="B162" s="298"/>
      <c r="C162" s="298"/>
      <c r="D162" s="298"/>
      <c r="E162" s="298"/>
      <c r="F162" s="298"/>
      <c r="G162" s="298"/>
      <c r="H162" s="298"/>
      <c r="I162" s="298"/>
      <c r="J162" s="298"/>
      <c r="K162" s="298"/>
      <c r="L162" s="298"/>
      <c r="M162" s="298"/>
      <c r="N162" s="298"/>
      <c r="O162" s="298"/>
      <c r="P162" s="298"/>
      <c r="Q162" s="298"/>
      <c r="R162" s="298"/>
      <c r="S162" s="298"/>
      <c r="T162" s="298"/>
      <c r="U162" s="298"/>
      <c r="V162" s="298"/>
      <c r="W162" s="298"/>
      <c r="X162" s="298"/>
      <c r="Y162" s="298"/>
      <c r="Z162" s="298"/>
      <c r="AA162" s="298"/>
      <c r="AB162" s="298"/>
      <c r="AC162" s="298"/>
      <c r="AD162" s="298"/>
      <c r="AE162" s="298"/>
      <c r="AF162" s="298"/>
      <c r="AG162" s="298"/>
      <c r="AH162" s="298"/>
      <c r="AI162" s="298"/>
      <c r="AJ162" s="298"/>
      <c r="AK162" s="298"/>
      <c r="AL162" s="298"/>
      <c r="AM162" s="298"/>
      <c r="AN162" s="298"/>
      <c r="AO162" s="298"/>
      <c r="AP162" s="298"/>
      <c r="AQ162" s="298"/>
      <c r="AR162" s="298"/>
      <c r="AS162" s="298"/>
      <c r="AT162" s="298"/>
      <c r="AU162" s="298"/>
      <c r="AV162" s="298"/>
      <c r="AW162" s="298"/>
      <c r="AX162" s="298"/>
      <c r="AY162" s="298"/>
      <c r="AZ162" s="298"/>
      <c r="BA162" s="298"/>
      <c r="BB162" s="298"/>
      <c r="BC162" s="298"/>
      <c r="BD162" s="298"/>
      <c r="BE162" s="298"/>
      <c r="BF162" s="298"/>
      <c r="BG162" s="298"/>
      <c r="BH162" s="298"/>
      <c r="BI162" s="298"/>
      <c r="BJ162" s="298"/>
      <c r="BK162" s="298"/>
      <c r="BL162" s="298"/>
    </row>
    <row r="163" spans="1:64" x14ac:dyDescent="0.2">
      <c r="A163" s="298"/>
      <c r="B163" s="298"/>
      <c r="C163" s="298"/>
      <c r="D163" s="298"/>
      <c r="E163" s="298"/>
      <c r="F163" s="298"/>
      <c r="G163" s="298"/>
      <c r="H163" s="298"/>
      <c r="I163" s="298"/>
      <c r="J163" s="298"/>
      <c r="K163" s="298"/>
      <c r="L163" s="298"/>
      <c r="M163" s="298"/>
      <c r="N163" s="298"/>
      <c r="O163" s="298"/>
      <c r="P163" s="298"/>
      <c r="Q163" s="298"/>
      <c r="R163" s="298"/>
      <c r="S163" s="298"/>
      <c r="T163" s="298"/>
      <c r="U163" s="298"/>
      <c r="V163" s="298"/>
      <c r="W163" s="298"/>
      <c r="X163" s="298"/>
      <c r="Y163" s="298"/>
      <c r="Z163" s="298"/>
      <c r="AA163" s="298"/>
      <c r="AB163" s="298"/>
      <c r="AC163" s="298"/>
      <c r="AD163" s="298"/>
      <c r="AE163" s="298"/>
      <c r="AF163" s="298"/>
      <c r="AG163" s="298"/>
      <c r="AH163" s="298"/>
      <c r="AI163" s="298"/>
      <c r="AJ163" s="298"/>
      <c r="AK163" s="298"/>
      <c r="AL163" s="298"/>
      <c r="AM163" s="298"/>
      <c r="AN163" s="298"/>
      <c r="AO163" s="298"/>
      <c r="AP163" s="298"/>
      <c r="AQ163" s="298"/>
      <c r="AR163" s="298"/>
      <c r="AS163" s="298"/>
      <c r="AT163" s="298"/>
      <c r="AU163" s="298"/>
      <c r="AV163" s="298"/>
      <c r="AW163" s="298"/>
      <c r="AX163" s="298"/>
      <c r="AY163" s="298"/>
      <c r="AZ163" s="298"/>
      <c r="BA163" s="298"/>
      <c r="BB163" s="298"/>
      <c r="BC163" s="298"/>
      <c r="BD163" s="298"/>
      <c r="BE163" s="298"/>
      <c r="BF163" s="298"/>
      <c r="BG163" s="298"/>
      <c r="BH163" s="298"/>
      <c r="BI163" s="298"/>
      <c r="BJ163" s="298"/>
      <c r="BK163" s="298"/>
      <c r="BL163" s="298"/>
    </row>
    <row r="164" spans="1:64" x14ac:dyDescent="0.2">
      <c r="A164" s="298"/>
      <c r="B164" s="298"/>
      <c r="C164" s="298"/>
      <c r="D164" s="298"/>
      <c r="E164" s="298"/>
      <c r="F164" s="298"/>
      <c r="G164" s="298"/>
      <c r="H164" s="298"/>
      <c r="I164" s="298"/>
      <c r="J164" s="298"/>
      <c r="K164" s="298"/>
      <c r="L164" s="298"/>
      <c r="M164" s="298"/>
      <c r="N164" s="298"/>
      <c r="O164" s="298"/>
      <c r="P164" s="298"/>
      <c r="Q164" s="298"/>
      <c r="R164" s="298"/>
      <c r="S164" s="298"/>
      <c r="T164" s="298"/>
      <c r="U164" s="298"/>
      <c r="V164" s="298"/>
      <c r="W164" s="298"/>
      <c r="X164" s="298"/>
      <c r="Y164" s="298"/>
      <c r="Z164" s="298"/>
      <c r="AA164" s="298"/>
      <c r="AB164" s="298"/>
      <c r="AC164" s="298"/>
      <c r="AD164" s="298"/>
      <c r="AE164" s="298"/>
      <c r="AF164" s="298"/>
      <c r="AG164" s="298"/>
      <c r="AH164" s="298"/>
      <c r="AI164" s="298"/>
      <c r="AJ164" s="298"/>
      <c r="AK164" s="298"/>
      <c r="AL164" s="298"/>
      <c r="AM164" s="298"/>
      <c r="AN164" s="298"/>
      <c r="AO164" s="298"/>
      <c r="AP164" s="298"/>
      <c r="AQ164" s="298"/>
      <c r="AR164" s="298"/>
      <c r="AS164" s="298"/>
      <c r="AT164" s="298"/>
      <c r="AU164" s="298"/>
      <c r="AV164" s="298"/>
      <c r="AW164" s="298"/>
      <c r="AX164" s="298"/>
      <c r="AY164" s="298"/>
      <c r="AZ164" s="298"/>
      <c r="BA164" s="298"/>
      <c r="BB164" s="298"/>
      <c r="BC164" s="298"/>
      <c r="BD164" s="298"/>
      <c r="BE164" s="298"/>
      <c r="BF164" s="298"/>
      <c r="BG164" s="298"/>
      <c r="BH164" s="298"/>
      <c r="BI164" s="298"/>
      <c r="BJ164" s="298"/>
      <c r="BK164" s="298"/>
      <c r="BL164" s="298"/>
    </row>
    <row r="165" spans="1:64" x14ac:dyDescent="0.2">
      <c r="A165" s="298"/>
      <c r="B165" s="298"/>
      <c r="C165" s="298"/>
      <c r="D165" s="298"/>
      <c r="E165" s="298"/>
      <c r="F165" s="298"/>
      <c r="G165" s="298"/>
      <c r="H165" s="298"/>
      <c r="I165" s="298"/>
      <c r="J165" s="298"/>
      <c r="K165" s="298"/>
      <c r="L165" s="298"/>
      <c r="M165" s="298"/>
      <c r="N165" s="298"/>
      <c r="O165" s="298"/>
      <c r="P165" s="298"/>
      <c r="Q165" s="298"/>
      <c r="R165" s="298"/>
      <c r="S165" s="298"/>
      <c r="T165" s="298"/>
      <c r="U165" s="298"/>
      <c r="V165" s="298"/>
      <c r="W165" s="298"/>
      <c r="X165" s="298"/>
      <c r="Y165" s="298"/>
      <c r="Z165" s="298"/>
      <c r="AA165" s="298"/>
      <c r="AB165" s="298"/>
      <c r="AC165" s="298"/>
      <c r="AD165" s="298"/>
      <c r="AE165" s="298"/>
      <c r="AF165" s="298"/>
      <c r="AG165" s="298"/>
      <c r="AH165" s="298"/>
      <c r="AI165" s="298"/>
      <c r="AJ165" s="298"/>
      <c r="AK165" s="298"/>
      <c r="AL165" s="298"/>
      <c r="AM165" s="298"/>
      <c r="AN165" s="298"/>
      <c r="AO165" s="298"/>
      <c r="AP165" s="298"/>
      <c r="AQ165" s="298"/>
      <c r="AR165" s="298"/>
      <c r="AS165" s="298"/>
      <c r="AT165" s="298"/>
      <c r="AU165" s="298"/>
      <c r="AV165" s="298"/>
      <c r="AW165" s="298"/>
      <c r="AX165" s="298"/>
      <c r="AY165" s="298"/>
      <c r="AZ165" s="298"/>
      <c r="BA165" s="298"/>
      <c r="BB165" s="298"/>
      <c r="BC165" s="298"/>
      <c r="BD165" s="298"/>
      <c r="BE165" s="298"/>
      <c r="BF165" s="298"/>
      <c r="BG165" s="298"/>
      <c r="BH165" s="298"/>
      <c r="BI165" s="298"/>
      <c r="BJ165" s="298"/>
      <c r="BK165" s="298"/>
      <c r="BL165" s="298"/>
    </row>
    <row r="166" spans="1:64" x14ac:dyDescent="0.2">
      <c r="A166" s="298"/>
      <c r="B166" s="298"/>
      <c r="C166" s="298"/>
      <c r="D166" s="298"/>
      <c r="E166" s="298"/>
      <c r="F166" s="298"/>
      <c r="G166" s="298"/>
      <c r="H166" s="298"/>
      <c r="I166" s="298"/>
      <c r="J166" s="298"/>
      <c r="K166" s="298"/>
      <c r="L166" s="298"/>
      <c r="M166" s="298"/>
      <c r="N166" s="298"/>
      <c r="O166" s="298"/>
      <c r="P166" s="298"/>
      <c r="Q166" s="298"/>
      <c r="R166" s="298"/>
      <c r="S166" s="298"/>
      <c r="T166" s="298"/>
      <c r="U166" s="298"/>
      <c r="V166" s="298"/>
      <c r="W166" s="298"/>
      <c r="X166" s="298"/>
      <c r="Y166" s="298"/>
      <c r="Z166" s="298"/>
      <c r="AA166" s="298"/>
      <c r="AB166" s="298"/>
      <c r="AC166" s="298"/>
      <c r="AD166" s="298"/>
      <c r="AE166" s="298"/>
      <c r="AF166" s="298"/>
      <c r="AG166" s="298"/>
      <c r="AH166" s="298"/>
      <c r="AI166" s="298"/>
      <c r="AJ166" s="298"/>
      <c r="AK166" s="298"/>
      <c r="AL166" s="298"/>
      <c r="AM166" s="298"/>
      <c r="AN166" s="298"/>
      <c r="AO166" s="298"/>
      <c r="AP166" s="298"/>
      <c r="AQ166" s="298"/>
      <c r="AR166" s="298"/>
      <c r="AS166" s="298"/>
      <c r="AT166" s="298"/>
      <c r="AU166" s="298"/>
      <c r="AV166" s="298"/>
      <c r="AW166" s="298"/>
      <c r="AX166" s="298"/>
      <c r="AY166" s="298"/>
      <c r="AZ166" s="298"/>
      <c r="BA166" s="298"/>
      <c r="BB166" s="298"/>
      <c r="BC166" s="298"/>
      <c r="BD166" s="298"/>
      <c r="BE166" s="298"/>
      <c r="BF166" s="298"/>
      <c r="BG166" s="298"/>
      <c r="BH166" s="298"/>
      <c r="BI166" s="298"/>
      <c r="BJ166" s="298"/>
      <c r="BK166" s="298"/>
      <c r="BL166" s="298"/>
    </row>
    <row r="167" spans="1:64" x14ac:dyDescent="0.2">
      <c r="A167" s="298"/>
      <c r="B167" s="298"/>
      <c r="C167" s="298"/>
      <c r="D167" s="298"/>
      <c r="E167" s="298"/>
      <c r="F167" s="298"/>
      <c r="G167" s="298"/>
      <c r="H167" s="298"/>
      <c r="I167" s="298"/>
      <c r="J167" s="298"/>
      <c r="K167" s="298"/>
      <c r="L167" s="298"/>
      <c r="M167" s="298"/>
      <c r="N167" s="298"/>
      <c r="O167" s="298"/>
      <c r="P167" s="298"/>
      <c r="Q167" s="298"/>
      <c r="R167" s="298"/>
      <c r="S167" s="298"/>
      <c r="T167" s="298"/>
      <c r="U167" s="298"/>
      <c r="V167" s="298"/>
      <c r="W167" s="298"/>
      <c r="X167" s="298"/>
      <c r="Y167" s="298"/>
      <c r="Z167" s="298"/>
      <c r="AA167" s="298"/>
      <c r="AB167" s="298"/>
      <c r="AC167" s="298"/>
      <c r="AD167" s="298"/>
      <c r="AE167" s="298"/>
      <c r="AF167" s="298"/>
      <c r="AG167" s="298"/>
      <c r="AH167" s="298"/>
      <c r="AI167" s="298"/>
      <c r="AJ167" s="298"/>
      <c r="AK167" s="298"/>
      <c r="AL167" s="298"/>
      <c r="AM167" s="298"/>
      <c r="AN167" s="298"/>
      <c r="AO167" s="298"/>
      <c r="AP167" s="298"/>
      <c r="AQ167" s="298"/>
      <c r="AR167" s="298"/>
      <c r="AS167" s="298"/>
      <c r="AT167" s="298"/>
      <c r="AU167" s="298"/>
      <c r="AV167" s="298"/>
      <c r="AW167" s="298"/>
      <c r="AX167" s="298"/>
      <c r="AY167" s="298"/>
      <c r="AZ167" s="298"/>
      <c r="BA167" s="298"/>
      <c r="BB167" s="298"/>
      <c r="BC167" s="298"/>
      <c r="BD167" s="298"/>
      <c r="BE167" s="298"/>
      <c r="BF167" s="298"/>
      <c r="BG167" s="298"/>
      <c r="BH167" s="298"/>
      <c r="BI167" s="298"/>
      <c r="BJ167" s="298"/>
      <c r="BK167" s="298"/>
      <c r="BL167" s="298"/>
    </row>
    <row r="168" spans="1:64" x14ac:dyDescent="0.2">
      <c r="A168" s="298"/>
      <c r="B168" s="298"/>
      <c r="C168" s="298"/>
      <c r="D168" s="298"/>
      <c r="E168" s="298"/>
      <c r="F168" s="298"/>
      <c r="G168" s="298"/>
      <c r="H168" s="298"/>
      <c r="I168" s="298"/>
      <c r="J168" s="298"/>
      <c r="K168" s="298"/>
      <c r="L168" s="298"/>
      <c r="M168" s="298"/>
      <c r="N168" s="298"/>
      <c r="O168" s="298"/>
      <c r="P168" s="298"/>
      <c r="Q168" s="298"/>
      <c r="R168" s="298"/>
      <c r="S168" s="298"/>
      <c r="T168" s="298"/>
      <c r="U168" s="298"/>
      <c r="V168" s="298"/>
      <c r="W168" s="298"/>
      <c r="X168" s="298"/>
      <c r="Y168" s="298"/>
      <c r="Z168" s="298"/>
      <c r="AA168" s="298"/>
      <c r="AB168" s="298"/>
      <c r="AC168" s="298"/>
      <c r="AD168" s="298"/>
      <c r="AE168" s="298"/>
      <c r="AF168" s="298"/>
      <c r="AG168" s="298"/>
      <c r="AH168" s="298"/>
      <c r="AI168" s="298"/>
      <c r="AJ168" s="298"/>
      <c r="AK168" s="298"/>
      <c r="AL168" s="298"/>
      <c r="AM168" s="298"/>
      <c r="AN168" s="298"/>
      <c r="AO168" s="298"/>
      <c r="AP168" s="298"/>
      <c r="AQ168" s="298"/>
      <c r="AR168" s="298"/>
      <c r="AS168" s="298"/>
      <c r="AT168" s="298"/>
      <c r="AU168" s="298"/>
      <c r="AV168" s="298"/>
      <c r="AW168" s="298"/>
      <c r="AX168" s="298"/>
      <c r="AY168" s="298"/>
      <c r="AZ168" s="298"/>
      <c r="BA168" s="298"/>
      <c r="BB168" s="298"/>
      <c r="BC168" s="298"/>
      <c r="BD168" s="298"/>
      <c r="BE168" s="298"/>
      <c r="BF168" s="298"/>
      <c r="BG168" s="298"/>
      <c r="BH168" s="298"/>
      <c r="BI168" s="298"/>
      <c r="BJ168" s="298"/>
      <c r="BK168" s="298"/>
      <c r="BL168" s="298"/>
    </row>
    <row r="169" spans="1:64" x14ac:dyDescent="0.2">
      <c r="A169" s="298"/>
      <c r="B169" s="298"/>
      <c r="C169" s="298"/>
      <c r="D169" s="298"/>
      <c r="E169" s="298"/>
      <c r="F169" s="298"/>
      <c r="G169" s="298"/>
      <c r="H169" s="298"/>
      <c r="I169" s="298"/>
      <c r="J169" s="298"/>
      <c r="K169" s="298"/>
      <c r="L169" s="298"/>
      <c r="M169" s="298"/>
      <c r="N169" s="298"/>
      <c r="O169" s="298"/>
      <c r="P169" s="298"/>
      <c r="Q169" s="298"/>
      <c r="R169" s="298"/>
      <c r="S169" s="298"/>
      <c r="T169" s="298"/>
      <c r="U169" s="298"/>
      <c r="V169" s="298"/>
      <c r="W169" s="298"/>
      <c r="X169" s="298"/>
      <c r="Y169" s="298"/>
      <c r="Z169" s="298"/>
      <c r="AA169" s="298"/>
      <c r="AB169" s="298"/>
      <c r="AC169" s="298"/>
      <c r="AD169" s="298"/>
      <c r="AE169" s="298"/>
      <c r="AF169" s="298"/>
      <c r="AG169" s="298"/>
      <c r="AH169" s="298"/>
      <c r="AI169" s="298"/>
      <c r="AJ169" s="298"/>
      <c r="AK169" s="298"/>
      <c r="AL169" s="298"/>
      <c r="AM169" s="298"/>
      <c r="AN169" s="298"/>
      <c r="AO169" s="298"/>
      <c r="AP169" s="298"/>
      <c r="AQ169" s="298"/>
      <c r="AR169" s="298"/>
      <c r="AS169" s="298"/>
      <c r="AT169" s="298"/>
      <c r="AU169" s="298"/>
      <c r="AV169" s="298"/>
      <c r="AW169" s="298"/>
      <c r="AX169" s="298"/>
      <c r="AY169" s="298"/>
      <c r="AZ169" s="298"/>
      <c r="BA169" s="298"/>
      <c r="BB169" s="298"/>
      <c r="BC169" s="298"/>
      <c r="BD169" s="298"/>
      <c r="BE169" s="298"/>
      <c r="BF169" s="298"/>
      <c r="BG169" s="298"/>
      <c r="BH169" s="298"/>
      <c r="BI169" s="298"/>
      <c r="BJ169" s="298"/>
      <c r="BK169" s="298"/>
      <c r="BL169" s="298"/>
    </row>
    <row r="170" spans="1:64" x14ac:dyDescent="0.2">
      <c r="A170" s="298"/>
      <c r="B170" s="298"/>
      <c r="C170" s="298"/>
      <c r="D170" s="298"/>
      <c r="E170" s="298"/>
      <c r="F170" s="298"/>
      <c r="G170" s="298"/>
      <c r="H170" s="298"/>
      <c r="I170" s="298"/>
      <c r="J170" s="298"/>
      <c r="K170" s="298"/>
      <c r="L170" s="298"/>
      <c r="M170" s="298"/>
      <c r="N170" s="298"/>
      <c r="O170" s="298"/>
      <c r="P170" s="298"/>
      <c r="Q170" s="298"/>
      <c r="R170" s="298"/>
      <c r="S170" s="298"/>
      <c r="T170" s="298"/>
      <c r="U170" s="298"/>
      <c r="V170" s="298"/>
      <c r="W170" s="298"/>
      <c r="X170" s="298"/>
      <c r="Y170" s="298"/>
      <c r="Z170" s="298"/>
      <c r="AA170" s="298"/>
      <c r="AB170" s="298"/>
      <c r="AC170" s="298"/>
      <c r="AD170" s="298"/>
      <c r="AE170" s="298"/>
      <c r="AF170" s="298"/>
      <c r="AG170" s="298"/>
      <c r="AH170" s="298"/>
      <c r="AI170" s="298"/>
      <c r="AJ170" s="298"/>
      <c r="AK170" s="298"/>
      <c r="AL170" s="298"/>
      <c r="AM170" s="298"/>
      <c r="AN170" s="298"/>
      <c r="AO170" s="298"/>
      <c r="AP170" s="298"/>
      <c r="AQ170" s="298"/>
      <c r="AR170" s="298"/>
      <c r="AS170" s="298"/>
      <c r="AT170" s="298"/>
      <c r="AU170" s="298"/>
      <c r="AV170" s="298"/>
      <c r="AW170" s="298"/>
      <c r="AX170" s="298"/>
      <c r="AY170" s="298"/>
      <c r="AZ170" s="298"/>
      <c r="BA170" s="298"/>
      <c r="BB170" s="298"/>
      <c r="BC170" s="298"/>
      <c r="BD170" s="298"/>
      <c r="BE170" s="298"/>
      <c r="BF170" s="298"/>
      <c r="BG170" s="298"/>
      <c r="BH170" s="298"/>
      <c r="BI170" s="298"/>
      <c r="BJ170" s="298"/>
      <c r="BK170" s="298"/>
      <c r="BL170" s="298"/>
    </row>
    <row r="171" spans="1:64" x14ac:dyDescent="0.2">
      <c r="A171" s="298"/>
      <c r="B171" s="298"/>
      <c r="C171" s="298"/>
      <c r="D171" s="298"/>
      <c r="E171" s="298"/>
      <c r="F171" s="298"/>
      <c r="G171" s="298"/>
      <c r="H171" s="298"/>
      <c r="I171" s="298"/>
      <c r="J171" s="298"/>
      <c r="K171" s="298"/>
      <c r="L171" s="298"/>
      <c r="M171" s="298"/>
      <c r="N171" s="298"/>
      <c r="O171" s="298"/>
      <c r="P171" s="298"/>
      <c r="Q171" s="298"/>
      <c r="R171" s="298"/>
      <c r="S171" s="298"/>
      <c r="T171" s="298"/>
      <c r="U171" s="298"/>
      <c r="V171" s="298"/>
      <c r="W171" s="298"/>
      <c r="X171" s="298"/>
      <c r="Y171" s="298"/>
      <c r="Z171" s="298"/>
      <c r="AA171" s="298"/>
      <c r="AB171" s="298"/>
      <c r="AC171" s="298"/>
      <c r="AD171" s="298"/>
      <c r="AE171" s="298"/>
      <c r="AF171" s="298"/>
      <c r="AG171" s="298"/>
      <c r="AH171" s="298"/>
      <c r="AI171" s="298"/>
      <c r="AJ171" s="298"/>
      <c r="AK171" s="298"/>
      <c r="AL171" s="298"/>
      <c r="AM171" s="298"/>
      <c r="AN171" s="298"/>
      <c r="AO171" s="298"/>
      <c r="AP171" s="298"/>
      <c r="AQ171" s="298"/>
      <c r="AR171" s="298"/>
      <c r="AS171" s="298"/>
      <c r="AT171" s="298"/>
      <c r="AU171" s="298"/>
      <c r="AV171" s="298"/>
      <c r="AW171" s="298"/>
      <c r="AX171" s="298"/>
      <c r="AY171" s="298"/>
      <c r="AZ171" s="298"/>
      <c r="BA171" s="298"/>
      <c r="BB171" s="298"/>
      <c r="BC171" s="298"/>
      <c r="BD171" s="298"/>
      <c r="BE171" s="298"/>
      <c r="BF171" s="298"/>
      <c r="BG171" s="298"/>
      <c r="BH171" s="298"/>
      <c r="BI171" s="298"/>
      <c r="BJ171" s="298"/>
      <c r="BK171" s="298"/>
      <c r="BL171" s="298"/>
    </row>
    <row r="172" spans="1:64" x14ac:dyDescent="0.2">
      <c r="A172" s="298"/>
      <c r="B172" s="298"/>
      <c r="C172" s="298"/>
      <c r="D172" s="298"/>
      <c r="E172" s="298"/>
      <c r="F172" s="298"/>
      <c r="G172" s="298"/>
      <c r="H172" s="298"/>
      <c r="I172" s="298"/>
      <c r="J172" s="298"/>
      <c r="K172" s="298"/>
      <c r="L172" s="298"/>
      <c r="M172" s="298"/>
      <c r="N172" s="298"/>
      <c r="O172" s="298"/>
      <c r="P172" s="298"/>
      <c r="Q172" s="298"/>
      <c r="R172" s="298"/>
      <c r="S172" s="298"/>
      <c r="T172" s="298"/>
      <c r="U172" s="298"/>
      <c r="V172" s="298"/>
      <c r="W172" s="298"/>
      <c r="X172" s="298"/>
      <c r="Y172" s="298"/>
      <c r="Z172" s="298"/>
      <c r="AA172" s="298"/>
      <c r="AB172" s="298"/>
      <c r="AC172" s="298"/>
      <c r="AD172" s="298"/>
      <c r="AE172" s="298"/>
      <c r="AF172" s="298"/>
      <c r="AG172" s="298"/>
      <c r="AH172" s="298"/>
      <c r="AI172" s="298"/>
      <c r="AJ172" s="298"/>
      <c r="AK172" s="298"/>
      <c r="AL172" s="298"/>
      <c r="AM172" s="298"/>
      <c r="AN172" s="298"/>
      <c r="AO172" s="298"/>
      <c r="AP172" s="298"/>
      <c r="AQ172" s="298"/>
      <c r="AR172" s="298"/>
      <c r="AS172" s="298"/>
      <c r="AT172" s="298"/>
      <c r="AU172" s="298"/>
      <c r="AV172" s="298"/>
      <c r="AW172" s="298"/>
      <c r="AX172" s="298"/>
      <c r="AY172" s="298"/>
      <c r="AZ172" s="298"/>
      <c r="BA172" s="298"/>
      <c r="BB172" s="298"/>
      <c r="BC172" s="298"/>
      <c r="BD172" s="298"/>
      <c r="BE172" s="298"/>
      <c r="BF172" s="298"/>
      <c r="BG172" s="298"/>
      <c r="BH172" s="298"/>
      <c r="BI172" s="298"/>
      <c r="BJ172" s="298"/>
      <c r="BK172" s="298"/>
      <c r="BL172" s="298"/>
    </row>
    <row r="173" spans="1:64" x14ac:dyDescent="0.2">
      <c r="A173" s="298"/>
      <c r="B173" s="298"/>
      <c r="C173" s="298"/>
      <c r="D173" s="298"/>
      <c r="E173" s="298"/>
      <c r="F173" s="298"/>
      <c r="G173" s="298"/>
      <c r="H173" s="298"/>
      <c r="I173" s="298"/>
      <c r="J173" s="298"/>
      <c r="K173" s="298"/>
      <c r="L173" s="298"/>
      <c r="M173" s="298"/>
      <c r="N173" s="298"/>
      <c r="O173" s="298"/>
      <c r="P173" s="298"/>
      <c r="Q173" s="298"/>
      <c r="R173" s="298"/>
      <c r="S173" s="298"/>
      <c r="T173" s="298"/>
      <c r="U173" s="298"/>
      <c r="V173" s="298"/>
      <c r="W173" s="298"/>
      <c r="X173" s="298"/>
      <c r="Y173" s="298"/>
      <c r="Z173" s="298"/>
      <c r="AA173" s="298"/>
      <c r="AB173" s="298"/>
      <c r="AC173" s="298"/>
      <c r="AD173" s="298"/>
      <c r="AE173" s="298"/>
      <c r="AF173" s="298"/>
      <c r="AG173" s="298"/>
      <c r="AH173" s="298"/>
      <c r="AI173" s="298"/>
      <c r="AJ173" s="298"/>
      <c r="AK173" s="298"/>
      <c r="AL173" s="298"/>
      <c r="AM173" s="298"/>
      <c r="AN173" s="298"/>
      <c r="AO173" s="298"/>
      <c r="AP173" s="298"/>
      <c r="AQ173" s="298"/>
      <c r="AR173" s="298"/>
      <c r="AS173" s="298"/>
      <c r="AT173" s="298"/>
      <c r="AU173" s="298"/>
      <c r="AV173" s="298"/>
      <c r="AW173" s="298"/>
      <c r="AX173" s="298"/>
      <c r="AY173" s="298"/>
      <c r="AZ173" s="298"/>
      <c r="BA173" s="298"/>
      <c r="BB173" s="298"/>
      <c r="BC173" s="298"/>
      <c r="BD173" s="298"/>
      <c r="BE173" s="298"/>
      <c r="BF173" s="298"/>
      <c r="BG173" s="298"/>
      <c r="BH173" s="298"/>
      <c r="BI173" s="298"/>
      <c r="BJ173" s="298"/>
      <c r="BK173" s="298"/>
      <c r="BL173" s="298"/>
    </row>
    <row r="174" spans="1:64" x14ac:dyDescent="0.2">
      <c r="A174" s="298"/>
      <c r="B174" s="298"/>
      <c r="C174" s="298"/>
      <c r="D174" s="298"/>
      <c r="E174" s="298"/>
      <c r="F174" s="298"/>
      <c r="G174" s="298"/>
      <c r="H174" s="298"/>
      <c r="I174" s="298"/>
      <c r="J174" s="298"/>
      <c r="K174" s="298"/>
      <c r="L174" s="298"/>
      <c r="M174" s="298"/>
      <c r="N174" s="298"/>
      <c r="O174" s="298"/>
      <c r="P174" s="298"/>
      <c r="Q174" s="298"/>
      <c r="R174" s="298"/>
      <c r="S174" s="298"/>
      <c r="T174" s="298"/>
      <c r="U174" s="298"/>
      <c r="V174" s="298"/>
      <c r="W174" s="298"/>
      <c r="X174" s="298"/>
      <c r="Y174" s="298"/>
      <c r="Z174" s="298"/>
      <c r="AA174" s="298"/>
      <c r="AB174" s="298"/>
      <c r="AC174" s="298"/>
      <c r="AD174" s="298"/>
      <c r="AE174" s="298"/>
      <c r="AF174" s="298"/>
      <c r="AG174" s="298"/>
      <c r="AH174" s="298"/>
      <c r="AI174" s="298"/>
      <c r="AJ174" s="298"/>
      <c r="AK174" s="298"/>
      <c r="AL174" s="298"/>
      <c r="AM174" s="298"/>
      <c r="AN174" s="298"/>
      <c r="AO174" s="298"/>
      <c r="AP174" s="298"/>
      <c r="AQ174" s="298"/>
      <c r="AR174" s="298"/>
      <c r="AS174" s="298"/>
      <c r="AT174" s="298"/>
      <c r="AU174" s="298"/>
      <c r="AV174" s="298"/>
      <c r="AW174" s="298"/>
      <c r="AX174" s="298"/>
      <c r="AY174" s="298"/>
      <c r="AZ174" s="298"/>
      <c r="BA174" s="298"/>
      <c r="BB174" s="298"/>
      <c r="BC174" s="298"/>
      <c r="BD174" s="298"/>
      <c r="BE174" s="298"/>
      <c r="BF174" s="298"/>
      <c r="BG174" s="298"/>
      <c r="BH174" s="298"/>
      <c r="BI174" s="298"/>
      <c r="BJ174" s="298"/>
      <c r="BK174" s="298"/>
      <c r="BL174" s="298"/>
    </row>
    <row r="175" spans="1:64" x14ac:dyDescent="0.2">
      <c r="A175" s="298"/>
      <c r="B175" s="298"/>
      <c r="C175" s="298"/>
      <c r="D175" s="298"/>
      <c r="E175" s="298"/>
      <c r="F175" s="298"/>
      <c r="G175" s="298"/>
      <c r="H175" s="298"/>
      <c r="I175" s="298"/>
      <c r="J175" s="298"/>
      <c r="K175" s="298"/>
      <c r="L175" s="298"/>
      <c r="M175" s="298"/>
      <c r="N175" s="298"/>
      <c r="O175" s="298"/>
      <c r="P175" s="298"/>
      <c r="Q175" s="298"/>
      <c r="R175" s="298"/>
      <c r="S175" s="298"/>
      <c r="T175" s="298"/>
      <c r="U175" s="298"/>
      <c r="V175" s="298"/>
      <c r="W175" s="298"/>
      <c r="X175" s="298"/>
      <c r="Y175" s="298"/>
      <c r="Z175" s="298"/>
      <c r="AA175" s="298"/>
      <c r="AB175" s="298"/>
      <c r="AC175" s="298"/>
      <c r="AD175" s="298"/>
      <c r="AE175" s="298"/>
      <c r="AF175" s="298"/>
      <c r="AG175" s="298"/>
      <c r="AH175" s="298"/>
      <c r="AI175" s="298"/>
      <c r="AJ175" s="298"/>
      <c r="AK175" s="298"/>
      <c r="AL175" s="298"/>
      <c r="AM175" s="298"/>
      <c r="AN175" s="298"/>
      <c r="AO175" s="298"/>
      <c r="AP175" s="298"/>
      <c r="AQ175" s="298"/>
      <c r="AR175" s="298"/>
      <c r="AS175" s="298"/>
      <c r="AT175" s="298"/>
      <c r="AU175" s="298"/>
      <c r="AV175" s="298"/>
      <c r="AW175" s="298"/>
      <c r="AX175" s="298"/>
      <c r="AY175" s="298"/>
      <c r="AZ175" s="298"/>
      <c r="BA175" s="298"/>
      <c r="BB175" s="298"/>
      <c r="BC175" s="298"/>
      <c r="BD175" s="298"/>
      <c r="BE175" s="298"/>
      <c r="BF175" s="298"/>
      <c r="BG175" s="298"/>
      <c r="BH175" s="298"/>
      <c r="BI175" s="298"/>
      <c r="BJ175" s="298"/>
      <c r="BK175" s="298"/>
      <c r="BL175" s="298"/>
    </row>
    <row r="176" spans="1:64" x14ac:dyDescent="0.2">
      <c r="A176" s="298"/>
      <c r="B176" s="298"/>
      <c r="C176" s="298"/>
      <c r="D176" s="298"/>
      <c r="E176" s="298"/>
      <c r="F176" s="298"/>
      <c r="G176" s="298"/>
      <c r="H176" s="298"/>
      <c r="I176" s="298"/>
      <c r="J176" s="298"/>
      <c r="K176" s="298"/>
      <c r="L176" s="298"/>
      <c r="M176" s="298"/>
      <c r="N176" s="298"/>
      <c r="O176" s="298"/>
      <c r="P176" s="298"/>
      <c r="Q176" s="298"/>
      <c r="R176" s="298"/>
      <c r="S176" s="298"/>
      <c r="T176" s="298"/>
      <c r="U176" s="298"/>
      <c r="V176" s="298"/>
      <c r="W176" s="298"/>
      <c r="X176" s="298"/>
      <c r="Y176" s="298"/>
      <c r="Z176" s="298"/>
      <c r="AA176" s="298"/>
      <c r="AB176" s="298"/>
      <c r="AC176" s="298"/>
      <c r="AD176" s="298"/>
      <c r="AE176" s="298"/>
      <c r="AF176" s="298"/>
      <c r="AG176" s="298"/>
      <c r="AH176" s="298"/>
      <c r="AI176" s="298"/>
      <c r="AJ176" s="298"/>
      <c r="AK176" s="298"/>
      <c r="AL176" s="298"/>
      <c r="AM176" s="298"/>
      <c r="AN176" s="298"/>
      <c r="AO176" s="298"/>
      <c r="AP176" s="298"/>
      <c r="AQ176" s="298"/>
      <c r="AR176" s="298"/>
      <c r="AS176" s="298"/>
      <c r="AT176" s="298"/>
      <c r="AU176" s="298"/>
      <c r="AV176" s="298"/>
      <c r="AW176" s="298"/>
      <c r="AX176" s="298"/>
      <c r="AY176" s="298"/>
      <c r="AZ176" s="298"/>
      <c r="BA176" s="298"/>
      <c r="BB176" s="298"/>
      <c r="BC176" s="298"/>
      <c r="BD176" s="298"/>
      <c r="BE176" s="298"/>
      <c r="BF176" s="298"/>
      <c r="BG176" s="298"/>
      <c r="BH176" s="298"/>
      <c r="BI176" s="298"/>
      <c r="BJ176" s="298"/>
      <c r="BK176" s="298"/>
      <c r="BL176" s="298"/>
    </row>
    <row r="177" spans="1:64" x14ac:dyDescent="0.2">
      <c r="A177" s="298"/>
      <c r="B177" s="298"/>
      <c r="C177" s="298"/>
      <c r="D177" s="298"/>
      <c r="E177" s="298"/>
      <c r="F177" s="298"/>
      <c r="G177" s="298"/>
      <c r="H177" s="298"/>
      <c r="I177" s="298"/>
      <c r="J177" s="298"/>
      <c r="K177" s="298"/>
      <c r="L177" s="298"/>
      <c r="M177" s="298"/>
      <c r="N177" s="298"/>
      <c r="O177" s="298"/>
      <c r="P177" s="298"/>
      <c r="Q177" s="298"/>
      <c r="R177" s="298"/>
      <c r="S177" s="298"/>
      <c r="T177" s="298"/>
      <c r="U177" s="298"/>
      <c r="V177" s="298"/>
      <c r="W177" s="298"/>
      <c r="X177" s="298"/>
      <c r="Y177" s="298"/>
      <c r="Z177" s="298"/>
      <c r="AA177" s="298"/>
      <c r="AB177" s="298"/>
      <c r="AC177" s="298"/>
      <c r="AD177" s="298"/>
      <c r="AE177" s="298"/>
      <c r="AF177" s="298"/>
      <c r="AG177" s="298"/>
      <c r="AH177" s="298"/>
      <c r="AI177" s="298"/>
      <c r="AJ177" s="298"/>
      <c r="AK177" s="298"/>
      <c r="AL177" s="298"/>
      <c r="AM177" s="298"/>
      <c r="AN177" s="298"/>
      <c r="AO177" s="298"/>
      <c r="AP177" s="298"/>
      <c r="AQ177" s="298"/>
      <c r="AR177" s="298"/>
      <c r="AS177" s="298"/>
      <c r="AT177" s="298"/>
      <c r="AU177" s="298"/>
      <c r="AV177" s="298"/>
      <c r="AW177" s="298"/>
      <c r="AX177" s="298"/>
      <c r="AY177" s="298"/>
      <c r="AZ177" s="298"/>
      <c r="BA177" s="298"/>
      <c r="BB177" s="298"/>
      <c r="BC177" s="298"/>
      <c r="BD177" s="298"/>
      <c r="BE177" s="298"/>
      <c r="BF177" s="298"/>
      <c r="BG177" s="298"/>
      <c r="BH177" s="298"/>
      <c r="BI177" s="298"/>
      <c r="BJ177" s="298"/>
      <c r="BK177" s="298"/>
      <c r="BL177" s="298"/>
    </row>
    <row r="178" spans="1:64" x14ac:dyDescent="0.2">
      <c r="A178" s="298"/>
      <c r="B178" s="298"/>
      <c r="C178" s="298"/>
      <c r="D178" s="298"/>
      <c r="E178" s="298"/>
      <c r="F178" s="298"/>
      <c r="G178" s="298"/>
      <c r="H178" s="298"/>
      <c r="I178" s="298"/>
      <c r="J178" s="298"/>
      <c r="K178" s="298"/>
      <c r="L178" s="298"/>
      <c r="M178" s="298"/>
      <c r="N178" s="298"/>
      <c r="O178" s="298"/>
      <c r="P178" s="298"/>
      <c r="Q178" s="298"/>
      <c r="R178" s="298"/>
      <c r="S178" s="298"/>
      <c r="T178" s="298"/>
      <c r="U178" s="298"/>
      <c r="V178" s="298"/>
      <c r="W178" s="298"/>
      <c r="X178" s="298"/>
      <c r="Y178" s="298"/>
      <c r="Z178" s="298"/>
      <c r="AA178" s="298"/>
      <c r="AB178" s="298"/>
      <c r="AC178" s="298"/>
      <c r="AD178" s="298"/>
      <c r="AE178" s="298"/>
      <c r="AF178" s="298"/>
      <c r="AG178" s="298"/>
      <c r="AH178" s="298"/>
      <c r="AI178" s="298"/>
      <c r="AJ178" s="298"/>
      <c r="AK178" s="298"/>
      <c r="AL178" s="298"/>
      <c r="AM178" s="298"/>
      <c r="AN178" s="298"/>
      <c r="AO178" s="298"/>
      <c r="AP178" s="298"/>
      <c r="AQ178" s="298"/>
      <c r="AR178" s="298"/>
      <c r="AS178" s="298"/>
      <c r="AT178" s="298"/>
      <c r="AU178" s="298"/>
      <c r="AV178" s="298"/>
      <c r="AW178" s="298"/>
      <c r="AX178" s="298"/>
      <c r="AY178" s="298"/>
      <c r="AZ178" s="298"/>
      <c r="BA178" s="298"/>
      <c r="BB178" s="298"/>
      <c r="BC178" s="298"/>
      <c r="BD178" s="298"/>
      <c r="BE178" s="298"/>
      <c r="BF178" s="298"/>
      <c r="BG178" s="298"/>
      <c r="BH178" s="298"/>
      <c r="BI178" s="298"/>
      <c r="BJ178" s="298"/>
      <c r="BK178" s="298"/>
      <c r="BL178" s="298"/>
    </row>
    <row r="179" spans="1:64" x14ac:dyDescent="0.2">
      <c r="A179" s="298"/>
      <c r="B179" s="298"/>
      <c r="C179" s="298"/>
      <c r="D179" s="298"/>
      <c r="E179" s="298"/>
      <c r="F179" s="298"/>
      <c r="G179" s="298"/>
      <c r="H179" s="298"/>
      <c r="I179" s="298"/>
      <c r="J179" s="298"/>
      <c r="K179" s="298"/>
      <c r="L179" s="298"/>
      <c r="M179" s="298"/>
      <c r="N179" s="298"/>
      <c r="O179" s="298"/>
      <c r="P179" s="298"/>
      <c r="Q179" s="298"/>
      <c r="R179" s="298"/>
      <c r="S179" s="298"/>
      <c r="T179" s="298"/>
      <c r="U179" s="298"/>
      <c r="V179" s="298"/>
      <c r="W179" s="298"/>
      <c r="X179" s="298"/>
      <c r="Y179" s="298"/>
      <c r="Z179" s="298"/>
      <c r="AA179" s="298"/>
      <c r="AB179" s="298"/>
      <c r="AC179" s="298"/>
      <c r="AD179" s="298"/>
      <c r="AE179" s="298"/>
      <c r="AF179" s="298"/>
      <c r="AG179" s="298"/>
      <c r="AH179" s="298"/>
      <c r="AI179" s="298"/>
      <c r="AJ179" s="298"/>
      <c r="AK179" s="298"/>
      <c r="AL179" s="298"/>
      <c r="AM179" s="298"/>
      <c r="AN179" s="298"/>
      <c r="AO179" s="298"/>
      <c r="AP179" s="298"/>
      <c r="AQ179" s="298"/>
      <c r="AR179" s="298"/>
      <c r="AS179" s="298"/>
      <c r="AT179" s="298"/>
      <c r="AU179" s="298"/>
      <c r="AV179" s="298"/>
      <c r="AW179" s="298"/>
      <c r="AX179" s="298"/>
      <c r="AY179" s="298"/>
      <c r="AZ179" s="298"/>
      <c r="BA179" s="298"/>
      <c r="BB179" s="298"/>
      <c r="BC179" s="298"/>
      <c r="BD179" s="298"/>
      <c r="BE179" s="298"/>
      <c r="BF179" s="298"/>
      <c r="BG179" s="298"/>
      <c r="BH179" s="298"/>
      <c r="BI179" s="298"/>
      <c r="BJ179" s="298"/>
      <c r="BK179" s="298"/>
      <c r="BL179" s="298"/>
    </row>
    <row r="180" spans="1:64" x14ac:dyDescent="0.2">
      <c r="A180" s="298"/>
      <c r="B180" s="298"/>
      <c r="C180" s="298"/>
      <c r="D180" s="298"/>
      <c r="E180" s="298"/>
      <c r="F180" s="298"/>
      <c r="G180" s="298"/>
      <c r="H180" s="298"/>
      <c r="I180" s="298"/>
      <c r="J180" s="298"/>
      <c r="K180" s="298"/>
      <c r="L180" s="298"/>
      <c r="M180" s="298"/>
      <c r="N180" s="298"/>
      <c r="O180" s="298"/>
      <c r="P180" s="298"/>
      <c r="Q180" s="298"/>
      <c r="R180" s="298"/>
      <c r="S180" s="298"/>
      <c r="T180" s="298"/>
      <c r="U180" s="298"/>
      <c r="V180" s="298"/>
      <c r="W180" s="298"/>
      <c r="X180" s="298"/>
      <c r="Y180" s="298"/>
      <c r="Z180" s="298"/>
      <c r="AA180" s="298"/>
      <c r="AB180" s="298"/>
      <c r="AC180" s="298"/>
      <c r="AD180" s="298"/>
      <c r="AE180" s="298"/>
      <c r="AF180" s="298"/>
      <c r="AG180" s="298"/>
      <c r="AH180" s="298"/>
      <c r="AI180" s="298"/>
      <c r="AJ180" s="298"/>
      <c r="AK180" s="298"/>
      <c r="AL180" s="298"/>
      <c r="AM180" s="298"/>
      <c r="AN180" s="298"/>
      <c r="AO180" s="298"/>
      <c r="AP180" s="298"/>
      <c r="AQ180" s="298"/>
      <c r="AR180" s="298"/>
      <c r="AS180" s="298"/>
      <c r="AT180" s="298"/>
      <c r="AU180" s="298"/>
      <c r="AV180" s="298"/>
      <c r="AW180" s="298"/>
      <c r="AX180" s="298"/>
      <c r="AY180" s="298"/>
      <c r="AZ180" s="298"/>
      <c r="BA180" s="298"/>
      <c r="BB180" s="298"/>
      <c r="BC180" s="298"/>
      <c r="BD180" s="298"/>
      <c r="BE180" s="298"/>
      <c r="BF180" s="298"/>
      <c r="BG180" s="298"/>
      <c r="BH180" s="298"/>
      <c r="BI180" s="298"/>
      <c r="BJ180" s="298"/>
      <c r="BK180" s="298"/>
      <c r="BL180" s="298"/>
    </row>
    <row r="181" spans="1:64" x14ac:dyDescent="0.2">
      <c r="A181" s="298"/>
      <c r="B181" s="298"/>
      <c r="C181" s="298"/>
      <c r="D181" s="298"/>
      <c r="E181" s="298"/>
      <c r="F181" s="298"/>
      <c r="G181" s="298"/>
      <c r="H181" s="298"/>
      <c r="I181" s="298"/>
      <c r="J181" s="298"/>
      <c r="K181" s="298"/>
      <c r="L181" s="298"/>
      <c r="M181" s="298"/>
      <c r="N181" s="298"/>
      <c r="O181" s="298"/>
      <c r="P181" s="298"/>
      <c r="Q181" s="298"/>
      <c r="R181" s="298"/>
      <c r="S181" s="298"/>
      <c r="T181" s="298"/>
      <c r="U181" s="298"/>
      <c r="V181" s="298"/>
      <c r="W181" s="298"/>
      <c r="X181" s="298"/>
      <c r="Y181" s="298"/>
      <c r="Z181" s="298"/>
      <c r="AA181" s="298"/>
      <c r="AB181" s="298"/>
      <c r="AC181" s="298"/>
      <c r="AD181" s="298"/>
      <c r="AE181" s="298"/>
      <c r="AF181" s="298"/>
      <c r="AG181" s="298"/>
      <c r="AH181" s="298"/>
      <c r="AI181" s="298"/>
      <c r="AJ181" s="298"/>
      <c r="AK181" s="298"/>
      <c r="AL181" s="298"/>
      <c r="AM181" s="298"/>
      <c r="AN181" s="298"/>
      <c r="AO181" s="298"/>
      <c r="AP181" s="298"/>
      <c r="AQ181" s="298"/>
      <c r="AR181" s="298"/>
      <c r="AS181" s="298"/>
      <c r="AT181" s="298"/>
      <c r="AU181" s="298"/>
      <c r="AV181" s="298"/>
      <c r="AW181" s="298"/>
      <c r="AX181" s="298"/>
      <c r="AY181" s="298"/>
      <c r="AZ181" s="298"/>
      <c r="BA181" s="298"/>
      <c r="BB181" s="298"/>
      <c r="BC181" s="298"/>
      <c r="BD181" s="298"/>
      <c r="BE181" s="298"/>
      <c r="BF181" s="298"/>
      <c r="BG181" s="298"/>
      <c r="BH181" s="298"/>
      <c r="BI181" s="298"/>
      <c r="BJ181" s="298"/>
      <c r="BK181" s="298"/>
      <c r="BL181" s="298"/>
    </row>
    <row r="182" spans="1:64" x14ac:dyDescent="0.2">
      <c r="A182" s="298"/>
      <c r="B182" s="298"/>
      <c r="C182" s="298"/>
      <c r="D182" s="298"/>
      <c r="E182" s="298"/>
      <c r="F182" s="298"/>
      <c r="G182" s="298"/>
      <c r="H182" s="298"/>
      <c r="I182" s="298"/>
      <c r="J182" s="298"/>
      <c r="K182" s="298"/>
      <c r="L182" s="298"/>
      <c r="M182" s="298"/>
      <c r="N182" s="298"/>
      <c r="O182" s="298"/>
      <c r="P182" s="298"/>
      <c r="Q182" s="298"/>
      <c r="R182" s="298"/>
      <c r="S182" s="298"/>
      <c r="T182" s="298"/>
      <c r="U182" s="298"/>
      <c r="V182" s="298"/>
      <c r="W182" s="298"/>
      <c r="X182" s="298"/>
      <c r="Y182" s="298"/>
      <c r="Z182" s="298"/>
      <c r="AA182" s="298"/>
      <c r="AB182" s="298"/>
      <c r="AC182" s="298"/>
      <c r="AD182" s="298"/>
      <c r="AE182" s="298"/>
      <c r="AF182" s="298"/>
      <c r="AG182" s="298"/>
      <c r="AH182" s="298"/>
      <c r="AI182" s="298"/>
      <c r="AJ182" s="298"/>
      <c r="AK182" s="298"/>
      <c r="AL182" s="298"/>
      <c r="AM182" s="298"/>
      <c r="AN182" s="298"/>
      <c r="AO182" s="298"/>
      <c r="AP182" s="298"/>
      <c r="AQ182" s="298"/>
      <c r="AR182" s="298"/>
      <c r="AS182" s="298"/>
      <c r="AT182" s="298"/>
      <c r="AU182" s="298"/>
      <c r="AV182" s="298"/>
      <c r="AW182" s="298"/>
      <c r="AX182" s="298"/>
      <c r="AY182" s="298"/>
      <c r="AZ182" s="298"/>
      <c r="BA182" s="298"/>
      <c r="BB182" s="298"/>
      <c r="BC182" s="298"/>
      <c r="BD182" s="298"/>
      <c r="BE182" s="298"/>
      <c r="BF182" s="298"/>
      <c r="BG182" s="298"/>
      <c r="BH182" s="298"/>
      <c r="BI182" s="298"/>
      <c r="BJ182" s="298"/>
      <c r="BK182" s="298"/>
      <c r="BL182" s="298"/>
    </row>
    <row r="183" spans="1:64" x14ac:dyDescent="0.2">
      <c r="A183" s="298"/>
      <c r="B183" s="298"/>
      <c r="C183" s="298"/>
      <c r="D183" s="298"/>
      <c r="E183" s="298"/>
      <c r="F183" s="298"/>
      <c r="G183" s="298"/>
      <c r="H183" s="298"/>
      <c r="I183" s="298"/>
      <c r="J183" s="298"/>
      <c r="K183" s="298"/>
      <c r="L183" s="298"/>
      <c r="M183" s="298"/>
      <c r="N183" s="298"/>
      <c r="O183" s="298"/>
      <c r="P183" s="298"/>
      <c r="Q183" s="298"/>
      <c r="R183" s="298"/>
      <c r="S183" s="298"/>
      <c r="T183" s="298"/>
      <c r="U183" s="298"/>
      <c r="V183" s="298"/>
      <c r="W183" s="298"/>
      <c r="X183" s="298"/>
      <c r="Y183" s="298"/>
      <c r="Z183" s="298"/>
      <c r="AA183" s="298"/>
      <c r="AB183" s="298"/>
      <c r="AC183" s="298"/>
      <c r="AD183" s="298"/>
      <c r="AE183" s="298"/>
      <c r="AF183" s="298"/>
      <c r="AG183" s="298"/>
      <c r="AH183" s="298"/>
      <c r="AI183" s="298"/>
      <c r="AJ183" s="298"/>
      <c r="AK183" s="298"/>
      <c r="AL183" s="298"/>
      <c r="AM183" s="298"/>
      <c r="AN183" s="298"/>
      <c r="AO183" s="298"/>
      <c r="AP183" s="298"/>
      <c r="AQ183" s="298"/>
      <c r="AR183" s="298"/>
      <c r="AS183" s="298"/>
      <c r="AT183" s="298"/>
      <c r="AU183" s="298"/>
      <c r="AV183" s="298"/>
      <c r="AW183" s="298"/>
      <c r="AX183" s="298"/>
      <c r="AY183" s="298"/>
      <c r="AZ183" s="298"/>
      <c r="BA183" s="298"/>
      <c r="BB183" s="298"/>
      <c r="BC183" s="298"/>
      <c r="BD183" s="298"/>
      <c r="BE183" s="298"/>
      <c r="BF183" s="298"/>
      <c r="BG183" s="298"/>
      <c r="BH183" s="298"/>
      <c r="BI183" s="298"/>
      <c r="BJ183" s="298"/>
      <c r="BK183" s="298"/>
      <c r="BL183" s="298"/>
    </row>
    <row r="184" spans="1:64" x14ac:dyDescent="0.2">
      <c r="A184" s="298"/>
      <c r="B184" s="298"/>
      <c r="C184" s="298"/>
      <c r="D184" s="298"/>
      <c r="E184" s="298"/>
      <c r="F184" s="298"/>
      <c r="G184" s="298"/>
      <c r="H184" s="298"/>
      <c r="I184" s="298"/>
      <c r="J184" s="298"/>
      <c r="K184" s="298"/>
      <c r="L184" s="298"/>
      <c r="M184" s="298"/>
      <c r="N184" s="298"/>
      <c r="O184" s="298"/>
      <c r="P184" s="298"/>
      <c r="Q184" s="298"/>
      <c r="R184" s="298"/>
      <c r="S184" s="298"/>
      <c r="T184" s="298"/>
      <c r="U184" s="298"/>
      <c r="V184" s="298"/>
      <c r="W184" s="298"/>
      <c r="X184" s="298"/>
      <c r="Y184" s="298"/>
      <c r="Z184" s="298"/>
      <c r="AA184" s="298"/>
      <c r="AB184" s="298"/>
      <c r="AC184" s="298"/>
      <c r="AD184" s="298"/>
      <c r="AE184" s="298"/>
      <c r="AF184" s="298"/>
      <c r="AG184" s="298"/>
      <c r="AH184" s="298"/>
      <c r="AI184" s="298"/>
      <c r="AJ184" s="298"/>
      <c r="AK184" s="298"/>
      <c r="AL184" s="298"/>
      <c r="AM184" s="298"/>
      <c r="AN184" s="298"/>
      <c r="AO184" s="298"/>
      <c r="AP184" s="298"/>
      <c r="AQ184" s="298"/>
      <c r="AR184" s="298"/>
      <c r="AS184" s="298"/>
      <c r="AT184" s="298"/>
      <c r="AU184" s="298"/>
      <c r="AV184" s="298"/>
      <c r="AW184" s="298"/>
      <c r="AX184" s="298"/>
      <c r="AY184" s="298"/>
      <c r="AZ184" s="298"/>
      <c r="BA184" s="298"/>
      <c r="BB184" s="298"/>
      <c r="BC184" s="298"/>
      <c r="BD184" s="298"/>
      <c r="BE184" s="298"/>
      <c r="BF184" s="298"/>
      <c r="BG184" s="298"/>
      <c r="BH184" s="298"/>
      <c r="BI184" s="298"/>
      <c r="BJ184" s="298"/>
      <c r="BK184" s="298"/>
      <c r="BL184" s="298"/>
    </row>
    <row r="185" spans="1:64" x14ac:dyDescent="0.2">
      <c r="A185" s="298"/>
      <c r="B185" s="298"/>
      <c r="C185" s="298"/>
      <c r="D185" s="298"/>
      <c r="E185" s="298"/>
      <c r="F185" s="298"/>
      <c r="G185" s="298"/>
      <c r="H185" s="298"/>
      <c r="I185" s="298"/>
      <c r="J185" s="298"/>
      <c r="K185" s="298"/>
      <c r="L185" s="298"/>
      <c r="M185" s="298"/>
      <c r="N185" s="298"/>
      <c r="O185" s="298"/>
      <c r="P185" s="298"/>
      <c r="Q185" s="298"/>
      <c r="R185" s="298"/>
      <c r="S185" s="298"/>
      <c r="T185" s="298"/>
      <c r="U185" s="298"/>
      <c r="V185" s="298"/>
      <c r="W185" s="298"/>
      <c r="X185" s="298"/>
      <c r="Y185" s="298"/>
      <c r="Z185" s="298"/>
      <c r="AA185" s="298"/>
      <c r="AB185" s="298"/>
      <c r="AC185" s="298"/>
      <c r="AD185" s="298"/>
      <c r="AE185" s="298"/>
      <c r="AF185" s="298"/>
      <c r="AG185" s="298"/>
      <c r="AH185" s="298"/>
      <c r="AI185" s="298"/>
      <c r="AJ185" s="298"/>
      <c r="AK185" s="298"/>
      <c r="AL185" s="298"/>
      <c r="AM185" s="298"/>
      <c r="AN185" s="298"/>
      <c r="AO185" s="298"/>
      <c r="AP185" s="298"/>
      <c r="AQ185" s="298"/>
      <c r="AR185" s="298"/>
      <c r="AS185" s="298"/>
      <c r="AT185" s="298"/>
      <c r="AU185" s="298"/>
      <c r="AV185" s="298"/>
      <c r="AW185" s="298"/>
      <c r="AX185" s="298"/>
      <c r="AY185" s="298"/>
      <c r="AZ185" s="298"/>
      <c r="BA185" s="298"/>
      <c r="BB185" s="298"/>
      <c r="BC185" s="298"/>
      <c r="BD185" s="298"/>
      <c r="BE185" s="298"/>
      <c r="BF185" s="298"/>
      <c r="BG185" s="298"/>
      <c r="BH185" s="298"/>
      <c r="BI185" s="298"/>
      <c r="BJ185" s="298"/>
      <c r="BK185" s="298"/>
      <c r="BL185" s="298"/>
    </row>
    <row r="186" spans="1:64" x14ac:dyDescent="0.2">
      <c r="A186" s="298"/>
      <c r="B186" s="298"/>
      <c r="C186" s="298"/>
      <c r="D186" s="298"/>
      <c r="E186" s="298"/>
      <c r="F186" s="298"/>
      <c r="G186" s="298"/>
      <c r="H186" s="298"/>
      <c r="I186" s="298"/>
      <c r="J186" s="298"/>
      <c r="K186" s="298"/>
      <c r="L186" s="298"/>
      <c r="M186" s="298"/>
      <c r="N186" s="298"/>
      <c r="O186" s="298"/>
      <c r="P186" s="298"/>
      <c r="Q186" s="298"/>
      <c r="R186" s="298"/>
      <c r="S186" s="298"/>
      <c r="T186" s="298"/>
      <c r="U186" s="298"/>
      <c r="V186" s="298"/>
      <c r="W186" s="298"/>
      <c r="X186" s="298"/>
      <c r="Y186" s="298"/>
      <c r="Z186" s="298"/>
      <c r="AA186" s="298"/>
      <c r="AB186" s="298"/>
      <c r="AC186" s="298"/>
      <c r="AD186" s="298"/>
      <c r="AE186" s="298"/>
      <c r="AF186" s="298"/>
      <c r="AG186" s="298"/>
      <c r="AH186" s="298"/>
      <c r="AI186" s="298"/>
      <c r="AJ186" s="298"/>
      <c r="AK186" s="298"/>
      <c r="AL186" s="298"/>
      <c r="AM186" s="298"/>
      <c r="AN186" s="298"/>
      <c r="AO186" s="298"/>
      <c r="AP186" s="298"/>
      <c r="AQ186" s="298"/>
      <c r="AR186" s="298"/>
      <c r="AS186" s="298"/>
      <c r="AT186" s="298"/>
      <c r="AU186" s="298"/>
      <c r="AV186" s="298"/>
      <c r="AW186" s="298"/>
      <c r="AX186" s="298"/>
      <c r="AY186" s="298"/>
      <c r="AZ186" s="298"/>
      <c r="BA186" s="298"/>
      <c r="BB186" s="298"/>
      <c r="BC186" s="298"/>
      <c r="BD186" s="298"/>
      <c r="BE186" s="298"/>
      <c r="BF186" s="298"/>
      <c r="BG186" s="298"/>
      <c r="BH186" s="298"/>
      <c r="BI186" s="298"/>
      <c r="BJ186" s="298"/>
      <c r="BK186" s="298"/>
      <c r="BL186" s="298"/>
    </row>
    <row r="187" spans="1:64" x14ac:dyDescent="0.2">
      <c r="A187" s="298"/>
      <c r="B187" s="298"/>
      <c r="C187" s="298"/>
      <c r="D187" s="298"/>
      <c r="E187" s="298"/>
      <c r="F187" s="298"/>
      <c r="G187" s="298"/>
      <c r="H187" s="298"/>
      <c r="I187" s="298"/>
      <c r="J187" s="298"/>
      <c r="K187" s="298"/>
      <c r="L187" s="298"/>
      <c r="M187" s="298"/>
      <c r="N187" s="298"/>
      <c r="O187" s="298"/>
      <c r="P187" s="298"/>
      <c r="Q187" s="298"/>
      <c r="R187" s="298"/>
      <c r="S187" s="298"/>
      <c r="T187" s="298"/>
      <c r="U187" s="298"/>
      <c r="V187" s="298"/>
      <c r="W187" s="298"/>
      <c r="X187" s="298"/>
      <c r="Y187" s="298"/>
      <c r="Z187" s="298"/>
      <c r="AA187" s="298"/>
      <c r="AB187" s="298"/>
      <c r="AC187" s="298"/>
      <c r="AD187" s="298"/>
      <c r="AE187" s="298"/>
      <c r="AF187" s="298"/>
      <c r="AG187" s="298"/>
      <c r="AH187" s="298"/>
      <c r="AI187" s="298"/>
      <c r="AJ187" s="298"/>
      <c r="AK187" s="298"/>
      <c r="AL187" s="298"/>
      <c r="AM187" s="298"/>
      <c r="AN187" s="298"/>
      <c r="AO187" s="298"/>
      <c r="AP187" s="298"/>
      <c r="AQ187" s="298"/>
      <c r="AR187" s="298"/>
      <c r="AS187" s="298"/>
      <c r="AT187" s="298"/>
      <c r="AU187" s="298"/>
      <c r="AV187" s="298"/>
      <c r="AW187" s="298"/>
      <c r="AX187" s="298"/>
      <c r="AY187" s="298"/>
      <c r="AZ187" s="298"/>
      <c r="BA187" s="298"/>
      <c r="BB187" s="298"/>
      <c r="BC187" s="298"/>
      <c r="BD187" s="298"/>
      <c r="BE187" s="298"/>
      <c r="BF187" s="298"/>
      <c r="BG187" s="298"/>
      <c r="BH187" s="298"/>
      <c r="BI187" s="298"/>
      <c r="BJ187" s="298"/>
      <c r="BK187" s="298"/>
      <c r="BL187" s="298"/>
    </row>
    <row r="188" spans="1:64" x14ac:dyDescent="0.2">
      <c r="A188" s="298"/>
      <c r="B188" s="298"/>
      <c r="C188" s="298"/>
      <c r="D188" s="298"/>
      <c r="E188" s="298"/>
      <c r="F188" s="298"/>
      <c r="G188" s="298"/>
      <c r="H188" s="298"/>
      <c r="I188" s="298"/>
      <c r="J188" s="298"/>
      <c r="K188" s="298"/>
      <c r="L188" s="298"/>
      <c r="M188" s="298"/>
      <c r="N188" s="298"/>
      <c r="O188" s="298"/>
      <c r="P188" s="298"/>
      <c r="Q188" s="298"/>
      <c r="R188" s="298"/>
      <c r="S188" s="298"/>
      <c r="T188" s="298"/>
      <c r="U188" s="298"/>
      <c r="V188" s="298"/>
      <c r="W188" s="298"/>
      <c r="X188" s="298"/>
      <c r="Y188" s="298"/>
      <c r="Z188" s="298"/>
      <c r="AA188" s="298"/>
      <c r="AB188" s="298"/>
      <c r="AC188" s="298"/>
      <c r="AD188" s="298"/>
      <c r="AE188" s="298"/>
      <c r="AF188" s="298"/>
      <c r="AG188" s="298"/>
      <c r="AH188" s="298"/>
      <c r="AI188" s="298"/>
      <c r="AJ188" s="298"/>
      <c r="AK188" s="298"/>
      <c r="AL188" s="298"/>
      <c r="AM188" s="298"/>
      <c r="AN188" s="298"/>
      <c r="AO188" s="298"/>
      <c r="AP188" s="298"/>
      <c r="AQ188" s="298"/>
      <c r="AR188" s="298"/>
      <c r="AS188" s="298"/>
      <c r="AT188" s="298"/>
      <c r="AU188" s="298"/>
      <c r="AV188" s="298"/>
      <c r="AW188" s="298"/>
      <c r="AX188" s="298"/>
      <c r="AY188" s="298"/>
      <c r="AZ188" s="298"/>
      <c r="BA188" s="298"/>
      <c r="BB188" s="298"/>
      <c r="BC188" s="298"/>
      <c r="BD188" s="298"/>
      <c r="BE188" s="298"/>
      <c r="BF188" s="298"/>
      <c r="BG188" s="298"/>
      <c r="BH188" s="298"/>
      <c r="BI188" s="298"/>
      <c r="BJ188" s="298"/>
      <c r="BK188" s="298"/>
      <c r="BL188" s="298"/>
    </row>
    <row r="189" spans="1:64" x14ac:dyDescent="0.2">
      <c r="A189" s="298"/>
      <c r="B189" s="298"/>
      <c r="C189" s="298"/>
      <c r="D189" s="298"/>
      <c r="E189" s="298"/>
      <c r="F189" s="298"/>
      <c r="G189" s="298"/>
      <c r="H189" s="298"/>
      <c r="I189" s="298"/>
      <c r="J189" s="298"/>
      <c r="K189" s="298"/>
      <c r="L189" s="298"/>
      <c r="M189" s="298"/>
      <c r="N189" s="298"/>
      <c r="O189" s="298"/>
      <c r="P189" s="298"/>
      <c r="Q189" s="298"/>
      <c r="R189" s="298"/>
      <c r="S189" s="298"/>
      <c r="T189" s="298"/>
      <c r="U189" s="298"/>
      <c r="V189" s="298"/>
      <c r="W189" s="298"/>
      <c r="X189" s="298"/>
      <c r="Y189" s="298"/>
      <c r="Z189" s="298"/>
      <c r="AA189" s="298"/>
      <c r="AB189" s="298"/>
      <c r="AC189" s="298"/>
      <c r="AD189" s="298"/>
      <c r="AE189" s="298"/>
      <c r="AF189" s="298"/>
      <c r="AG189" s="298"/>
      <c r="AH189" s="298"/>
      <c r="AI189" s="298"/>
      <c r="AJ189" s="298"/>
      <c r="AK189" s="298"/>
      <c r="AL189" s="298"/>
      <c r="AM189" s="298"/>
      <c r="AN189" s="298"/>
      <c r="AO189" s="298"/>
      <c r="AP189" s="298"/>
      <c r="AQ189" s="298"/>
      <c r="AR189" s="298"/>
      <c r="AS189" s="298"/>
      <c r="AT189" s="298"/>
      <c r="AU189" s="298"/>
      <c r="AV189" s="298"/>
      <c r="AW189" s="298"/>
      <c r="AX189" s="298"/>
      <c r="AY189" s="298"/>
      <c r="AZ189" s="298"/>
      <c r="BA189" s="298"/>
      <c r="BB189" s="298"/>
      <c r="BC189" s="298"/>
      <c r="BD189" s="298"/>
      <c r="BE189" s="298"/>
      <c r="BF189" s="298"/>
      <c r="BG189" s="298"/>
      <c r="BH189" s="298"/>
      <c r="BI189" s="298"/>
      <c r="BJ189" s="298"/>
      <c r="BK189" s="298"/>
      <c r="BL189" s="298"/>
    </row>
    <row r="190" spans="1:64" x14ac:dyDescent="0.2">
      <c r="A190" s="298"/>
      <c r="B190" s="298"/>
      <c r="C190" s="298"/>
      <c r="D190" s="298"/>
      <c r="E190" s="298"/>
      <c r="F190" s="298"/>
      <c r="G190" s="298"/>
      <c r="H190" s="298"/>
      <c r="I190" s="298"/>
      <c r="J190" s="298"/>
      <c r="K190" s="298"/>
      <c r="L190" s="298"/>
      <c r="M190" s="298"/>
      <c r="N190" s="298"/>
      <c r="O190" s="298"/>
      <c r="P190" s="298"/>
      <c r="Q190" s="298"/>
      <c r="R190" s="298"/>
      <c r="S190" s="298"/>
      <c r="T190" s="298"/>
      <c r="U190" s="298"/>
      <c r="V190" s="298"/>
      <c r="W190" s="298"/>
      <c r="X190" s="298"/>
      <c r="Y190" s="298"/>
      <c r="Z190" s="298"/>
      <c r="AA190" s="298"/>
      <c r="AB190" s="298"/>
      <c r="AC190" s="298"/>
      <c r="AD190" s="298"/>
      <c r="AE190" s="298"/>
      <c r="AF190" s="298"/>
      <c r="AG190" s="298"/>
      <c r="AH190" s="298"/>
      <c r="AI190" s="298"/>
      <c r="AJ190" s="298"/>
      <c r="AK190" s="298"/>
      <c r="AL190" s="298"/>
      <c r="AM190" s="298"/>
      <c r="AN190" s="298"/>
      <c r="AO190" s="298"/>
      <c r="AP190" s="298"/>
      <c r="AQ190" s="298"/>
      <c r="AR190" s="298"/>
      <c r="AS190" s="298"/>
      <c r="AT190" s="298"/>
      <c r="AU190" s="298"/>
      <c r="AV190" s="298"/>
      <c r="AW190" s="298"/>
      <c r="AX190" s="298"/>
      <c r="AY190" s="298"/>
      <c r="AZ190" s="298"/>
      <c r="BA190" s="298"/>
      <c r="BB190" s="298"/>
      <c r="BC190" s="298"/>
      <c r="BD190" s="298"/>
      <c r="BE190" s="298"/>
      <c r="BF190" s="298"/>
      <c r="BG190" s="298"/>
      <c r="BH190" s="298"/>
      <c r="BI190" s="298"/>
      <c r="BJ190" s="298"/>
      <c r="BK190" s="298"/>
      <c r="BL190" s="298"/>
    </row>
    <row r="191" spans="1:64" x14ac:dyDescent="0.2">
      <c r="A191" s="298"/>
      <c r="B191" s="298"/>
      <c r="C191" s="298"/>
      <c r="D191" s="298"/>
      <c r="E191" s="298"/>
      <c r="F191" s="298"/>
      <c r="G191" s="298"/>
      <c r="H191" s="298"/>
      <c r="I191" s="298"/>
      <c r="J191" s="298"/>
      <c r="K191" s="298"/>
      <c r="L191" s="298"/>
      <c r="M191" s="298"/>
      <c r="N191" s="298"/>
      <c r="O191" s="298"/>
      <c r="P191" s="298"/>
      <c r="Q191" s="298"/>
      <c r="R191" s="298"/>
      <c r="S191" s="298"/>
      <c r="T191" s="298"/>
      <c r="U191" s="298"/>
      <c r="V191" s="298"/>
      <c r="W191" s="298"/>
      <c r="X191" s="298"/>
      <c r="Y191" s="298"/>
      <c r="Z191" s="298"/>
      <c r="AA191" s="298"/>
      <c r="AB191" s="298"/>
      <c r="AC191" s="298"/>
      <c r="AD191" s="298"/>
      <c r="AE191" s="298"/>
      <c r="AF191" s="298"/>
      <c r="AG191" s="298"/>
      <c r="AH191" s="298"/>
      <c r="AI191" s="298"/>
      <c r="AJ191" s="298"/>
      <c r="AK191" s="298"/>
      <c r="AL191" s="298"/>
      <c r="AM191" s="298"/>
      <c r="AN191" s="298"/>
      <c r="AO191" s="298"/>
      <c r="AP191" s="298"/>
      <c r="AQ191" s="298"/>
      <c r="AR191" s="298"/>
      <c r="AS191" s="298"/>
      <c r="AT191" s="298"/>
      <c r="AU191" s="298"/>
      <c r="AV191" s="298"/>
      <c r="AW191" s="298"/>
      <c r="AX191" s="298"/>
      <c r="AY191" s="298"/>
      <c r="AZ191" s="298"/>
      <c r="BA191" s="298"/>
      <c r="BB191" s="298"/>
      <c r="BC191" s="298"/>
      <c r="BD191" s="298"/>
      <c r="BE191" s="298"/>
      <c r="BF191" s="298"/>
      <c r="BG191" s="298"/>
      <c r="BH191" s="298"/>
      <c r="BI191" s="298"/>
      <c r="BJ191" s="298"/>
      <c r="BK191" s="298"/>
      <c r="BL191" s="298"/>
    </row>
    <row r="192" spans="1:64" x14ac:dyDescent="0.2">
      <c r="A192" s="298"/>
      <c r="B192" s="298"/>
      <c r="C192" s="298"/>
      <c r="D192" s="298"/>
      <c r="E192" s="298"/>
      <c r="F192" s="298"/>
      <c r="G192" s="298"/>
      <c r="H192" s="298"/>
      <c r="I192" s="298"/>
      <c r="J192" s="298"/>
      <c r="K192" s="298"/>
      <c r="L192" s="298"/>
      <c r="M192" s="298"/>
      <c r="N192" s="298"/>
      <c r="O192" s="298"/>
      <c r="P192" s="298"/>
      <c r="Q192" s="298"/>
      <c r="R192" s="298"/>
      <c r="S192" s="298"/>
      <c r="T192" s="298"/>
      <c r="U192" s="298"/>
      <c r="V192" s="298"/>
      <c r="W192" s="298"/>
      <c r="X192" s="298"/>
      <c r="Y192" s="298"/>
      <c r="Z192" s="298"/>
      <c r="AA192" s="298"/>
      <c r="AB192" s="298"/>
      <c r="AC192" s="298"/>
      <c r="AD192" s="298"/>
      <c r="AE192" s="298"/>
      <c r="AF192" s="298"/>
      <c r="AG192" s="298"/>
      <c r="AH192" s="298"/>
      <c r="AI192" s="298"/>
      <c r="AJ192" s="298"/>
      <c r="AK192" s="298"/>
      <c r="AL192" s="298"/>
      <c r="AM192" s="298"/>
      <c r="AN192" s="298"/>
      <c r="AO192" s="298"/>
      <c r="AP192" s="298"/>
      <c r="AQ192" s="298"/>
      <c r="AR192" s="298"/>
      <c r="AS192" s="298"/>
      <c r="AT192" s="298"/>
      <c r="AU192" s="298"/>
      <c r="AV192" s="298"/>
      <c r="AW192" s="298"/>
      <c r="AX192" s="298"/>
      <c r="AY192" s="298"/>
      <c r="AZ192" s="298"/>
      <c r="BA192" s="298"/>
      <c r="BB192" s="298"/>
      <c r="BC192" s="298"/>
      <c r="BD192" s="298"/>
      <c r="BE192" s="298"/>
      <c r="BF192" s="298"/>
      <c r="BG192" s="298"/>
      <c r="BH192" s="298"/>
      <c r="BI192" s="298"/>
      <c r="BJ192" s="298"/>
      <c r="BK192" s="298"/>
      <c r="BL192" s="298"/>
    </row>
    <row r="193" spans="1:64" x14ac:dyDescent="0.2">
      <c r="A193" s="298"/>
      <c r="B193" s="298"/>
      <c r="C193" s="298"/>
      <c r="D193" s="298"/>
      <c r="E193" s="298"/>
      <c r="F193" s="298"/>
      <c r="G193" s="298"/>
      <c r="H193" s="298"/>
      <c r="I193" s="298"/>
      <c r="J193" s="298"/>
      <c r="K193" s="298"/>
      <c r="L193" s="298"/>
      <c r="M193" s="298"/>
      <c r="N193" s="298"/>
      <c r="O193" s="298"/>
      <c r="P193" s="298"/>
      <c r="Q193" s="298"/>
      <c r="R193" s="298"/>
      <c r="S193" s="298"/>
      <c r="T193" s="298"/>
      <c r="U193" s="298"/>
      <c r="V193" s="298"/>
      <c r="W193" s="298"/>
      <c r="X193" s="298"/>
      <c r="Y193" s="298"/>
      <c r="Z193" s="298"/>
      <c r="AA193" s="298"/>
      <c r="AB193" s="298"/>
      <c r="AC193" s="298"/>
      <c r="AD193" s="298"/>
      <c r="AE193" s="298"/>
      <c r="AF193" s="298"/>
      <c r="AG193" s="298"/>
      <c r="AH193" s="298"/>
      <c r="AI193" s="298"/>
      <c r="AJ193" s="298"/>
      <c r="AK193" s="298"/>
      <c r="AL193" s="298"/>
      <c r="AM193" s="298"/>
      <c r="AN193" s="298"/>
      <c r="AO193" s="298"/>
      <c r="AP193" s="298"/>
      <c r="AQ193" s="298"/>
      <c r="AR193" s="298"/>
      <c r="AS193" s="298"/>
      <c r="AT193" s="298"/>
      <c r="AU193" s="298"/>
      <c r="AV193" s="298"/>
      <c r="AW193" s="298"/>
      <c r="AX193" s="298"/>
      <c r="AY193" s="298"/>
      <c r="AZ193" s="298"/>
      <c r="BA193" s="298"/>
      <c r="BB193" s="298"/>
      <c r="BC193" s="298"/>
      <c r="BD193" s="298"/>
      <c r="BE193" s="298"/>
      <c r="BF193" s="298"/>
      <c r="BG193" s="298"/>
      <c r="BH193" s="298"/>
      <c r="BI193" s="298"/>
      <c r="BJ193" s="298"/>
      <c r="BK193" s="298"/>
      <c r="BL193" s="298"/>
    </row>
    <row r="194" spans="1:64" x14ac:dyDescent="0.2">
      <c r="A194" s="298"/>
      <c r="B194" s="298"/>
      <c r="C194" s="298"/>
      <c r="D194" s="298"/>
      <c r="E194" s="298"/>
      <c r="F194" s="298"/>
      <c r="G194" s="298"/>
      <c r="H194" s="298"/>
      <c r="I194" s="298"/>
      <c r="J194" s="298"/>
      <c r="K194" s="298"/>
      <c r="L194" s="298"/>
      <c r="M194" s="298"/>
      <c r="N194" s="298"/>
      <c r="O194" s="298"/>
      <c r="P194" s="298"/>
      <c r="Q194" s="298"/>
      <c r="R194" s="298"/>
      <c r="S194" s="298"/>
      <c r="T194" s="298"/>
      <c r="U194" s="298"/>
      <c r="V194" s="298"/>
      <c r="W194" s="298"/>
      <c r="X194" s="298"/>
      <c r="Y194" s="298"/>
      <c r="Z194" s="298"/>
      <c r="AA194" s="298"/>
      <c r="AB194" s="298"/>
      <c r="AC194" s="298"/>
      <c r="AD194" s="298"/>
      <c r="AE194" s="298"/>
      <c r="AF194" s="298"/>
      <c r="AG194" s="298"/>
      <c r="AH194" s="298"/>
      <c r="AI194" s="298"/>
      <c r="AJ194" s="298"/>
      <c r="AK194" s="298"/>
      <c r="AL194" s="298"/>
      <c r="AM194" s="298"/>
      <c r="AN194" s="298"/>
      <c r="AO194" s="298"/>
      <c r="AP194" s="298"/>
      <c r="AQ194" s="298"/>
      <c r="AR194" s="298"/>
      <c r="AS194" s="298"/>
      <c r="AT194" s="298"/>
      <c r="AU194" s="298"/>
      <c r="AV194" s="298"/>
      <c r="AW194" s="298"/>
      <c r="AX194" s="298"/>
      <c r="AY194" s="298"/>
      <c r="AZ194" s="298"/>
      <c r="BA194" s="298"/>
      <c r="BB194" s="298"/>
      <c r="BC194" s="298"/>
      <c r="BD194" s="298"/>
      <c r="BE194" s="298"/>
      <c r="BF194" s="298"/>
      <c r="BG194" s="298"/>
      <c r="BH194" s="298"/>
      <c r="BI194" s="298"/>
      <c r="BJ194" s="298"/>
      <c r="BK194" s="298"/>
      <c r="BL194" s="298"/>
    </row>
    <row r="195" spans="1:64" x14ac:dyDescent="0.2">
      <c r="A195" s="298"/>
      <c r="B195" s="298"/>
      <c r="C195" s="298"/>
      <c r="D195" s="298"/>
      <c r="E195" s="298"/>
      <c r="F195" s="298"/>
      <c r="G195" s="298"/>
      <c r="H195" s="298"/>
      <c r="I195" s="298"/>
      <c r="J195" s="298"/>
      <c r="K195" s="298"/>
      <c r="L195" s="298"/>
      <c r="M195" s="298"/>
      <c r="N195" s="298"/>
      <c r="O195" s="298"/>
      <c r="P195" s="298"/>
      <c r="Q195" s="298"/>
      <c r="R195" s="298"/>
      <c r="S195" s="298"/>
      <c r="T195" s="298"/>
      <c r="U195" s="298"/>
      <c r="V195" s="298"/>
      <c r="W195" s="298"/>
      <c r="X195" s="298"/>
      <c r="Y195" s="298"/>
      <c r="Z195" s="298"/>
      <c r="AA195" s="298"/>
      <c r="AB195" s="298"/>
      <c r="AC195" s="298"/>
      <c r="AD195" s="298"/>
      <c r="AE195" s="298"/>
      <c r="AF195" s="298"/>
      <c r="AG195" s="298"/>
      <c r="AH195" s="298"/>
      <c r="AI195" s="298"/>
      <c r="AJ195" s="298"/>
      <c r="AK195" s="298"/>
      <c r="AL195" s="298"/>
      <c r="AM195" s="298"/>
      <c r="AN195" s="298"/>
      <c r="AO195" s="298"/>
      <c r="AP195" s="298"/>
      <c r="AQ195" s="298"/>
      <c r="AR195" s="298"/>
      <c r="AS195" s="298"/>
      <c r="AT195" s="298"/>
      <c r="AU195" s="298"/>
      <c r="AV195" s="298"/>
      <c r="AW195" s="298"/>
      <c r="AX195" s="298"/>
      <c r="AY195" s="298"/>
      <c r="AZ195" s="298"/>
      <c r="BA195" s="298"/>
      <c r="BB195" s="298"/>
      <c r="BC195" s="298"/>
      <c r="BD195" s="298"/>
      <c r="BE195" s="298"/>
      <c r="BF195" s="298"/>
      <c r="BG195" s="298"/>
      <c r="BH195" s="298"/>
      <c r="BI195" s="298"/>
      <c r="BJ195" s="298"/>
      <c r="BK195" s="298"/>
      <c r="BL195" s="298"/>
    </row>
    <row r="196" spans="1:64" x14ac:dyDescent="0.2">
      <c r="A196" s="298"/>
      <c r="B196" s="298"/>
      <c r="C196" s="298"/>
      <c r="D196" s="298"/>
      <c r="E196" s="298"/>
      <c r="F196" s="298"/>
      <c r="G196" s="298"/>
      <c r="H196" s="298"/>
      <c r="I196" s="298"/>
      <c r="J196" s="298"/>
      <c r="K196" s="298"/>
      <c r="L196" s="298"/>
      <c r="M196" s="298"/>
      <c r="N196" s="298"/>
      <c r="O196" s="298"/>
      <c r="P196" s="298"/>
      <c r="Q196" s="298"/>
      <c r="R196" s="298"/>
      <c r="S196" s="298"/>
      <c r="T196" s="298"/>
      <c r="U196" s="298"/>
      <c r="V196" s="298"/>
      <c r="W196" s="298"/>
      <c r="X196" s="298"/>
      <c r="Y196" s="298"/>
      <c r="Z196" s="298"/>
      <c r="AA196" s="298"/>
      <c r="AB196" s="298"/>
      <c r="AC196" s="298"/>
      <c r="AD196" s="298"/>
      <c r="AE196" s="298"/>
      <c r="AF196" s="298"/>
      <c r="AG196" s="298"/>
      <c r="AH196" s="298"/>
      <c r="AI196" s="298"/>
      <c r="AJ196" s="298"/>
      <c r="AK196" s="298"/>
      <c r="AL196" s="298"/>
      <c r="AM196" s="298"/>
      <c r="AN196" s="298"/>
      <c r="AO196" s="298"/>
      <c r="AP196" s="298"/>
      <c r="AQ196" s="298"/>
      <c r="AR196" s="298"/>
      <c r="AS196" s="298"/>
      <c r="AT196" s="298"/>
      <c r="AU196" s="298"/>
      <c r="AV196" s="298"/>
      <c r="AW196" s="298"/>
      <c r="AX196" s="298"/>
      <c r="AY196" s="298"/>
      <c r="AZ196" s="298"/>
      <c r="BA196" s="298"/>
      <c r="BB196" s="298"/>
      <c r="BC196" s="298"/>
      <c r="BD196" s="298"/>
      <c r="BE196" s="298"/>
      <c r="BF196" s="298"/>
      <c r="BG196" s="298"/>
      <c r="BH196" s="298"/>
      <c r="BI196" s="298"/>
      <c r="BJ196" s="298"/>
      <c r="BK196" s="298"/>
      <c r="BL196" s="298"/>
    </row>
    <row r="197" spans="1:64" x14ac:dyDescent="0.2">
      <c r="A197" s="298"/>
      <c r="B197" s="298"/>
      <c r="C197" s="298"/>
      <c r="D197" s="298"/>
      <c r="E197" s="298"/>
      <c r="F197" s="298"/>
      <c r="G197" s="298"/>
      <c r="H197" s="298"/>
      <c r="I197" s="298"/>
      <c r="J197" s="298"/>
      <c r="K197" s="298"/>
      <c r="L197" s="298"/>
      <c r="M197" s="298"/>
      <c r="N197" s="298"/>
      <c r="O197" s="298"/>
      <c r="P197" s="298"/>
      <c r="Q197" s="298"/>
      <c r="R197" s="298"/>
      <c r="S197" s="298"/>
      <c r="T197" s="298"/>
      <c r="U197" s="298"/>
      <c r="V197" s="298"/>
      <c r="W197" s="298"/>
      <c r="X197" s="298"/>
      <c r="Y197" s="298"/>
      <c r="Z197" s="298"/>
      <c r="AA197" s="298"/>
      <c r="AB197" s="298"/>
      <c r="AC197" s="298"/>
      <c r="AD197" s="298"/>
      <c r="AE197" s="298"/>
      <c r="AF197" s="298"/>
      <c r="AG197" s="298"/>
      <c r="AH197" s="298"/>
      <c r="AI197" s="298"/>
      <c r="AJ197" s="298"/>
      <c r="AK197" s="298"/>
      <c r="AL197" s="298"/>
      <c r="AM197" s="298"/>
      <c r="AN197" s="298"/>
      <c r="AO197" s="298"/>
      <c r="AP197" s="298"/>
      <c r="AQ197" s="298"/>
      <c r="AR197" s="298"/>
      <c r="AS197" s="298"/>
      <c r="AT197" s="298"/>
      <c r="AU197" s="298"/>
      <c r="AV197" s="298"/>
      <c r="AW197" s="298"/>
      <c r="AX197" s="298"/>
      <c r="AY197" s="298"/>
      <c r="AZ197" s="298"/>
      <c r="BA197" s="298"/>
      <c r="BB197" s="298"/>
      <c r="BC197" s="298"/>
      <c r="BD197" s="298"/>
      <c r="BE197" s="298"/>
      <c r="BF197" s="298"/>
      <c r="BG197" s="298"/>
      <c r="BH197" s="298"/>
      <c r="BI197" s="298"/>
      <c r="BJ197" s="298"/>
      <c r="BK197" s="298"/>
      <c r="BL197" s="298"/>
    </row>
    <row r="198" spans="1:64" x14ac:dyDescent="0.2">
      <c r="A198" s="298"/>
      <c r="B198" s="298"/>
      <c r="C198" s="298"/>
      <c r="D198" s="298"/>
      <c r="E198" s="298"/>
      <c r="F198" s="298"/>
      <c r="G198" s="298"/>
      <c r="H198" s="298"/>
      <c r="I198" s="298"/>
      <c r="J198" s="298"/>
      <c r="K198" s="298"/>
      <c r="L198" s="298"/>
      <c r="M198" s="298"/>
      <c r="N198" s="298"/>
      <c r="O198" s="298"/>
      <c r="P198" s="298"/>
      <c r="Q198" s="298"/>
      <c r="R198" s="298"/>
      <c r="S198" s="298"/>
      <c r="T198" s="298"/>
      <c r="U198" s="298"/>
      <c r="V198" s="298"/>
      <c r="W198" s="298"/>
      <c r="X198" s="298"/>
      <c r="Y198" s="298"/>
      <c r="Z198" s="298"/>
      <c r="AA198" s="298"/>
      <c r="AB198" s="298"/>
      <c r="AC198" s="298"/>
      <c r="AD198" s="298"/>
      <c r="AE198" s="298"/>
      <c r="AF198" s="298"/>
      <c r="AG198" s="298"/>
      <c r="AH198" s="298"/>
      <c r="AI198" s="298"/>
      <c r="AJ198" s="298"/>
      <c r="AK198" s="298"/>
      <c r="AL198" s="298"/>
      <c r="AM198" s="298"/>
      <c r="AN198" s="298"/>
      <c r="AO198" s="298"/>
      <c r="AP198" s="298"/>
      <c r="AQ198" s="298"/>
      <c r="AR198" s="298"/>
      <c r="AS198" s="298"/>
      <c r="AT198" s="298"/>
      <c r="AU198" s="298"/>
      <c r="AV198" s="298"/>
      <c r="AW198" s="298"/>
      <c r="AX198" s="298"/>
      <c r="AY198" s="298"/>
      <c r="AZ198" s="298"/>
      <c r="BA198" s="298"/>
      <c r="BB198" s="298"/>
      <c r="BC198" s="298"/>
      <c r="BD198" s="298"/>
      <c r="BE198" s="298"/>
      <c r="BF198" s="298"/>
      <c r="BG198" s="298"/>
      <c r="BH198" s="298"/>
      <c r="BI198" s="298"/>
      <c r="BJ198" s="298"/>
      <c r="BK198" s="298"/>
      <c r="BL198" s="298"/>
    </row>
    <row r="199" spans="1:64" x14ac:dyDescent="0.2">
      <c r="A199" s="298"/>
      <c r="B199" s="298"/>
      <c r="C199" s="298"/>
      <c r="D199" s="298"/>
      <c r="E199" s="298"/>
      <c r="F199" s="298"/>
      <c r="G199" s="298"/>
      <c r="H199" s="298"/>
      <c r="I199" s="298"/>
      <c r="J199" s="298"/>
      <c r="K199" s="298"/>
      <c r="L199" s="298"/>
      <c r="M199" s="298"/>
      <c r="N199" s="298"/>
      <c r="O199" s="298"/>
      <c r="P199" s="298"/>
      <c r="Q199" s="298"/>
      <c r="R199" s="298"/>
      <c r="S199" s="298"/>
      <c r="T199" s="298"/>
      <c r="U199" s="298"/>
      <c r="V199" s="298"/>
      <c r="W199" s="298"/>
      <c r="X199" s="298"/>
      <c r="Y199" s="298"/>
      <c r="Z199" s="298"/>
      <c r="AA199" s="298"/>
      <c r="AB199" s="298"/>
      <c r="AC199" s="298"/>
      <c r="AD199" s="298"/>
      <c r="AE199" s="298"/>
      <c r="AF199" s="298"/>
      <c r="AG199" s="298"/>
      <c r="AH199" s="298"/>
      <c r="AI199" s="298"/>
      <c r="AJ199" s="298"/>
      <c r="AK199" s="298"/>
      <c r="AL199" s="298"/>
      <c r="AM199" s="298"/>
      <c r="AN199" s="298"/>
      <c r="AO199" s="298"/>
      <c r="AP199" s="298"/>
      <c r="AQ199" s="298"/>
      <c r="AR199" s="298"/>
      <c r="AS199" s="298"/>
      <c r="AT199" s="298"/>
      <c r="AU199" s="298"/>
      <c r="AV199" s="298"/>
      <c r="AW199" s="298"/>
      <c r="AX199" s="298"/>
      <c r="AY199" s="298"/>
      <c r="AZ199" s="298"/>
      <c r="BA199" s="298"/>
      <c r="BB199" s="298"/>
      <c r="BC199" s="298"/>
      <c r="BD199" s="298"/>
      <c r="BE199" s="298"/>
      <c r="BF199" s="298"/>
      <c r="BG199" s="298"/>
      <c r="BH199" s="298"/>
      <c r="BI199" s="298"/>
      <c r="BJ199" s="298"/>
      <c r="BK199" s="298"/>
      <c r="BL199" s="298"/>
    </row>
    <row r="200" spans="1:64" x14ac:dyDescent="0.2">
      <c r="A200" s="298"/>
      <c r="B200" s="298"/>
      <c r="C200" s="298"/>
      <c r="D200" s="298"/>
      <c r="E200" s="298"/>
      <c r="F200" s="298"/>
      <c r="G200" s="298"/>
      <c r="H200" s="298"/>
      <c r="I200" s="298"/>
      <c r="J200" s="298"/>
      <c r="K200" s="298"/>
      <c r="L200" s="298"/>
      <c r="M200" s="298"/>
      <c r="N200" s="298"/>
      <c r="O200" s="298"/>
      <c r="P200" s="298"/>
      <c r="Q200" s="298"/>
      <c r="R200" s="298"/>
      <c r="S200" s="298"/>
      <c r="T200" s="298"/>
      <c r="U200" s="298"/>
      <c r="V200" s="298"/>
      <c r="W200" s="298"/>
      <c r="X200" s="298"/>
      <c r="Y200" s="298"/>
      <c r="Z200" s="298"/>
      <c r="AA200" s="298"/>
      <c r="AB200" s="298"/>
      <c r="AC200" s="298"/>
      <c r="AD200" s="298"/>
      <c r="AE200" s="298"/>
      <c r="AF200" s="298"/>
      <c r="AG200" s="298"/>
      <c r="AH200" s="298"/>
      <c r="AI200" s="298"/>
      <c r="AJ200" s="298"/>
      <c r="AK200" s="298"/>
      <c r="AL200" s="298"/>
      <c r="AM200" s="298"/>
      <c r="AN200" s="298"/>
      <c r="AO200" s="298"/>
      <c r="AP200" s="298"/>
      <c r="AQ200" s="298"/>
      <c r="AR200" s="298"/>
      <c r="AS200" s="298"/>
      <c r="AT200" s="298"/>
      <c r="AU200" s="298"/>
      <c r="AV200" s="298"/>
      <c r="AW200" s="298"/>
      <c r="AX200" s="298"/>
      <c r="AY200" s="298"/>
      <c r="AZ200" s="298"/>
      <c r="BA200" s="298"/>
      <c r="BB200" s="298"/>
      <c r="BC200" s="298"/>
      <c r="BD200" s="298"/>
      <c r="BE200" s="298"/>
      <c r="BF200" s="298"/>
      <c r="BG200" s="298"/>
      <c r="BH200" s="298"/>
      <c r="BI200" s="298"/>
      <c r="BJ200" s="298"/>
      <c r="BK200" s="298"/>
      <c r="BL200" s="298"/>
    </row>
    <row r="201" spans="1:64" x14ac:dyDescent="0.2">
      <c r="A201" s="298"/>
      <c r="B201" s="298"/>
      <c r="C201" s="298"/>
      <c r="D201" s="298"/>
      <c r="E201" s="298"/>
      <c r="F201" s="298"/>
      <c r="G201" s="298"/>
      <c r="H201" s="298"/>
      <c r="I201" s="298"/>
      <c r="J201" s="298"/>
      <c r="K201" s="298"/>
      <c r="L201" s="298"/>
      <c r="M201" s="298"/>
      <c r="N201" s="298"/>
      <c r="O201" s="298"/>
      <c r="P201" s="298"/>
      <c r="Q201" s="298"/>
      <c r="R201" s="298"/>
      <c r="S201" s="298"/>
      <c r="T201" s="298"/>
      <c r="U201" s="298"/>
      <c r="V201" s="298"/>
      <c r="W201" s="298"/>
      <c r="X201" s="298"/>
      <c r="Y201" s="298"/>
      <c r="Z201" s="298"/>
      <c r="AA201" s="298"/>
      <c r="AB201" s="298"/>
      <c r="AC201" s="298"/>
      <c r="AD201" s="298"/>
      <c r="AE201" s="298"/>
      <c r="AF201" s="298"/>
      <c r="AG201" s="298"/>
      <c r="AH201" s="298"/>
      <c r="AI201" s="298"/>
      <c r="AJ201" s="298"/>
      <c r="AK201" s="298"/>
      <c r="AL201" s="298"/>
      <c r="AM201" s="298"/>
      <c r="AN201" s="298"/>
      <c r="AO201" s="298"/>
      <c r="AP201" s="298"/>
      <c r="AQ201" s="298"/>
      <c r="AR201" s="298"/>
      <c r="AS201" s="298"/>
      <c r="AT201" s="298"/>
      <c r="AU201" s="298"/>
      <c r="AV201" s="298"/>
      <c r="AW201" s="298"/>
      <c r="AX201" s="298"/>
      <c r="AY201" s="298"/>
      <c r="AZ201" s="298"/>
      <c r="BA201" s="298"/>
      <c r="BB201" s="298"/>
      <c r="BC201" s="298"/>
      <c r="BD201" s="298"/>
      <c r="BE201" s="298"/>
      <c r="BF201" s="298"/>
      <c r="BG201" s="298"/>
      <c r="BH201" s="298"/>
      <c r="BI201" s="298"/>
      <c r="BJ201" s="298"/>
      <c r="BK201" s="298"/>
      <c r="BL201" s="298"/>
    </row>
    <row r="202" spans="1:64" x14ac:dyDescent="0.2">
      <c r="A202" s="298"/>
      <c r="B202" s="298"/>
      <c r="C202" s="298"/>
      <c r="D202" s="298"/>
      <c r="E202" s="298"/>
      <c r="F202" s="298"/>
      <c r="G202" s="298"/>
      <c r="H202" s="298"/>
      <c r="I202" s="298"/>
      <c r="J202" s="298"/>
      <c r="K202" s="298"/>
      <c r="L202" s="298"/>
      <c r="M202" s="298"/>
      <c r="N202" s="298"/>
      <c r="O202" s="298"/>
      <c r="P202" s="298"/>
      <c r="Q202" s="298"/>
      <c r="R202" s="298"/>
      <c r="S202" s="298"/>
      <c r="T202" s="298"/>
      <c r="U202" s="298"/>
      <c r="V202" s="298"/>
      <c r="W202" s="298"/>
      <c r="X202" s="298"/>
      <c r="Y202" s="298"/>
      <c r="Z202" s="298"/>
      <c r="AA202" s="298"/>
      <c r="AB202" s="298"/>
      <c r="AC202" s="298"/>
      <c r="AD202" s="298"/>
      <c r="AE202" s="298"/>
      <c r="AF202" s="298"/>
      <c r="AG202" s="298"/>
      <c r="AH202" s="298"/>
      <c r="AI202" s="298"/>
      <c r="AJ202" s="298"/>
      <c r="AK202" s="298"/>
      <c r="AL202" s="298"/>
      <c r="AM202" s="298"/>
      <c r="AN202" s="298"/>
      <c r="AO202" s="298"/>
      <c r="AP202" s="298"/>
      <c r="AQ202" s="298"/>
      <c r="AR202" s="298"/>
      <c r="AS202" s="298"/>
      <c r="AT202" s="298"/>
      <c r="AU202" s="298"/>
      <c r="AV202" s="298"/>
      <c r="AW202" s="298"/>
      <c r="AX202" s="298"/>
      <c r="AY202" s="298"/>
      <c r="AZ202" s="298"/>
      <c r="BA202" s="298"/>
      <c r="BB202" s="298"/>
      <c r="BC202" s="298"/>
      <c r="BD202" s="298"/>
      <c r="BE202" s="298"/>
      <c r="BF202" s="298"/>
      <c r="BG202" s="298"/>
      <c r="BH202" s="298"/>
      <c r="BI202" s="298"/>
      <c r="BJ202" s="298"/>
      <c r="BK202" s="298"/>
      <c r="BL202" s="298"/>
    </row>
    <row r="203" spans="1:64" x14ac:dyDescent="0.2">
      <c r="A203" s="298"/>
      <c r="B203" s="298"/>
      <c r="C203" s="298"/>
      <c r="D203" s="298"/>
      <c r="E203" s="298"/>
      <c r="F203" s="298"/>
      <c r="G203" s="298"/>
      <c r="H203" s="298"/>
      <c r="I203" s="298"/>
      <c r="J203" s="298"/>
      <c r="K203" s="298"/>
      <c r="L203" s="298"/>
      <c r="M203" s="298"/>
      <c r="N203" s="298"/>
      <c r="O203" s="298"/>
      <c r="P203" s="298"/>
      <c r="Q203" s="298"/>
      <c r="R203" s="298"/>
      <c r="S203" s="298"/>
      <c r="T203" s="298"/>
      <c r="U203" s="298"/>
      <c r="V203" s="298"/>
      <c r="W203" s="298"/>
      <c r="X203" s="298"/>
      <c r="Y203" s="298"/>
      <c r="Z203" s="298"/>
      <c r="AA203" s="298"/>
      <c r="AB203" s="298"/>
      <c r="AC203" s="298"/>
      <c r="AD203" s="298"/>
      <c r="AE203" s="298"/>
      <c r="AF203" s="298"/>
      <c r="AG203" s="298"/>
      <c r="AH203" s="298"/>
      <c r="AI203" s="298"/>
      <c r="AJ203" s="298"/>
      <c r="AK203" s="298"/>
      <c r="AL203" s="298"/>
      <c r="AM203" s="298"/>
      <c r="AN203" s="298"/>
      <c r="AO203" s="298"/>
      <c r="AP203" s="298"/>
      <c r="AQ203" s="298"/>
      <c r="AR203" s="298"/>
      <c r="AS203" s="298"/>
      <c r="AT203" s="298"/>
      <c r="AU203" s="298"/>
      <c r="AV203" s="298"/>
      <c r="AW203" s="298"/>
      <c r="AX203" s="298"/>
      <c r="AY203" s="298"/>
      <c r="AZ203" s="298"/>
      <c r="BA203" s="298"/>
      <c r="BB203" s="298"/>
      <c r="BC203" s="298"/>
      <c r="BD203" s="298"/>
      <c r="BE203" s="298"/>
      <c r="BF203" s="298"/>
      <c r="BG203" s="298"/>
      <c r="BH203" s="298"/>
      <c r="BI203" s="298"/>
      <c r="BJ203" s="298"/>
      <c r="BK203" s="298"/>
      <c r="BL203" s="298"/>
    </row>
    <row r="204" spans="1:64" x14ac:dyDescent="0.2">
      <c r="A204" s="298"/>
      <c r="B204" s="298"/>
      <c r="C204" s="298"/>
      <c r="D204" s="298"/>
      <c r="E204" s="298"/>
      <c r="F204" s="298"/>
      <c r="G204" s="298"/>
      <c r="H204" s="298"/>
      <c r="I204" s="298"/>
      <c r="J204" s="298"/>
      <c r="K204" s="298"/>
      <c r="L204" s="298"/>
      <c r="M204" s="298"/>
      <c r="N204" s="298"/>
      <c r="O204" s="298"/>
      <c r="P204" s="298"/>
      <c r="Q204" s="298"/>
      <c r="R204" s="298"/>
      <c r="S204" s="298"/>
      <c r="T204" s="298"/>
      <c r="U204" s="298"/>
      <c r="V204" s="298"/>
      <c r="W204" s="298"/>
      <c r="X204" s="298"/>
      <c r="Y204" s="298"/>
      <c r="Z204" s="298"/>
      <c r="AA204" s="298"/>
      <c r="AB204" s="298"/>
      <c r="AC204" s="298"/>
      <c r="AD204" s="298"/>
      <c r="AE204" s="298"/>
      <c r="AF204" s="298"/>
      <c r="AG204" s="298"/>
      <c r="AH204" s="298"/>
      <c r="AI204" s="298"/>
      <c r="AJ204" s="298"/>
      <c r="AK204" s="298"/>
      <c r="AL204" s="298"/>
      <c r="AM204" s="298"/>
      <c r="AN204" s="298"/>
      <c r="AO204" s="298"/>
      <c r="AP204" s="298"/>
      <c r="AQ204" s="298"/>
      <c r="AR204" s="298"/>
      <c r="AS204" s="298"/>
      <c r="AT204" s="298"/>
      <c r="AU204" s="298"/>
      <c r="AV204" s="298"/>
      <c r="AW204" s="298"/>
      <c r="AX204" s="298"/>
      <c r="AY204" s="298"/>
      <c r="AZ204" s="298"/>
      <c r="BA204" s="298"/>
      <c r="BB204" s="298"/>
      <c r="BC204" s="298"/>
      <c r="BD204" s="298"/>
      <c r="BE204" s="298"/>
      <c r="BF204" s="298"/>
      <c r="BG204" s="298"/>
      <c r="BH204" s="298"/>
      <c r="BI204" s="298"/>
      <c r="BJ204" s="298"/>
      <c r="BK204" s="298"/>
      <c r="BL204" s="298"/>
    </row>
    <row r="205" spans="1:64" x14ac:dyDescent="0.2">
      <c r="A205" s="298"/>
      <c r="B205" s="298"/>
      <c r="C205" s="298"/>
      <c r="D205" s="298"/>
      <c r="E205" s="298"/>
      <c r="F205" s="298"/>
      <c r="G205" s="298"/>
      <c r="H205" s="298"/>
      <c r="I205" s="298"/>
      <c r="J205" s="298"/>
      <c r="K205" s="298"/>
      <c r="L205" s="298"/>
      <c r="M205" s="298"/>
      <c r="N205" s="298"/>
      <c r="O205" s="298"/>
      <c r="P205" s="298"/>
      <c r="Q205" s="298"/>
      <c r="R205" s="298"/>
      <c r="S205" s="298"/>
      <c r="T205" s="298"/>
      <c r="U205" s="298"/>
      <c r="V205" s="298"/>
      <c r="W205" s="298"/>
      <c r="X205" s="298"/>
      <c r="Y205" s="298"/>
      <c r="Z205" s="298"/>
      <c r="AA205" s="298"/>
      <c r="AB205" s="298"/>
      <c r="AC205" s="298"/>
      <c r="AD205" s="298"/>
      <c r="AE205" s="298"/>
      <c r="AF205" s="298"/>
      <c r="AG205" s="298"/>
      <c r="AH205" s="298"/>
      <c r="AI205" s="298"/>
      <c r="AJ205" s="298"/>
      <c r="AK205" s="298"/>
      <c r="AL205" s="298"/>
      <c r="AM205" s="298"/>
      <c r="AN205" s="298"/>
      <c r="AO205" s="298"/>
      <c r="AP205" s="298"/>
      <c r="AQ205" s="298"/>
      <c r="AR205" s="298"/>
      <c r="AS205" s="298"/>
      <c r="AT205" s="298"/>
      <c r="AU205" s="298"/>
      <c r="AV205" s="298"/>
      <c r="AW205" s="298"/>
      <c r="AX205" s="298"/>
      <c r="AY205" s="298"/>
      <c r="AZ205" s="298"/>
      <c r="BA205" s="298"/>
      <c r="BB205" s="298"/>
      <c r="BC205" s="298"/>
      <c r="BD205" s="298"/>
      <c r="BE205" s="298"/>
      <c r="BF205" s="298"/>
      <c r="BG205" s="298"/>
      <c r="BH205" s="298"/>
      <c r="BI205" s="298"/>
      <c r="BJ205" s="298"/>
      <c r="BK205" s="298"/>
      <c r="BL205" s="298"/>
    </row>
    <row r="206" spans="1:64" x14ac:dyDescent="0.2">
      <c r="A206" s="298"/>
      <c r="B206" s="298"/>
      <c r="C206" s="298"/>
      <c r="D206" s="298"/>
      <c r="E206" s="298"/>
      <c r="F206" s="298"/>
      <c r="G206" s="298"/>
      <c r="H206" s="298"/>
      <c r="I206" s="298"/>
      <c r="J206" s="298"/>
      <c r="K206" s="298"/>
      <c r="L206" s="298"/>
      <c r="M206" s="298"/>
      <c r="N206" s="298"/>
      <c r="O206" s="298"/>
      <c r="P206" s="298"/>
      <c r="Q206" s="298"/>
      <c r="R206" s="298"/>
      <c r="S206" s="298"/>
      <c r="T206" s="298"/>
      <c r="U206" s="298"/>
      <c r="V206" s="298"/>
      <c r="W206" s="298"/>
      <c r="X206" s="298"/>
      <c r="Y206" s="298"/>
      <c r="Z206" s="298"/>
      <c r="AA206" s="298"/>
      <c r="AB206" s="298"/>
      <c r="AC206" s="298"/>
      <c r="AD206" s="298"/>
      <c r="AE206" s="298"/>
      <c r="AF206" s="298"/>
      <c r="AG206" s="298"/>
      <c r="AH206" s="298"/>
      <c r="AI206" s="298"/>
      <c r="AJ206" s="298"/>
      <c r="AK206" s="298"/>
      <c r="AL206" s="298"/>
      <c r="AM206" s="298"/>
      <c r="AN206" s="298"/>
      <c r="AO206" s="298"/>
      <c r="AP206" s="298"/>
      <c r="AQ206" s="298"/>
      <c r="AR206" s="298"/>
      <c r="AS206" s="298"/>
      <c r="AT206" s="298"/>
      <c r="AU206" s="298"/>
      <c r="AV206" s="298"/>
      <c r="AW206" s="298"/>
      <c r="AX206" s="298"/>
      <c r="AY206" s="298"/>
      <c r="AZ206" s="298"/>
      <c r="BA206" s="298"/>
      <c r="BB206" s="298"/>
      <c r="BC206" s="298"/>
      <c r="BD206" s="298"/>
      <c r="BE206" s="298"/>
      <c r="BF206" s="298"/>
      <c r="BG206" s="298"/>
      <c r="BH206" s="298"/>
      <c r="BI206" s="298"/>
      <c r="BJ206" s="298"/>
      <c r="BK206" s="298"/>
      <c r="BL206" s="298"/>
    </row>
    <row r="207" spans="1:64" x14ac:dyDescent="0.2">
      <c r="A207" s="298"/>
      <c r="B207" s="298"/>
      <c r="C207" s="298"/>
      <c r="D207" s="298"/>
      <c r="E207" s="298"/>
      <c r="F207" s="298"/>
      <c r="G207" s="298"/>
      <c r="H207" s="298"/>
      <c r="I207" s="298"/>
      <c r="J207" s="298"/>
      <c r="K207" s="298"/>
      <c r="L207" s="298"/>
      <c r="M207" s="298"/>
      <c r="N207" s="298"/>
      <c r="O207" s="298"/>
      <c r="P207" s="298"/>
      <c r="Q207" s="298"/>
      <c r="R207" s="298"/>
      <c r="S207" s="298"/>
      <c r="T207" s="298"/>
      <c r="U207" s="298"/>
      <c r="V207" s="298"/>
      <c r="W207" s="298"/>
      <c r="X207" s="298"/>
      <c r="Y207" s="298"/>
      <c r="Z207" s="298"/>
      <c r="AA207" s="298"/>
      <c r="AB207" s="298"/>
      <c r="AC207" s="298"/>
      <c r="AD207" s="298"/>
      <c r="AE207" s="298"/>
      <c r="AF207" s="298"/>
      <c r="AG207" s="298"/>
      <c r="AH207" s="298"/>
      <c r="AI207" s="298"/>
      <c r="AJ207" s="298"/>
      <c r="AK207" s="298"/>
      <c r="AL207" s="298"/>
      <c r="AM207" s="298"/>
      <c r="AN207" s="298"/>
      <c r="AO207" s="298"/>
      <c r="AP207" s="298"/>
      <c r="AQ207" s="298"/>
      <c r="AR207" s="298"/>
      <c r="AS207" s="298"/>
      <c r="AT207" s="298"/>
      <c r="AU207" s="298"/>
      <c r="AV207" s="298"/>
      <c r="AW207" s="298"/>
      <c r="AX207" s="298"/>
      <c r="AY207" s="298"/>
      <c r="AZ207" s="298"/>
      <c r="BA207" s="298"/>
      <c r="BB207" s="298"/>
      <c r="BC207" s="298"/>
      <c r="BD207" s="298"/>
      <c r="BE207" s="298"/>
      <c r="BF207" s="298"/>
      <c r="BG207" s="298"/>
      <c r="BH207" s="298"/>
      <c r="BI207" s="298"/>
      <c r="BJ207" s="298"/>
      <c r="BK207" s="298"/>
      <c r="BL207" s="298"/>
    </row>
    <row r="208" spans="1:64" x14ac:dyDescent="0.2">
      <c r="A208" s="298"/>
      <c r="B208" s="298"/>
      <c r="C208" s="298"/>
      <c r="D208" s="298"/>
      <c r="E208" s="298"/>
      <c r="F208" s="298"/>
      <c r="G208" s="298"/>
      <c r="H208" s="298"/>
      <c r="I208" s="298"/>
      <c r="J208" s="298"/>
      <c r="K208" s="298"/>
      <c r="L208" s="298"/>
      <c r="M208" s="298"/>
      <c r="N208" s="298"/>
      <c r="O208" s="298"/>
      <c r="P208" s="298"/>
      <c r="Q208" s="298"/>
      <c r="R208" s="298"/>
      <c r="S208" s="298"/>
      <c r="T208" s="298"/>
      <c r="U208" s="298"/>
      <c r="V208" s="298"/>
      <c r="W208" s="298"/>
      <c r="X208" s="298"/>
      <c r="Y208" s="298"/>
      <c r="Z208" s="298"/>
      <c r="AA208" s="298"/>
      <c r="AB208" s="298"/>
      <c r="AC208" s="298"/>
      <c r="AD208" s="298"/>
      <c r="AE208" s="298"/>
      <c r="AF208" s="298"/>
      <c r="AG208" s="298"/>
      <c r="AH208" s="298"/>
      <c r="AI208" s="298"/>
      <c r="AJ208" s="298"/>
      <c r="AK208" s="298"/>
      <c r="AL208" s="298"/>
      <c r="AM208" s="298"/>
      <c r="AN208" s="298"/>
      <c r="AO208" s="298"/>
      <c r="AP208" s="298"/>
      <c r="AQ208" s="298"/>
      <c r="AR208" s="298"/>
      <c r="AS208" s="298"/>
      <c r="AT208" s="298"/>
      <c r="AU208" s="298"/>
      <c r="AV208" s="298"/>
      <c r="AW208" s="298"/>
      <c r="AX208" s="298"/>
      <c r="AY208" s="298"/>
      <c r="AZ208" s="298"/>
      <c r="BA208" s="298"/>
      <c r="BB208" s="298"/>
      <c r="BC208" s="298"/>
      <c r="BD208" s="298"/>
      <c r="BE208" s="298"/>
      <c r="BF208" s="298"/>
      <c r="BG208" s="298"/>
      <c r="BH208" s="298"/>
      <c r="BI208" s="298"/>
      <c r="BJ208" s="298"/>
      <c r="BK208" s="298"/>
      <c r="BL208" s="298"/>
    </row>
    <row r="209" spans="1:64" x14ac:dyDescent="0.2">
      <c r="A209" s="298"/>
      <c r="B209" s="298"/>
      <c r="C209" s="298"/>
      <c r="D209" s="298"/>
      <c r="E209" s="298"/>
      <c r="F209" s="298"/>
      <c r="G209" s="298"/>
      <c r="H209" s="298"/>
      <c r="I209" s="298"/>
      <c r="J209" s="298"/>
      <c r="K209" s="298"/>
      <c r="L209" s="298"/>
      <c r="M209" s="298"/>
      <c r="N209" s="298"/>
      <c r="O209" s="298"/>
      <c r="P209" s="298"/>
      <c r="Q209" s="298"/>
      <c r="R209" s="298"/>
      <c r="S209" s="298"/>
      <c r="T209" s="298"/>
      <c r="U209" s="298"/>
      <c r="V209" s="298"/>
      <c r="W209" s="298"/>
      <c r="X209" s="298"/>
      <c r="Y209" s="298"/>
      <c r="Z209" s="298"/>
      <c r="AA209" s="298"/>
      <c r="AB209" s="298"/>
      <c r="AC209" s="298"/>
      <c r="AD209" s="298"/>
      <c r="AE209" s="298"/>
      <c r="AF209" s="298"/>
      <c r="AG209" s="298"/>
      <c r="AH209" s="298"/>
      <c r="AI209" s="298"/>
      <c r="AJ209" s="298"/>
      <c r="AK209" s="298"/>
      <c r="AL209" s="298"/>
      <c r="AM209" s="298"/>
      <c r="AN209" s="298"/>
      <c r="AO209" s="298"/>
      <c r="AP209" s="298"/>
      <c r="AQ209" s="298"/>
      <c r="AR209" s="298"/>
      <c r="AS209" s="298"/>
      <c r="AT209" s="298"/>
      <c r="AU209" s="298"/>
      <c r="AV209" s="298"/>
      <c r="AW209" s="298"/>
      <c r="AX209" s="298"/>
      <c r="AY209" s="298"/>
      <c r="AZ209" s="298"/>
      <c r="BA209" s="298"/>
      <c r="BB209" s="298"/>
      <c r="BC209" s="298"/>
      <c r="BD209" s="298"/>
      <c r="BE209" s="298"/>
      <c r="BF209" s="298"/>
      <c r="BG209" s="298"/>
      <c r="BH209" s="298"/>
      <c r="BI209" s="298"/>
      <c r="BJ209" s="298"/>
      <c r="BK209" s="298"/>
      <c r="BL209" s="298"/>
    </row>
    <row r="210" spans="1:64" x14ac:dyDescent="0.2">
      <c r="A210" s="298"/>
      <c r="B210" s="298"/>
      <c r="C210" s="298"/>
      <c r="D210" s="298"/>
      <c r="E210" s="298"/>
      <c r="F210" s="298"/>
      <c r="G210" s="298"/>
      <c r="H210" s="298"/>
      <c r="I210" s="298"/>
      <c r="J210" s="298"/>
      <c r="K210" s="298"/>
      <c r="L210" s="298"/>
      <c r="M210" s="298"/>
      <c r="N210" s="298"/>
      <c r="O210" s="298"/>
      <c r="P210" s="298"/>
      <c r="Q210" s="298"/>
      <c r="R210" s="298"/>
      <c r="S210" s="298"/>
      <c r="T210" s="298"/>
      <c r="U210" s="298"/>
      <c r="V210" s="298"/>
      <c r="W210" s="298"/>
      <c r="X210" s="298"/>
      <c r="Y210" s="298"/>
      <c r="Z210" s="298"/>
      <c r="AA210" s="298"/>
      <c r="AB210" s="298"/>
      <c r="AC210" s="298"/>
      <c r="AD210" s="298"/>
      <c r="AE210" s="298"/>
      <c r="AF210" s="298"/>
      <c r="AG210" s="298"/>
      <c r="AH210" s="298"/>
      <c r="AI210" s="298"/>
      <c r="AJ210" s="298"/>
      <c r="AK210" s="298"/>
      <c r="AL210" s="298"/>
      <c r="AM210" s="298"/>
      <c r="AN210" s="298"/>
      <c r="AO210" s="298"/>
      <c r="AP210" s="298"/>
      <c r="AQ210" s="298"/>
      <c r="AR210" s="298"/>
      <c r="AS210" s="298"/>
      <c r="AT210" s="298"/>
      <c r="AU210" s="298"/>
      <c r="AV210" s="298"/>
      <c r="AW210" s="298"/>
      <c r="AX210" s="298"/>
      <c r="AY210" s="298"/>
      <c r="AZ210" s="298"/>
      <c r="BA210" s="298"/>
      <c r="BB210" s="298"/>
      <c r="BC210" s="298"/>
      <c r="BD210" s="298"/>
      <c r="BE210" s="298"/>
      <c r="BF210" s="298"/>
      <c r="BG210" s="298"/>
      <c r="BH210" s="298"/>
      <c r="BI210" s="298"/>
      <c r="BJ210" s="298"/>
      <c r="BK210" s="298"/>
      <c r="BL210" s="298"/>
    </row>
    <row r="211" spans="1:64" x14ac:dyDescent="0.2">
      <c r="A211" s="298"/>
      <c r="B211" s="298"/>
      <c r="C211" s="298"/>
      <c r="D211" s="298"/>
      <c r="E211" s="298"/>
      <c r="F211" s="298"/>
      <c r="G211" s="298"/>
      <c r="H211" s="298"/>
      <c r="I211" s="298"/>
      <c r="J211" s="298"/>
      <c r="K211" s="298"/>
      <c r="L211" s="298"/>
      <c r="M211" s="298"/>
      <c r="N211" s="298"/>
      <c r="O211" s="298"/>
      <c r="P211" s="298"/>
      <c r="Q211" s="298"/>
      <c r="R211" s="298"/>
      <c r="S211" s="298"/>
      <c r="T211" s="298"/>
      <c r="U211" s="298"/>
      <c r="V211" s="298"/>
      <c r="W211" s="298"/>
      <c r="X211" s="298"/>
      <c r="Y211" s="298"/>
      <c r="Z211" s="298"/>
      <c r="AA211" s="298"/>
      <c r="AB211" s="298"/>
      <c r="AC211" s="298"/>
      <c r="AD211" s="298"/>
      <c r="AE211" s="298"/>
      <c r="AF211" s="298"/>
      <c r="AG211" s="298"/>
      <c r="AH211" s="298"/>
      <c r="AI211" s="298"/>
      <c r="AJ211" s="298"/>
      <c r="AK211" s="298"/>
      <c r="AL211" s="298"/>
      <c r="AM211" s="298"/>
      <c r="AN211" s="298"/>
      <c r="AO211" s="298"/>
      <c r="AP211" s="298"/>
      <c r="AQ211" s="298"/>
      <c r="AR211" s="298"/>
      <c r="AS211" s="298"/>
      <c r="AT211" s="298"/>
      <c r="AU211" s="298"/>
      <c r="AV211" s="298"/>
      <c r="AW211" s="298"/>
      <c r="AX211" s="298"/>
      <c r="AY211" s="298"/>
      <c r="AZ211" s="298"/>
      <c r="BA211" s="298"/>
      <c r="BB211" s="298"/>
      <c r="BC211" s="298"/>
      <c r="BD211" s="298"/>
      <c r="BE211" s="298"/>
      <c r="BF211" s="298"/>
      <c r="BG211" s="298"/>
      <c r="BH211" s="298"/>
      <c r="BI211" s="298"/>
      <c r="BJ211" s="298"/>
      <c r="BK211" s="298"/>
      <c r="BL211" s="298"/>
    </row>
    <row r="212" spans="1:64" x14ac:dyDescent="0.2">
      <c r="A212" s="298"/>
      <c r="B212" s="298"/>
      <c r="C212" s="298"/>
      <c r="D212" s="298"/>
      <c r="E212" s="298"/>
      <c r="F212" s="298"/>
      <c r="G212" s="298"/>
      <c r="H212" s="298"/>
      <c r="I212" s="298"/>
      <c r="J212" s="298"/>
      <c r="K212" s="298"/>
      <c r="L212" s="298"/>
      <c r="M212" s="298"/>
      <c r="N212" s="298"/>
      <c r="O212" s="298"/>
      <c r="P212" s="298"/>
      <c r="Q212" s="298"/>
      <c r="R212" s="298"/>
      <c r="S212" s="298"/>
      <c r="T212" s="298"/>
      <c r="U212" s="298"/>
      <c r="V212" s="298"/>
      <c r="W212" s="298"/>
      <c r="X212" s="298"/>
      <c r="Y212" s="298"/>
      <c r="Z212" s="298"/>
      <c r="AA212" s="298"/>
      <c r="AB212" s="298"/>
      <c r="AC212" s="298"/>
      <c r="AD212" s="298"/>
      <c r="AE212" s="298"/>
      <c r="AF212" s="298"/>
      <c r="AG212" s="298"/>
      <c r="AH212" s="298"/>
      <c r="AI212" s="298"/>
      <c r="AJ212" s="298"/>
      <c r="AK212" s="298"/>
      <c r="AL212" s="298"/>
      <c r="AM212" s="298"/>
      <c r="AN212" s="298"/>
      <c r="AO212" s="298"/>
      <c r="AP212" s="298"/>
      <c r="AQ212" s="298"/>
      <c r="AR212" s="298"/>
      <c r="AS212" s="298"/>
      <c r="AT212" s="298"/>
      <c r="AU212" s="298"/>
      <c r="AV212" s="298"/>
      <c r="AW212" s="298"/>
      <c r="AX212" s="298"/>
      <c r="AY212" s="298"/>
      <c r="AZ212" s="298"/>
      <c r="BA212" s="298"/>
      <c r="BB212" s="298"/>
      <c r="BC212" s="298"/>
      <c r="BD212" s="298"/>
      <c r="BE212" s="298"/>
      <c r="BF212" s="298"/>
      <c r="BG212" s="298"/>
      <c r="BH212" s="298"/>
      <c r="BI212" s="298"/>
      <c r="BJ212" s="298"/>
      <c r="BK212" s="298"/>
      <c r="BL212" s="298"/>
    </row>
    <row r="213" spans="1:64" x14ac:dyDescent="0.2">
      <c r="A213" s="298"/>
      <c r="B213" s="298"/>
      <c r="C213" s="298"/>
      <c r="D213" s="298"/>
      <c r="E213" s="298"/>
      <c r="F213" s="298"/>
      <c r="G213" s="298"/>
      <c r="H213" s="298"/>
      <c r="I213" s="298"/>
      <c r="J213" s="298"/>
      <c r="K213" s="298"/>
      <c r="L213" s="298"/>
      <c r="M213" s="298"/>
      <c r="N213" s="298"/>
      <c r="O213" s="298"/>
      <c r="P213" s="298"/>
      <c r="Q213" s="298"/>
      <c r="R213" s="298"/>
      <c r="S213" s="298"/>
      <c r="T213" s="298"/>
      <c r="U213" s="298"/>
      <c r="V213" s="298"/>
      <c r="W213" s="298"/>
      <c r="X213" s="298"/>
      <c r="Y213" s="298"/>
      <c r="Z213" s="298"/>
      <c r="AA213" s="298"/>
      <c r="AB213" s="298"/>
      <c r="AC213" s="298"/>
      <c r="AD213" s="298"/>
      <c r="AE213" s="298"/>
      <c r="AF213" s="298"/>
      <c r="AG213" s="298"/>
      <c r="AH213" s="298"/>
      <c r="AI213" s="298"/>
      <c r="AJ213" s="298"/>
      <c r="AK213" s="298"/>
      <c r="AL213" s="298"/>
      <c r="AM213" s="298"/>
      <c r="AN213" s="298"/>
      <c r="AO213" s="298"/>
      <c r="AP213" s="298"/>
      <c r="AQ213" s="298"/>
      <c r="AR213" s="298"/>
      <c r="AS213" s="298"/>
      <c r="AT213" s="298"/>
      <c r="AU213" s="298"/>
      <c r="AV213" s="298"/>
      <c r="AW213" s="298"/>
      <c r="AX213" s="298"/>
      <c r="AY213" s="298"/>
      <c r="AZ213" s="298"/>
      <c r="BA213" s="298"/>
      <c r="BB213" s="298"/>
      <c r="BC213" s="298"/>
      <c r="BD213" s="298"/>
      <c r="BE213" s="298"/>
      <c r="BF213" s="298"/>
      <c r="BG213" s="298"/>
      <c r="BH213" s="298"/>
      <c r="BI213" s="298"/>
      <c r="BJ213" s="298"/>
      <c r="BK213" s="298"/>
      <c r="BL213" s="298"/>
    </row>
    <row r="214" spans="1:64" x14ac:dyDescent="0.2">
      <c r="A214" s="298"/>
      <c r="B214" s="298"/>
      <c r="C214" s="298"/>
      <c r="D214" s="298"/>
      <c r="E214" s="298"/>
      <c r="F214" s="298"/>
      <c r="G214" s="298"/>
      <c r="H214" s="298"/>
      <c r="I214" s="298"/>
      <c r="J214" s="298"/>
      <c r="K214" s="298"/>
      <c r="L214" s="298"/>
      <c r="M214" s="298"/>
      <c r="N214" s="298"/>
      <c r="O214" s="298"/>
      <c r="P214" s="298"/>
      <c r="Q214" s="298"/>
      <c r="R214" s="298"/>
      <c r="S214" s="298"/>
      <c r="T214" s="298"/>
      <c r="U214" s="298"/>
      <c r="V214" s="298"/>
      <c r="W214" s="298"/>
      <c r="X214" s="298"/>
      <c r="Y214" s="298"/>
      <c r="Z214" s="298"/>
      <c r="AA214" s="298"/>
      <c r="AB214" s="298"/>
      <c r="AC214" s="298"/>
      <c r="AD214" s="298"/>
      <c r="AE214" s="298"/>
      <c r="AF214" s="298"/>
      <c r="AG214" s="298"/>
      <c r="AH214" s="298"/>
      <c r="AI214" s="298"/>
      <c r="AJ214" s="298"/>
      <c r="AK214" s="298"/>
      <c r="AL214" s="298"/>
      <c r="AM214" s="298"/>
      <c r="AN214" s="298"/>
      <c r="AO214" s="298"/>
      <c r="AP214" s="298"/>
      <c r="AQ214" s="298"/>
      <c r="AR214" s="298"/>
      <c r="AS214" s="298"/>
      <c r="AT214" s="298"/>
      <c r="AU214" s="298"/>
      <c r="AV214" s="298"/>
      <c r="AW214" s="298"/>
      <c r="AX214" s="298"/>
      <c r="AY214" s="298"/>
      <c r="AZ214" s="298"/>
      <c r="BA214" s="298"/>
      <c r="BB214" s="298"/>
      <c r="BC214" s="298"/>
      <c r="BD214" s="298"/>
      <c r="BE214" s="298"/>
      <c r="BF214" s="298"/>
      <c r="BG214" s="298"/>
      <c r="BH214" s="298"/>
      <c r="BI214" s="298"/>
      <c r="BJ214" s="298"/>
      <c r="BK214" s="298"/>
      <c r="BL214" s="298"/>
    </row>
    <row r="215" spans="1:64" x14ac:dyDescent="0.2">
      <c r="A215" s="298"/>
      <c r="B215" s="298"/>
      <c r="C215" s="298"/>
      <c r="D215" s="298"/>
      <c r="E215" s="298"/>
      <c r="F215" s="298"/>
      <c r="G215" s="298"/>
      <c r="H215" s="298"/>
      <c r="I215" s="298"/>
      <c r="J215" s="298"/>
      <c r="K215" s="298"/>
      <c r="L215" s="298"/>
      <c r="M215" s="298"/>
      <c r="N215" s="298"/>
      <c r="O215" s="298"/>
      <c r="P215" s="298"/>
      <c r="Q215" s="298"/>
      <c r="R215" s="298"/>
      <c r="S215" s="298"/>
      <c r="T215" s="298"/>
      <c r="U215" s="298"/>
      <c r="V215" s="298"/>
      <c r="W215" s="298"/>
      <c r="X215" s="298"/>
      <c r="Y215" s="298"/>
      <c r="Z215" s="298"/>
      <c r="AA215" s="298"/>
      <c r="AB215" s="298"/>
      <c r="AC215" s="298"/>
      <c r="AD215" s="298"/>
      <c r="AE215" s="298"/>
      <c r="AF215" s="298"/>
      <c r="AG215" s="298"/>
      <c r="AH215" s="298"/>
      <c r="AI215" s="298"/>
      <c r="AJ215" s="298"/>
      <c r="AK215" s="298"/>
      <c r="AL215" s="298"/>
      <c r="AM215" s="298"/>
      <c r="AN215" s="298"/>
      <c r="AO215" s="298"/>
      <c r="AP215" s="298"/>
      <c r="AQ215" s="298"/>
      <c r="AR215" s="298"/>
      <c r="AS215" s="298"/>
      <c r="AT215" s="298"/>
      <c r="AU215" s="298"/>
      <c r="AV215" s="298"/>
      <c r="AW215" s="298"/>
      <c r="AX215" s="298"/>
      <c r="AY215" s="298"/>
      <c r="AZ215" s="298"/>
      <c r="BA215" s="298"/>
      <c r="BB215" s="298"/>
      <c r="BC215" s="298"/>
      <c r="BD215" s="298"/>
      <c r="BE215" s="298"/>
      <c r="BF215" s="298"/>
      <c r="BG215" s="298"/>
      <c r="BH215" s="298"/>
      <c r="BI215" s="298"/>
      <c r="BJ215" s="298"/>
      <c r="BK215" s="298"/>
      <c r="BL215" s="298"/>
    </row>
    <row r="216" spans="1:64" x14ac:dyDescent="0.2">
      <c r="A216" s="298"/>
      <c r="B216" s="298"/>
      <c r="C216" s="298"/>
      <c r="D216" s="298"/>
      <c r="E216" s="298"/>
      <c r="F216" s="298"/>
      <c r="G216" s="298"/>
      <c r="H216" s="298"/>
      <c r="I216" s="298"/>
      <c r="J216" s="298"/>
      <c r="K216" s="298"/>
      <c r="L216" s="298"/>
      <c r="M216" s="298"/>
      <c r="N216" s="298"/>
      <c r="O216" s="298"/>
      <c r="P216" s="298"/>
      <c r="Q216" s="298"/>
      <c r="R216" s="298"/>
      <c r="S216" s="298"/>
      <c r="T216" s="298"/>
      <c r="U216" s="298"/>
      <c r="V216" s="298"/>
      <c r="W216" s="298"/>
      <c r="X216" s="298"/>
      <c r="Y216" s="298"/>
      <c r="Z216" s="298"/>
      <c r="AA216" s="298"/>
      <c r="AB216" s="298"/>
      <c r="AC216" s="298"/>
      <c r="AD216" s="298"/>
      <c r="AE216" s="298"/>
      <c r="AF216" s="298"/>
      <c r="AG216" s="298"/>
      <c r="AH216" s="298"/>
      <c r="AI216" s="298"/>
      <c r="AJ216" s="298"/>
      <c r="AK216" s="298"/>
      <c r="AL216" s="298"/>
      <c r="AM216" s="298"/>
      <c r="AN216" s="298"/>
      <c r="AO216" s="298"/>
      <c r="AP216" s="298"/>
      <c r="AQ216" s="298"/>
      <c r="AR216" s="298"/>
      <c r="AS216" s="298"/>
      <c r="AT216" s="298"/>
      <c r="AU216" s="298"/>
      <c r="AV216" s="298"/>
      <c r="AW216" s="298"/>
      <c r="AX216" s="298"/>
      <c r="AY216" s="298"/>
      <c r="AZ216" s="298"/>
      <c r="BA216" s="298"/>
      <c r="BB216" s="298"/>
      <c r="BC216" s="298"/>
      <c r="BD216" s="298"/>
      <c r="BE216" s="298"/>
      <c r="BF216" s="298"/>
      <c r="BG216" s="298"/>
      <c r="BH216" s="298"/>
      <c r="BI216" s="298"/>
      <c r="BJ216" s="298"/>
      <c r="BK216" s="298"/>
      <c r="BL216" s="298"/>
    </row>
    <row r="217" spans="1:64" x14ac:dyDescent="0.2">
      <c r="A217" s="298"/>
      <c r="B217" s="298"/>
      <c r="C217" s="298"/>
      <c r="D217" s="298"/>
      <c r="E217" s="298"/>
      <c r="F217" s="298"/>
      <c r="G217" s="298"/>
      <c r="H217" s="298"/>
      <c r="I217" s="298"/>
      <c r="J217" s="298"/>
      <c r="K217" s="298"/>
      <c r="L217" s="298"/>
      <c r="M217" s="298"/>
      <c r="N217" s="298"/>
      <c r="O217" s="298"/>
      <c r="P217" s="298"/>
      <c r="Q217" s="298"/>
      <c r="R217" s="298"/>
      <c r="S217" s="298"/>
      <c r="T217" s="298"/>
      <c r="U217" s="298"/>
      <c r="V217" s="298"/>
      <c r="W217" s="298"/>
      <c r="X217" s="298"/>
      <c r="Y217" s="298"/>
      <c r="Z217" s="298"/>
      <c r="AA217" s="298"/>
      <c r="AB217" s="298"/>
      <c r="AC217" s="298"/>
      <c r="AD217" s="298"/>
      <c r="AE217" s="298"/>
      <c r="AF217" s="298"/>
      <c r="AG217" s="298"/>
      <c r="AH217" s="298"/>
      <c r="AI217" s="298"/>
      <c r="AJ217" s="298"/>
      <c r="AK217" s="298"/>
      <c r="AL217" s="298"/>
      <c r="AM217" s="298"/>
      <c r="AN217" s="298"/>
      <c r="AO217" s="298"/>
      <c r="AP217" s="298"/>
      <c r="AQ217" s="298"/>
      <c r="AR217" s="298"/>
      <c r="AS217" s="298"/>
      <c r="AT217" s="298"/>
      <c r="AU217" s="298"/>
      <c r="AV217" s="298"/>
      <c r="AW217" s="298"/>
      <c r="AX217" s="298"/>
      <c r="AY217" s="298"/>
      <c r="AZ217" s="298"/>
      <c r="BA217" s="298"/>
      <c r="BB217" s="298"/>
      <c r="BC217" s="298"/>
      <c r="BD217" s="298"/>
      <c r="BE217" s="298"/>
      <c r="BF217" s="298"/>
      <c r="BG217" s="298"/>
      <c r="BH217" s="298"/>
      <c r="BI217" s="298"/>
      <c r="BJ217" s="298"/>
      <c r="BK217" s="298"/>
      <c r="BL217" s="298"/>
    </row>
    <row r="218" spans="1:64" x14ac:dyDescent="0.2">
      <c r="A218" s="298"/>
      <c r="B218" s="298"/>
      <c r="C218" s="298"/>
      <c r="D218" s="298"/>
      <c r="E218" s="298"/>
      <c r="F218" s="298"/>
      <c r="G218" s="298"/>
      <c r="H218" s="298"/>
      <c r="I218" s="298"/>
      <c r="J218" s="298"/>
      <c r="K218" s="298"/>
      <c r="L218" s="298"/>
      <c r="M218" s="298"/>
      <c r="N218" s="298"/>
      <c r="O218" s="298"/>
      <c r="P218" s="298"/>
      <c r="Q218" s="298"/>
      <c r="R218" s="298"/>
      <c r="S218" s="298"/>
      <c r="T218" s="298"/>
      <c r="U218" s="298"/>
      <c r="V218" s="298"/>
      <c r="W218" s="298"/>
      <c r="X218" s="298"/>
      <c r="Y218" s="298"/>
      <c r="Z218" s="298"/>
      <c r="AA218" s="298"/>
      <c r="AB218" s="298"/>
      <c r="AC218" s="298"/>
      <c r="AD218" s="298"/>
      <c r="AE218" s="298"/>
      <c r="AF218" s="298"/>
      <c r="AG218" s="298"/>
      <c r="AH218" s="298"/>
      <c r="AI218" s="298"/>
      <c r="AJ218" s="298"/>
      <c r="AK218" s="298"/>
      <c r="AL218" s="298"/>
      <c r="AM218" s="298"/>
      <c r="AN218" s="298"/>
      <c r="AO218" s="298"/>
      <c r="AP218" s="298"/>
      <c r="AQ218" s="298"/>
      <c r="AR218" s="298"/>
      <c r="AS218" s="298"/>
      <c r="AT218" s="298"/>
      <c r="AU218" s="298"/>
      <c r="AV218" s="298"/>
      <c r="AW218" s="298"/>
      <c r="AX218" s="298"/>
      <c r="AY218" s="298"/>
      <c r="AZ218" s="298"/>
      <c r="BA218" s="298"/>
      <c r="BB218" s="298"/>
      <c r="BC218" s="298"/>
      <c r="BD218" s="298"/>
      <c r="BE218" s="298"/>
      <c r="BF218" s="298"/>
      <c r="BG218" s="298"/>
      <c r="BH218" s="298"/>
      <c r="BI218" s="298"/>
      <c r="BJ218" s="298"/>
      <c r="BK218" s="298"/>
      <c r="BL218" s="298"/>
    </row>
    <row r="219" spans="1:64" x14ac:dyDescent="0.2">
      <c r="A219" s="298"/>
      <c r="B219" s="298"/>
      <c r="C219" s="298"/>
      <c r="D219" s="298"/>
      <c r="E219" s="298"/>
      <c r="F219" s="298"/>
      <c r="G219" s="298"/>
      <c r="H219" s="298"/>
      <c r="I219" s="298"/>
      <c r="J219" s="298"/>
      <c r="K219" s="298"/>
      <c r="L219" s="298"/>
      <c r="M219" s="298"/>
      <c r="N219" s="298"/>
      <c r="O219" s="298"/>
      <c r="P219" s="298"/>
      <c r="Q219" s="298"/>
      <c r="R219" s="298"/>
      <c r="S219" s="298"/>
      <c r="T219" s="298"/>
      <c r="U219" s="298"/>
      <c r="V219" s="298"/>
      <c r="W219" s="298"/>
      <c r="X219" s="298"/>
      <c r="Y219" s="298"/>
      <c r="Z219" s="298"/>
      <c r="AA219" s="298"/>
      <c r="AB219" s="298"/>
      <c r="AC219" s="298"/>
      <c r="AD219" s="298"/>
      <c r="AE219" s="298"/>
      <c r="AF219" s="298"/>
      <c r="AG219" s="298"/>
      <c r="AH219" s="298"/>
      <c r="AI219" s="298"/>
      <c r="AJ219" s="298"/>
      <c r="AK219" s="298"/>
      <c r="AL219" s="298"/>
      <c r="AM219" s="298"/>
      <c r="AN219" s="298"/>
      <c r="AO219" s="298"/>
      <c r="AP219" s="298"/>
      <c r="AQ219" s="298"/>
      <c r="AR219" s="298"/>
      <c r="AS219" s="298"/>
      <c r="AT219" s="298"/>
      <c r="AU219" s="298"/>
      <c r="AV219" s="298"/>
      <c r="AW219" s="298"/>
      <c r="AX219" s="298"/>
      <c r="AY219" s="298"/>
      <c r="AZ219" s="298"/>
      <c r="BA219" s="298"/>
      <c r="BB219" s="298"/>
      <c r="BC219" s="298"/>
      <c r="BD219" s="298"/>
      <c r="BE219" s="298"/>
      <c r="BF219" s="298"/>
      <c r="BG219" s="298"/>
      <c r="BH219" s="298"/>
      <c r="BI219" s="298"/>
      <c r="BJ219" s="298"/>
      <c r="BK219" s="298"/>
      <c r="BL219" s="298"/>
    </row>
    <row r="220" spans="1:64" x14ac:dyDescent="0.2">
      <c r="A220" s="298"/>
      <c r="B220" s="298"/>
      <c r="C220" s="298"/>
      <c r="D220" s="298"/>
      <c r="E220" s="298"/>
      <c r="F220" s="298"/>
      <c r="G220" s="298"/>
      <c r="H220" s="298"/>
      <c r="I220" s="298"/>
      <c r="J220" s="298"/>
      <c r="K220" s="298"/>
      <c r="L220" s="298"/>
      <c r="M220" s="298"/>
      <c r="N220" s="298"/>
      <c r="O220" s="298"/>
      <c r="P220" s="298"/>
      <c r="Q220" s="298"/>
      <c r="R220" s="298"/>
      <c r="S220" s="298"/>
      <c r="T220" s="298"/>
      <c r="U220" s="298"/>
      <c r="V220" s="298"/>
      <c r="W220" s="298"/>
      <c r="X220" s="298"/>
      <c r="Y220" s="298"/>
      <c r="Z220" s="298"/>
      <c r="AA220" s="298"/>
      <c r="AB220" s="298"/>
      <c r="AC220" s="298"/>
      <c r="AD220" s="298"/>
      <c r="AE220" s="298"/>
      <c r="AF220" s="298"/>
      <c r="AG220" s="298"/>
      <c r="AH220" s="298"/>
      <c r="AI220" s="298"/>
      <c r="AJ220" s="298"/>
      <c r="AK220" s="298"/>
      <c r="AL220" s="298"/>
      <c r="AM220" s="298"/>
      <c r="AN220" s="298"/>
      <c r="AO220" s="298"/>
      <c r="AP220" s="298"/>
      <c r="AQ220" s="298"/>
      <c r="AR220" s="298"/>
      <c r="AS220" s="298"/>
      <c r="AT220" s="298"/>
      <c r="AU220" s="298"/>
      <c r="AV220" s="298"/>
      <c r="AW220" s="298"/>
      <c r="AX220" s="298"/>
      <c r="AY220" s="298"/>
      <c r="AZ220" s="298"/>
      <c r="BA220" s="298"/>
      <c r="BB220" s="298"/>
      <c r="BC220" s="298"/>
      <c r="BD220" s="298"/>
      <c r="BE220" s="298"/>
      <c r="BF220" s="298"/>
      <c r="BG220" s="298"/>
      <c r="BH220" s="298"/>
      <c r="BI220" s="298"/>
      <c r="BJ220" s="298"/>
      <c r="BK220" s="298"/>
      <c r="BL220" s="298"/>
    </row>
    <row r="221" spans="1:64" x14ac:dyDescent="0.2">
      <c r="A221" s="298"/>
      <c r="B221" s="298"/>
      <c r="C221" s="298"/>
      <c r="D221" s="298"/>
      <c r="E221" s="298"/>
      <c r="F221" s="298"/>
      <c r="G221" s="298"/>
      <c r="H221" s="298"/>
      <c r="I221" s="298"/>
      <c r="J221" s="298"/>
      <c r="K221" s="298"/>
      <c r="L221" s="298"/>
      <c r="M221" s="298"/>
      <c r="N221" s="298"/>
      <c r="O221" s="298"/>
      <c r="P221" s="298"/>
      <c r="Q221" s="298"/>
      <c r="R221" s="298"/>
      <c r="S221" s="298"/>
      <c r="T221" s="298"/>
      <c r="U221" s="298"/>
      <c r="V221" s="298"/>
      <c r="W221" s="298"/>
      <c r="X221" s="298"/>
      <c r="Y221" s="298"/>
      <c r="Z221" s="298"/>
      <c r="AA221" s="298"/>
      <c r="AB221" s="298"/>
      <c r="AC221" s="298"/>
      <c r="AD221" s="298"/>
      <c r="AE221" s="298"/>
      <c r="AF221" s="298"/>
      <c r="AG221" s="298"/>
      <c r="AH221" s="298"/>
      <c r="AI221" s="298"/>
      <c r="AJ221" s="298"/>
      <c r="AK221" s="298"/>
      <c r="AL221" s="298"/>
      <c r="AM221" s="298"/>
      <c r="AN221" s="298"/>
      <c r="AO221" s="298"/>
      <c r="AP221" s="298"/>
      <c r="AQ221" s="298"/>
      <c r="AR221" s="298"/>
      <c r="AS221" s="298"/>
      <c r="AT221" s="298"/>
      <c r="AU221" s="298"/>
      <c r="AV221" s="298"/>
      <c r="AW221" s="298"/>
      <c r="AX221" s="298"/>
      <c r="AY221" s="298"/>
      <c r="AZ221" s="298"/>
      <c r="BA221" s="298"/>
      <c r="BB221" s="298"/>
      <c r="BC221" s="298"/>
      <c r="BD221" s="298"/>
      <c r="BE221" s="298"/>
      <c r="BF221" s="298"/>
      <c r="BG221" s="298"/>
      <c r="BH221" s="298"/>
      <c r="BI221" s="298"/>
      <c r="BJ221" s="298"/>
      <c r="BK221" s="298"/>
      <c r="BL221" s="298"/>
    </row>
    <row r="222" spans="1:64" x14ac:dyDescent="0.2">
      <c r="A222" s="298"/>
      <c r="B222" s="298"/>
      <c r="C222" s="298"/>
      <c r="D222" s="298"/>
      <c r="E222" s="298"/>
      <c r="F222" s="298"/>
      <c r="G222" s="298"/>
      <c r="H222" s="298"/>
      <c r="I222" s="298"/>
      <c r="J222" s="298"/>
      <c r="K222" s="298"/>
      <c r="L222" s="298"/>
      <c r="M222" s="298"/>
      <c r="N222" s="298"/>
      <c r="O222" s="298"/>
      <c r="P222" s="298"/>
      <c r="Q222" s="298"/>
      <c r="R222" s="298"/>
      <c r="S222" s="298"/>
      <c r="T222" s="298"/>
      <c r="U222" s="298"/>
      <c r="V222" s="298"/>
      <c r="W222" s="298"/>
      <c r="X222" s="298"/>
      <c r="Y222" s="298"/>
      <c r="Z222" s="298"/>
      <c r="AA222" s="298"/>
      <c r="AB222" s="298"/>
      <c r="AC222" s="298"/>
      <c r="AD222" s="298"/>
      <c r="AE222" s="298"/>
      <c r="AF222" s="298"/>
      <c r="AG222" s="298"/>
      <c r="AH222" s="298"/>
      <c r="AI222" s="298"/>
      <c r="AJ222" s="298"/>
      <c r="AK222" s="298"/>
      <c r="AL222" s="298"/>
      <c r="AM222" s="298"/>
      <c r="AN222" s="298"/>
      <c r="AO222" s="298"/>
      <c r="AP222" s="298"/>
      <c r="AQ222" s="298"/>
      <c r="AR222" s="298"/>
      <c r="AS222" s="298"/>
      <c r="AT222" s="298"/>
      <c r="AU222" s="298"/>
      <c r="AV222" s="298"/>
      <c r="AW222" s="298"/>
      <c r="AX222" s="298"/>
      <c r="AY222" s="298"/>
      <c r="AZ222" s="298"/>
      <c r="BA222" s="298"/>
      <c r="BB222" s="298"/>
      <c r="BC222" s="298"/>
      <c r="BD222" s="298"/>
      <c r="BE222" s="298"/>
      <c r="BF222" s="298"/>
      <c r="BG222" s="298"/>
      <c r="BH222" s="298"/>
      <c r="BI222" s="298"/>
      <c r="BJ222" s="298"/>
      <c r="BK222" s="298"/>
      <c r="BL222" s="298"/>
    </row>
    <row r="223" spans="1:64" x14ac:dyDescent="0.2">
      <c r="A223" s="298"/>
      <c r="B223" s="298"/>
      <c r="C223" s="298"/>
      <c r="D223" s="298"/>
      <c r="E223" s="298"/>
      <c r="F223" s="298"/>
      <c r="G223" s="298"/>
      <c r="H223" s="298"/>
      <c r="I223" s="298"/>
      <c r="J223" s="298"/>
      <c r="K223" s="298"/>
      <c r="L223" s="298"/>
      <c r="M223" s="298"/>
      <c r="N223" s="298"/>
      <c r="O223" s="298"/>
      <c r="P223" s="298"/>
      <c r="Q223" s="298"/>
      <c r="R223" s="298"/>
      <c r="S223" s="298"/>
      <c r="T223" s="298"/>
      <c r="U223" s="298"/>
      <c r="V223" s="298"/>
      <c r="W223" s="298"/>
      <c r="X223" s="298"/>
      <c r="Y223" s="298"/>
      <c r="Z223" s="298"/>
      <c r="AA223" s="298"/>
      <c r="AB223" s="298"/>
      <c r="AC223" s="298"/>
      <c r="AD223" s="298"/>
      <c r="AE223" s="298"/>
      <c r="AF223" s="298"/>
      <c r="AG223" s="298"/>
      <c r="AH223" s="298"/>
      <c r="AI223" s="298"/>
      <c r="AJ223" s="298"/>
      <c r="AK223" s="298"/>
      <c r="AL223" s="298"/>
      <c r="AM223" s="298"/>
      <c r="AN223" s="298"/>
      <c r="AO223" s="298"/>
      <c r="AP223" s="298"/>
      <c r="AQ223" s="298"/>
      <c r="AR223" s="298"/>
      <c r="AS223" s="298"/>
      <c r="AT223" s="298"/>
      <c r="AU223" s="298"/>
      <c r="AV223" s="298"/>
      <c r="AW223" s="298"/>
      <c r="AX223" s="298"/>
      <c r="AY223" s="298"/>
      <c r="AZ223" s="298"/>
      <c r="BA223" s="298"/>
      <c r="BB223" s="298"/>
      <c r="BC223" s="298"/>
      <c r="BD223" s="298"/>
      <c r="BE223" s="298"/>
      <c r="BF223" s="298"/>
      <c r="BG223" s="298"/>
      <c r="BH223" s="298"/>
      <c r="BI223" s="298"/>
      <c r="BJ223" s="298"/>
      <c r="BK223" s="298"/>
      <c r="BL223" s="298"/>
    </row>
    <row r="224" spans="1:64" x14ac:dyDescent="0.2">
      <c r="A224" s="298"/>
      <c r="B224" s="298"/>
      <c r="C224" s="298"/>
      <c r="D224" s="298"/>
      <c r="E224" s="298"/>
      <c r="F224" s="298"/>
      <c r="G224" s="298"/>
      <c r="H224" s="298"/>
      <c r="I224" s="298"/>
      <c r="J224" s="298"/>
      <c r="K224" s="298"/>
      <c r="L224" s="298"/>
      <c r="M224" s="298"/>
      <c r="N224" s="298"/>
      <c r="O224" s="298"/>
      <c r="P224" s="298"/>
      <c r="Q224" s="298"/>
      <c r="R224" s="298"/>
      <c r="S224" s="298"/>
      <c r="T224" s="298"/>
      <c r="U224" s="298"/>
      <c r="V224" s="298"/>
      <c r="W224" s="298"/>
      <c r="X224" s="298"/>
      <c r="Y224" s="298"/>
      <c r="Z224" s="298"/>
      <c r="AA224" s="298"/>
      <c r="AB224" s="298"/>
      <c r="AC224" s="298"/>
      <c r="AD224" s="298"/>
      <c r="AE224" s="298"/>
      <c r="AF224" s="298"/>
      <c r="AG224" s="298"/>
      <c r="AH224" s="298"/>
      <c r="AI224" s="298"/>
      <c r="AJ224" s="298"/>
      <c r="AK224" s="298"/>
      <c r="AL224" s="298"/>
      <c r="AM224" s="298"/>
      <c r="AN224" s="298"/>
      <c r="AO224" s="298"/>
      <c r="AP224" s="298"/>
      <c r="AQ224" s="298"/>
      <c r="AR224" s="298"/>
      <c r="AS224" s="298"/>
      <c r="AT224" s="298"/>
      <c r="AU224" s="298"/>
      <c r="AV224" s="298"/>
      <c r="AW224" s="298"/>
      <c r="AX224" s="298"/>
      <c r="AY224" s="298"/>
      <c r="AZ224" s="298"/>
      <c r="BA224" s="298"/>
      <c r="BB224" s="298"/>
      <c r="BC224" s="298"/>
      <c r="BD224" s="298"/>
      <c r="BE224" s="298"/>
      <c r="BF224" s="298"/>
      <c r="BG224" s="298"/>
      <c r="BH224" s="298"/>
      <c r="BI224" s="298"/>
      <c r="BJ224" s="298"/>
      <c r="BK224" s="298"/>
      <c r="BL224" s="298"/>
    </row>
    <row r="225" spans="1:64" x14ac:dyDescent="0.2">
      <c r="A225" s="298"/>
      <c r="B225" s="298"/>
      <c r="C225" s="298"/>
      <c r="D225" s="298"/>
      <c r="E225" s="298"/>
      <c r="F225" s="298"/>
      <c r="G225" s="298"/>
      <c r="H225" s="298"/>
      <c r="I225" s="298"/>
      <c r="J225" s="298"/>
      <c r="K225" s="298"/>
      <c r="L225" s="298"/>
      <c r="M225" s="298"/>
      <c r="N225" s="298"/>
      <c r="O225" s="298"/>
      <c r="P225" s="298"/>
      <c r="Q225" s="298"/>
      <c r="R225" s="298"/>
      <c r="S225" s="298"/>
      <c r="T225" s="298"/>
      <c r="U225" s="298"/>
      <c r="V225" s="298"/>
      <c r="W225" s="298"/>
      <c r="X225" s="298"/>
      <c r="Y225" s="298"/>
      <c r="Z225" s="298"/>
      <c r="AA225" s="298"/>
      <c r="AB225" s="298"/>
      <c r="AC225" s="298"/>
      <c r="AD225" s="298"/>
      <c r="AE225" s="298"/>
      <c r="AF225" s="298"/>
      <c r="AG225" s="298"/>
      <c r="AH225" s="298"/>
      <c r="AI225" s="298"/>
      <c r="AJ225" s="298"/>
      <c r="AK225" s="298"/>
      <c r="AL225" s="298"/>
      <c r="AM225" s="298"/>
      <c r="AN225" s="298"/>
      <c r="AO225" s="298"/>
      <c r="AP225" s="298"/>
      <c r="AQ225" s="298"/>
      <c r="AR225" s="298"/>
      <c r="AS225" s="298"/>
      <c r="AT225" s="298"/>
      <c r="AU225" s="298"/>
      <c r="AV225" s="298"/>
      <c r="AW225" s="298"/>
      <c r="AX225" s="298"/>
      <c r="AY225" s="298"/>
      <c r="AZ225" s="298"/>
      <c r="BA225" s="298"/>
      <c r="BB225" s="298"/>
      <c r="BC225" s="298"/>
      <c r="BD225" s="298"/>
      <c r="BE225" s="298"/>
      <c r="BF225" s="298"/>
      <c r="BG225" s="298"/>
      <c r="BH225" s="298"/>
      <c r="BI225" s="298"/>
      <c r="BJ225" s="298"/>
      <c r="BK225" s="298"/>
      <c r="BL225" s="298"/>
    </row>
    <row r="226" spans="1:64" x14ac:dyDescent="0.2">
      <c r="A226" s="298"/>
      <c r="B226" s="298"/>
      <c r="C226" s="298"/>
      <c r="D226" s="298"/>
      <c r="E226" s="298"/>
      <c r="F226" s="298"/>
      <c r="G226" s="298"/>
      <c r="H226" s="298"/>
      <c r="I226" s="298"/>
      <c r="J226" s="298"/>
      <c r="K226" s="298"/>
      <c r="L226" s="298"/>
      <c r="M226" s="298"/>
      <c r="N226" s="298"/>
      <c r="O226" s="298"/>
      <c r="P226" s="298"/>
      <c r="Q226" s="298"/>
      <c r="R226" s="298"/>
      <c r="S226" s="298"/>
      <c r="T226" s="298"/>
      <c r="U226" s="298"/>
      <c r="V226" s="298"/>
      <c r="W226" s="298"/>
      <c r="X226" s="298"/>
      <c r="Y226" s="298"/>
      <c r="Z226" s="298"/>
      <c r="AA226" s="298"/>
      <c r="AB226" s="298"/>
      <c r="AC226" s="298"/>
      <c r="AD226" s="298"/>
      <c r="AE226" s="298"/>
      <c r="AF226" s="298"/>
      <c r="AG226" s="298"/>
      <c r="AH226" s="298"/>
      <c r="AI226" s="298"/>
      <c r="AJ226" s="298"/>
      <c r="AK226" s="298"/>
      <c r="AL226" s="298"/>
      <c r="AM226" s="298"/>
      <c r="AN226" s="298"/>
      <c r="AO226" s="298"/>
      <c r="AP226" s="298"/>
      <c r="AQ226" s="298"/>
      <c r="AR226" s="298"/>
      <c r="AS226" s="298"/>
      <c r="AT226" s="298"/>
      <c r="AU226" s="298"/>
      <c r="AV226" s="298"/>
      <c r="AW226" s="298"/>
      <c r="AX226" s="298"/>
      <c r="AY226" s="298"/>
      <c r="AZ226" s="298"/>
      <c r="BA226" s="298"/>
      <c r="BB226" s="298"/>
      <c r="BC226" s="298"/>
      <c r="BD226" s="298"/>
      <c r="BE226" s="298"/>
      <c r="BF226" s="298"/>
      <c r="BG226" s="298"/>
      <c r="BH226" s="298"/>
      <c r="BI226" s="298"/>
      <c r="BJ226" s="298"/>
      <c r="BK226" s="298"/>
      <c r="BL226" s="298"/>
    </row>
    <row r="227" spans="1:64" x14ac:dyDescent="0.2">
      <c r="A227" s="298"/>
      <c r="B227" s="298"/>
      <c r="C227" s="298"/>
      <c r="D227" s="298"/>
      <c r="E227" s="298"/>
      <c r="F227" s="298"/>
      <c r="G227" s="298"/>
      <c r="H227" s="298"/>
      <c r="I227" s="298"/>
      <c r="J227" s="298"/>
      <c r="K227" s="298"/>
      <c r="L227" s="298"/>
      <c r="M227" s="298"/>
      <c r="N227" s="298"/>
      <c r="O227" s="298"/>
      <c r="P227" s="298"/>
      <c r="Q227" s="298"/>
      <c r="R227" s="298"/>
      <c r="S227" s="298"/>
      <c r="T227" s="298"/>
      <c r="U227" s="298"/>
      <c r="V227" s="298"/>
      <c r="W227" s="298"/>
      <c r="X227" s="298"/>
      <c r="Y227" s="298"/>
      <c r="Z227" s="298"/>
      <c r="AA227" s="298"/>
      <c r="AB227" s="298"/>
      <c r="AC227" s="298"/>
      <c r="AD227" s="298"/>
      <c r="AE227" s="298"/>
      <c r="AF227" s="298"/>
      <c r="AG227" s="298"/>
      <c r="AH227" s="298"/>
      <c r="AI227" s="298"/>
      <c r="AJ227" s="298"/>
      <c r="AK227" s="298"/>
      <c r="AL227" s="298"/>
      <c r="AM227" s="298"/>
      <c r="AN227" s="298"/>
      <c r="AO227" s="298"/>
      <c r="AP227" s="298"/>
      <c r="AQ227" s="298"/>
      <c r="AR227" s="298"/>
      <c r="AS227" s="298"/>
      <c r="AT227" s="298"/>
      <c r="AU227" s="298"/>
      <c r="AV227" s="298"/>
      <c r="AW227" s="298"/>
      <c r="AX227" s="298"/>
      <c r="AY227" s="298"/>
      <c r="AZ227" s="298"/>
      <c r="BA227" s="298"/>
      <c r="BB227" s="298"/>
      <c r="BC227" s="298"/>
      <c r="BD227" s="298"/>
      <c r="BE227" s="298"/>
      <c r="BF227" s="298"/>
      <c r="BG227" s="298"/>
      <c r="BH227" s="298"/>
      <c r="BI227" s="298"/>
      <c r="BJ227" s="298"/>
      <c r="BK227" s="298"/>
      <c r="BL227" s="298"/>
    </row>
    <row r="228" spans="1:64" x14ac:dyDescent="0.2">
      <c r="A228" s="298"/>
      <c r="B228" s="298"/>
      <c r="C228" s="298"/>
      <c r="D228" s="298"/>
      <c r="E228" s="298"/>
      <c r="F228" s="298"/>
      <c r="G228" s="298"/>
      <c r="H228" s="298"/>
      <c r="I228" s="298"/>
      <c r="J228" s="298"/>
      <c r="K228" s="298"/>
      <c r="L228" s="298"/>
      <c r="M228" s="298"/>
      <c r="N228" s="298"/>
      <c r="O228" s="298"/>
      <c r="P228" s="298"/>
      <c r="Q228" s="298"/>
      <c r="R228" s="298"/>
      <c r="S228" s="298"/>
      <c r="T228" s="298"/>
      <c r="U228" s="298"/>
      <c r="V228" s="298"/>
      <c r="W228" s="298"/>
      <c r="X228" s="298"/>
      <c r="Y228" s="298"/>
      <c r="Z228" s="298"/>
      <c r="AA228" s="298"/>
      <c r="AB228" s="298"/>
      <c r="AC228" s="298"/>
      <c r="AD228" s="298"/>
      <c r="AE228" s="298"/>
      <c r="AF228" s="298"/>
      <c r="AG228" s="298"/>
      <c r="AH228" s="298"/>
      <c r="AI228" s="298"/>
      <c r="AJ228" s="298"/>
      <c r="AK228" s="298"/>
      <c r="AL228" s="298"/>
      <c r="AM228" s="298"/>
      <c r="AN228" s="298"/>
      <c r="AO228" s="298"/>
      <c r="AP228" s="298"/>
      <c r="AQ228" s="298"/>
      <c r="AR228" s="298"/>
      <c r="AS228" s="298"/>
      <c r="AT228" s="298"/>
      <c r="AU228" s="298"/>
      <c r="AV228" s="298"/>
      <c r="AW228" s="298"/>
      <c r="AX228" s="298"/>
      <c r="AY228" s="298"/>
      <c r="AZ228" s="298"/>
      <c r="BA228" s="298"/>
      <c r="BB228" s="298"/>
      <c r="BC228" s="298"/>
      <c r="BD228" s="298"/>
      <c r="BE228" s="298"/>
      <c r="BF228" s="298"/>
      <c r="BG228" s="298"/>
      <c r="BH228" s="298"/>
      <c r="BI228" s="298"/>
      <c r="BJ228" s="298"/>
      <c r="BK228" s="298"/>
      <c r="BL228" s="298"/>
    </row>
    <row r="229" spans="1:64" x14ac:dyDescent="0.2">
      <c r="A229" s="298"/>
      <c r="B229" s="298"/>
      <c r="C229" s="298"/>
      <c r="D229" s="298"/>
      <c r="E229" s="298"/>
      <c r="F229" s="298"/>
      <c r="G229" s="298"/>
      <c r="H229" s="298"/>
      <c r="I229" s="298"/>
      <c r="J229" s="298"/>
      <c r="K229" s="298"/>
      <c r="L229" s="298"/>
      <c r="M229" s="298"/>
      <c r="N229" s="298"/>
      <c r="O229" s="298"/>
      <c r="P229" s="298"/>
      <c r="Q229" s="298"/>
      <c r="R229" s="298"/>
      <c r="S229" s="298"/>
      <c r="T229" s="298"/>
      <c r="U229" s="298"/>
      <c r="V229" s="298"/>
      <c r="W229" s="298"/>
      <c r="X229" s="298"/>
      <c r="Y229" s="298"/>
      <c r="Z229" s="298"/>
      <c r="AA229" s="298"/>
      <c r="AB229" s="298"/>
      <c r="AC229" s="298"/>
      <c r="AD229" s="298"/>
      <c r="AE229" s="298"/>
      <c r="AF229" s="298"/>
      <c r="AG229" s="298"/>
      <c r="AH229" s="298"/>
      <c r="AI229" s="298"/>
      <c r="AJ229" s="298"/>
      <c r="AK229" s="298"/>
      <c r="AL229" s="298"/>
      <c r="AM229" s="298"/>
      <c r="AN229" s="298"/>
      <c r="AO229" s="298"/>
      <c r="AP229" s="298"/>
      <c r="AQ229" s="298"/>
      <c r="AR229" s="298"/>
      <c r="AS229" s="298"/>
      <c r="AT229" s="298"/>
      <c r="AU229" s="298"/>
      <c r="AV229" s="298"/>
      <c r="AW229" s="298"/>
      <c r="AX229" s="298"/>
      <c r="AY229" s="298"/>
      <c r="AZ229" s="298"/>
      <c r="BA229" s="298"/>
      <c r="BB229" s="298"/>
      <c r="BC229" s="298"/>
      <c r="BD229" s="298"/>
      <c r="BE229" s="298"/>
      <c r="BF229" s="298"/>
      <c r="BG229" s="298"/>
      <c r="BH229" s="298"/>
      <c r="BI229" s="298"/>
      <c r="BJ229" s="298"/>
      <c r="BK229" s="298"/>
      <c r="BL229" s="298"/>
    </row>
    <row r="230" spans="1:64" x14ac:dyDescent="0.2">
      <c r="A230" s="298"/>
      <c r="B230" s="298"/>
      <c r="C230" s="298"/>
      <c r="D230" s="298"/>
      <c r="E230" s="298"/>
      <c r="F230" s="298"/>
      <c r="G230" s="298"/>
      <c r="H230" s="298"/>
      <c r="I230" s="298"/>
      <c r="J230" s="298"/>
      <c r="K230" s="298"/>
      <c r="L230" s="298"/>
      <c r="M230" s="298"/>
      <c r="N230" s="298"/>
      <c r="O230" s="298"/>
      <c r="P230" s="298"/>
      <c r="Q230" s="298"/>
      <c r="R230" s="298"/>
      <c r="S230" s="298"/>
      <c r="T230" s="298"/>
      <c r="U230" s="298"/>
      <c r="V230" s="298"/>
      <c r="W230" s="298"/>
      <c r="X230" s="298"/>
      <c r="Y230" s="298"/>
      <c r="Z230" s="298"/>
      <c r="AA230" s="298"/>
      <c r="AB230" s="298"/>
      <c r="AC230" s="298"/>
      <c r="AD230" s="298"/>
      <c r="AE230" s="298"/>
      <c r="AF230" s="298"/>
      <c r="AG230" s="298"/>
      <c r="AH230" s="298"/>
      <c r="AI230" s="298"/>
      <c r="AJ230" s="298"/>
      <c r="AK230" s="298"/>
      <c r="AL230" s="298"/>
      <c r="AM230" s="298"/>
      <c r="AN230" s="298"/>
      <c r="AO230" s="298"/>
      <c r="AP230" s="298"/>
      <c r="AQ230" s="298"/>
      <c r="AR230" s="298"/>
      <c r="AS230" s="298"/>
      <c r="AT230" s="298"/>
      <c r="AU230" s="298"/>
      <c r="AV230" s="298"/>
      <c r="AW230" s="298"/>
      <c r="AX230" s="298"/>
      <c r="AY230" s="298"/>
      <c r="AZ230" s="298"/>
      <c r="BA230" s="298"/>
      <c r="BB230" s="298"/>
      <c r="BC230" s="298"/>
      <c r="BD230" s="298"/>
      <c r="BE230" s="298"/>
      <c r="BF230" s="298"/>
      <c r="BG230" s="298"/>
      <c r="BH230" s="298"/>
      <c r="BI230" s="298"/>
      <c r="BJ230" s="298"/>
      <c r="BK230" s="298"/>
      <c r="BL230" s="298"/>
    </row>
    <row r="231" spans="1:64" x14ac:dyDescent="0.2">
      <c r="A231" s="298"/>
      <c r="B231" s="298"/>
      <c r="C231" s="298"/>
      <c r="D231" s="298"/>
      <c r="E231" s="298"/>
      <c r="F231" s="298"/>
      <c r="G231" s="298"/>
      <c r="H231" s="298"/>
      <c r="I231" s="298"/>
      <c r="J231" s="298"/>
      <c r="K231" s="298"/>
      <c r="L231" s="298"/>
      <c r="M231" s="298"/>
      <c r="N231" s="298"/>
      <c r="O231" s="298"/>
      <c r="P231" s="298"/>
      <c r="Q231" s="298"/>
      <c r="R231" s="298"/>
      <c r="S231" s="298"/>
      <c r="T231" s="298"/>
      <c r="U231" s="298"/>
      <c r="V231" s="298"/>
      <c r="W231" s="298"/>
      <c r="X231" s="298"/>
      <c r="Y231" s="298"/>
      <c r="Z231" s="298"/>
      <c r="AA231" s="298"/>
      <c r="AB231" s="298"/>
      <c r="AC231" s="298"/>
      <c r="AD231" s="298"/>
      <c r="AE231" s="298"/>
      <c r="AF231" s="298"/>
      <c r="AG231" s="298"/>
      <c r="AH231" s="298"/>
      <c r="AI231" s="298"/>
      <c r="AJ231" s="298"/>
      <c r="AK231" s="298"/>
      <c r="AL231" s="298"/>
      <c r="AM231" s="298"/>
      <c r="AN231" s="298"/>
      <c r="AO231" s="298"/>
      <c r="AP231" s="298"/>
      <c r="AQ231" s="298"/>
      <c r="AR231" s="298"/>
      <c r="AS231" s="298"/>
      <c r="AT231" s="298"/>
      <c r="AU231" s="298"/>
      <c r="AV231" s="298"/>
      <c r="AW231" s="298"/>
      <c r="AX231" s="298"/>
      <c r="AY231" s="298"/>
      <c r="AZ231" s="298"/>
      <c r="BA231" s="298"/>
      <c r="BB231" s="298"/>
      <c r="BC231" s="298"/>
      <c r="BD231" s="298"/>
      <c r="BE231" s="298"/>
      <c r="BF231" s="298"/>
      <c r="BG231" s="298"/>
      <c r="BH231" s="298"/>
      <c r="BI231" s="298"/>
      <c r="BJ231" s="298"/>
      <c r="BK231" s="298"/>
      <c r="BL231" s="298"/>
    </row>
    <row r="232" spans="1:64" x14ac:dyDescent="0.2">
      <c r="A232" s="298"/>
      <c r="B232" s="298"/>
      <c r="C232" s="298"/>
      <c r="D232" s="298"/>
      <c r="E232" s="298"/>
      <c r="F232" s="298"/>
      <c r="G232" s="298"/>
      <c r="H232" s="298"/>
      <c r="I232" s="298"/>
      <c r="J232" s="298"/>
      <c r="K232" s="298"/>
      <c r="L232" s="298"/>
      <c r="M232" s="298"/>
      <c r="N232" s="298"/>
      <c r="O232" s="298"/>
      <c r="P232" s="298"/>
      <c r="Q232" s="298"/>
      <c r="R232" s="298"/>
      <c r="S232" s="298"/>
      <c r="T232" s="298"/>
      <c r="U232" s="298"/>
      <c r="V232" s="298"/>
      <c r="W232" s="298"/>
      <c r="X232" s="298"/>
      <c r="Y232" s="298"/>
      <c r="Z232" s="298"/>
      <c r="AA232" s="298"/>
      <c r="AB232" s="298"/>
      <c r="AC232" s="298"/>
      <c r="AD232" s="298"/>
      <c r="AE232" s="298"/>
      <c r="AF232" s="298"/>
      <c r="AG232" s="298"/>
      <c r="AH232" s="298"/>
      <c r="AI232" s="298"/>
      <c r="AJ232" s="298"/>
      <c r="AK232" s="298"/>
      <c r="AL232" s="298"/>
      <c r="AM232" s="298"/>
      <c r="AN232" s="298"/>
      <c r="AO232" s="298"/>
      <c r="AP232" s="298"/>
      <c r="AQ232" s="298"/>
      <c r="AR232" s="298"/>
      <c r="AS232" s="298"/>
      <c r="AT232" s="298"/>
      <c r="AU232" s="298"/>
      <c r="AV232" s="298"/>
      <c r="AW232" s="298"/>
      <c r="AX232" s="298"/>
      <c r="AY232" s="298"/>
      <c r="AZ232" s="298"/>
      <c r="BA232" s="298"/>
      <c r="BB232" s="298"/>
      <c r="BC232" s="298"/>
      <c r="BD232" s="298"/>
      <c r="BE232" s="298"/>
      <c r="BF232" s="298"/>
      <c r="BG232" s="298"/>
      <c r="BH232" s="298"/>
      <c r="BI232" s="298"/>
      <c r="BJ232" s="298"/>
      <c r="BK232" s="298"/>
      <c r="BL232" s="298"/>
    </row>
    <row r="233" spans="1:64" x14ac:dyDescent="0.2">
      <c r="A233" s="298"/>
      <c r="B233" s="298"/>
      <c r="C233" s="298"/>
      <c r="D233" s="298"/>
      <c r="E233" s="298"/>
      <c r="F233" s="298"/>
      <c r="G233" s="298"/>
      <c r="H233" s="298"/>
      <c r="I233" s="298"/>
      <c r="J233" s="298"/>
      <c r="K233" s="298"/>
      <c r="L233" s="298"/>
      <c r="M233" s="298"/>
      <c r="N233" s="298"/>
      <c r="O233" s="298"/>
      <c r="P233" s="298"/>
      <c r="Q233" s="298"/>
      <c r="R233" s="298"/>
      <c r="S233" s="298"/>
      <c r="T233" s="298"/>
      <c r="U233" s="298"/>
      <c r="V233" s="298"/>
      <c r="W233" s="298"/>
      <c r="X233" s="298"/>
      <c r="Y233" s="298"/>
      <c r="Z233" s="298"/>
      <c r="AA233" s="298"/>
      <c r="AB233" s="298"/>
      <c r="AC233" s="298"/>
      <c r="AD233" s="298"/>
      <c r="AE233" s="298"/>
      <c r="AF233" s="298"/>
      <c r="AG233" s="298"/>
      <c r="AH233" s="298"/>
      <c r="AI233" s="298"/>
      <c r="AJ233" s="298"/>
      <c r="AK233" s="298"/>
      <c r="AL233" s="298"/>
      <c r="AM233" s="298"/>
      <c r="AN233" s="298"/>
      <c r="AO233" s="298"/>
      <c r="AP233" s="298"/>
      <c r="AQ233" s="298"/>
      <c r="AR233" s="298"/>
      <c r="AS233" s="298"/>
      <c r="AT233" s="298"/>
      <c r="AU233" s="298"/>
      <c r="AV233" s="298"/>
      <c r="AW233" s="298"/>
      <c r="AX233" s="298"/>
      <c r="AY233" s="298"/>
      <c r="AZ233" s="298"/>
      <c r="BA233" s="298"/>
      <c r="BB233" s="298"/>
      <c r="BC233" s="298"/>
      <c r="BD233" s="298"/>
      <c r="BE233" s="298"/>
      <c r="BF233" s="298"/>
      <c r="BG233" s="298"/>
      <c r="BH233" s="298"/>
      <c r="BI233" s="298"/>
      <c r="BJ233" s="298"/>
      <c r="BK233" s="298"/>
      <c r="BL233" s="298"/>
    </row>
    <row r="234" spans="1:64" x14ac:dyDescent="0.2">
      <c r="A234" s="298"/>
      <c r="B234" s="298"/>
      <c r="C234" s="298"/>
      <c r="D234" s="298"/>
      <c r="E234" s="298"/>
      <c r="F234" s="298"/>
      <c r="G234" s="298"/>
      <c r="H234" s="298"/>
      <c r="I234" s="298"/>
      <c r="J234" s="298"/>
      <c r="K234" s="298"/>
      <c r="L234" s="298"/>
      <c r="M234" s="298"/>
      <c r="N234" s="298"/>
      <c r="O234" s="298"/>
      <c r="P234" s="298"/>
      <c r="Q234" s="298"/>
      <c r="R234" s="298"/>
      <c r="S234" s="298"/>
      <c r="T234" s="298"/>
      <c r="U234" s="298"/>
      <c r="V234" s="298"/>
      <c r="W234" s="298"/>
      <c r="X234" s="298"/>
      <c r="Y234" s="298"/>
      <c r="Z234" s="298"/>
      <c r="AA234" s="298"/>
      <c r="AB234" s="298"/>
      <c r="AC234" s="298"/>
      <c r="AD234" s="298"/>
      <c r="AE234" s="298"/>
      <c r="AF234" s="298"/>
      <c r="AG234" s="298"/>
      <c r="AH234" s="298"/>
      <c r="AI234" s="298"/>
      <c r="AJ234" s="298"/>
      <c r="AK234" s="298"/>
      <c r="AL234" s="298"/>
      <c r="AM234" s="298"/>
      <c r="AN234" s="298"/>
      <c r="AO234" s="298"/>
      <c r="AP234" s="298"/>
      <c r="AQ234" s="298"/>
      <c r="AR234" s="298"/>
      <c r="AS234" s="298"/>
      <c r="AT234" s="298"/>
      <c r="AU234" s="298"/>
      <c r="AV234" s="298"/>
      <c r="AW234" s="298"/>
      <c r="AX234" s="298"/>
      <c r="AY234" s="298"/>
      <c r="AZ234" s="298"/>
      <c r="BA234" s="298"/>
      <c r="BB234" s="298"/>
      <c r="BC234" s="298"/>
      <c r="BD234" s="298"/>
      <c r="BE234" s="298"/>
      <c r="BF234" s="298"/>
      <c r="BG234" s="298"/>
      <c r="BH234" s="298"/>
      <c r="BI234" s="298"/>
      <c r="BJ234" s="298"/>
      <c r="BK234" s="298"/>
      <c r="BL234" s="298"/>
    </row>
    <row r="235" spans="1:64" x14ac:dyDescent="0.2">
      <c r="A235" s="298"/>
      <c r="B235" s="298"/>
      <c r="C235" s="298"/>
      <c r="D235" s="298"/>
      <c r="E235" s="298"/>
      <c r="F235" s="298"/>
      <c r="G235" s="298"/>
      <c r="H235" s="298"/>
      <c r="I235" s="298"/>
      <c r="J235" s="298"/>
      <c r="K235" s="298"/>
      <c r="L235" s="298"/>
      <c r="M235" s="298"/>
      <c r="N235" s="298"/>
      <c r="O235" s="298"/>
      <c r="P235" s="298"/>
      <c r="Q235" s="298"/>
      <c r="R235" s="298"/>
      <c r="S235" s="298"/>
      <c r="T235" s="298"/>
      <c r="U235" s="298"/>
      <c r="V235" s="298"/>
      <c r="W235" s="298"/>
      <c r="X235" s="298"/>
      <c r="Y235" s="298"/>
      <c r="Z235" s="298"/>
      <c r="AA235" s="298"/>
      <c r="AB235" s="298"/>
      <c r="AC235" s="298"/>
      <c r="AD235" s="298"/>
      <c r="AE235" s="298"/>
      <c r="AF235" s="298"/>
      <c r="AG235" s="298"/>
      <c r="AH235" s="298"/>
      <c r="AI235" s="298"/>
      <c r="AJ235" s="298"/>
      <c r="AK235" s="298"/>
      <c r="AL235" s="298"/>
      <c r="AM235" s="298"/>
      <c r="AN235" s="298"/>
      <c r="AO235" s="298"/>
      <c r="AP235" s="298"/>
      <c r="AQ235" s="298"/>
      <c r="AR235" s="298"/>
      <c r="AS235" s="298"/>
      <c r="AT235" s="298"/>
      <c r="AU235" s="298"/>
      <c r="AV235" s="298"/>
      <c r="AW235" s="298"/>
      <c r="AX235" s="298"/>
      <c r="AY235" s="298"/>
      <c r="AZ235" s="298"/>
      <c r="BA235" s="298"/>
      <c r="BB235" s="298"/>
      <c r="BC235" s="298"/>
      <c r="BD235" s="298"/>
      <c r="BE235" s="298"/>
      <c r="BF235" s="298"/>
      <c r="BG235" s="298"/>
      <c r="BH235" s="298"/>
      <c r="BI235" s="298"/>
      <c r="BJ235" s="298"/>
      <c r="BK235" s="298"/>
      <c r="BL235" s="298"/>
    </row>
    <row r="236" spans="1:64" x14ac:dyDescent="0.2">
      <c r="A236" s="298"/>
      <c r="B236" s="298"/>
      <c r="C236" s="298"/>
      <c r="D236" s="298"/>
      <c r="E236" s="298"/>
      <c r="F236" s="298"/>
      <c r="G236" s="298"/>
      <c r="H236" s="298"/>
      <c r="I236" s="298"/>
      <c r="J236" s="298"/>
      <c r="K236" s="298"/>
      <c r="L236" s="298"/>
      <c r="M236" s="298"/>
      <c r="N236" s="298"/>
      <c r="O236" s="298"/>
      <c r="P236" s="298"/>
      <c r="Q236" s="298"/>
      <c r="R236" s="298"/>
      <c r="S236" s="298"/>
      <c r="T236" s="298"/>
      <c r="U236" s="298"/>
      <c r="V236" s="298"/>
      <c r="W236" s="298"/>
      <c r="X236" s="298"/>
      <c r="Y236" s="298"/>
      <c r="Z236" s="298"/>
      <c r="AA236" s="298"/>
      <c r="AB236" s="298"/>
      <c r="AC236" s="298"/>
      <c r="AD236" s="298"/>
      <c r="AE236" s="298"/>
      <c r="AF236" s="298"/>
      <c r="AG236" s="298"/>
      <c r="AH236" s="298"/>
      <c r="AI236" s="298"/>
      <c r="AJ236" s="298"/>
      <c r="AK236" s="298"/>
      <c r="AL236" s="298"/>
      <c r="AM236" s="298"/>
      <c r="AN236" s="298"/>
      <c r="AO236" s="298"/>
      <c r="AP236" s="298"/>
      <c r="AQ236" s="298"/>
      <c r="AR236" s="298"/>
      <c r="AS236" s="298"/>
      <c r="AT236" s="298"/>
      <c r="AU236" s="298"/>
      <c r="AV236" s="298"/>
      <c r="AW236" s="298"/>
      <c r="AX236" s="298"/>
      <c r="AY236" s="298"/>
      <c r="AZ236" s="298"/>
      <c r="BA236" s="298"/>
      <c r="BB236" s="298"/>
      <c r="BC236" s="298"/>
      <c r="BD236" s="298"/>
      <c r="BE236" s="298"/>
      <c r="BF236" s="298"/>
      <c r="BG236" s="298"/>
      <c r="BH236" s="298"/>
      <c r="BI236" s="298"/>
      <c r="BJ236" s="298"/>
      <c r="BK236" s="298"/>
      <c r="BL236" s="298"/>
    </row>
    <row r="237" spans="1:64" x14ac:dyDescent="0.2">
      <c r="A237" s="298"/>
      <c r="B237" s="298"/>
      <c r="C237" s="298"/>
      <c r="D237" s="298"/>
      <c r="E237" s="298"/>
      <c r="F237" s="298"/>
      <c r="G237" s="298"/>
      <c r="H237" s="298"/>
      <c r="I237" s="298"/>
      <c r="J237" s="298"/>
      <c r="K237" s="298"/>
      <c r="L237" s="298"/>
      <c r="M237" s="298"/>
      <c r="N237" s="298"/>
      <c r="O237" s="298"/>
      <c r="P237" s="298"/>
      <c r="Q237" s="298"/>
      <c r="R237" s="298"/>
      <c r="S237" s="298"/>
      <c r="T237" s="298"/>
      <c r="U237" s="298"/>
      <c r="V237" s="298"/>
      <c r="W237" s="298"/>
      <c r="X237" s="298"/>
      <c r="Y237" s="298"/>
      <c r="Z237" s="298"/>
      <c r="AA237" s="298"/>
      <c r="AB237" s="298"/>
      <c r="AC237" s="298"/>
      <c r="AD237" s="298"/>
      <c r="AE237" s="298"/>
      <c r="AF237" s="298"/>
      <c r="AG237" s="298"/>
      <c r="AH237" s="298"/>
      <c r="AI237" s="298"/>
      <c r="AJ237" s="298"/>
      <c r="AK237" s="298"/>
      <c r="AL237" s="298"/>
      <c r="AM237" s="298"/>
      <c r="AN237" s="298"/>
      <c r="AO237" s="298"/>
      <c r="AP237" s="298"/>
      <c r="AQ237" s="298"/>
      <c r="AR237" s="298"/>
      <c r="AS237" s="298"/>
      <c r="AT237" s="298"/>
      <c r="AU237" s="298"/>
      <c r="AV237" s="298"/>
      <c r="AW237" s="298"/>
      <c r="AX237" s="298"/>
      <c r="AY237" s="298"/>
      <c r="AZ237" s="298"/>
      <c r="BA237" s="298"/>
      <c r="BB237" s="298"/>
      <c r="BC237" s="298"/>
      <c r="BD237" s="298"/>
      <c r="BE237" s="298"/>
      <c r="BF237" s="298"/>
      <c r="BG237" s="298"/>
      <c r="BH237" s="298"/>
      <c r="BI237" s="298"/>
      <c r="BJ237" s="298"/>
      <c r="BK237" s="298"/>
      <c r="BL237" s="298"/>
    </row>
    <row r="238" spans="1:64" x14ac:dyDescent="0.2">
      <c r="A238" s="298"/>
      <c r="B238" s="298"/>
      <c r="C238" s="298"/>
      <c r="D238" s="298"/>
      <c r="E238" s="298"/>
      <c r="F238" s="298"/>
      <c r="G238" s="298"/>
      <c r="H238" s="298"/>
      <c r="I238" s="298"/>
      <c r="J238" s="298"/>
      <c r="K238" s="298"/>
      <c r="L238" s="298"/>
      <c r="M238" s="298"/>
      <c r="N238" s="298"/>
      <c r="O238" s="298"/>
      <c r="P238" s="298"/>
      <c r="Q238" s="298"/>
      <c r="R238" s="298"/>
      <c r="S238" s="298"/>
      <c r="T238" s="298"/>
      <c r="U238" s="298"/>
      <c r="V238" s="298"/>
      <c r="W238" s="298"/>
      <c r="X238" s="298"/>
      <c r="Y238" s="298"/>
      <c r="Z238" s="298"/>
      <c r="AA238" s="298"/>
      <c r="AB238" s="298"/>
      <c r="AC238" s="298"/>
      <c r="AD238" s="298"/>
      <c r="AE238" s="298"/>
      <c r="AF238" s="298"/>
      <c r="AG238" s="298"/>
      <c r="AH238" s="298"/>
      <c r="AI238" s="298"/>
      <c r="AJ238" s="298"/>
      <c r="AK238" s="298"/>
      <c r="AL238" s="298"/>
      <c r="AM238" s="298"/>
      <c r="AN238" s="298"/>
      <c r="AO238" s="298"/>
      <c r="AP238" s="298"/>
      <c r="AQ238" s="298"/>
      <c r="AR238" s="298"/>
      <c r="AS238" s="298"/>
      <c r="AT238" s="298"/>
      <c r="AU238" s="298"/>
      <c r="AV238" s="298"/>
      <c r="AW238" s="298"/>
      <c r="AX238" s="298"/>
      <c r="AY238" s="298"/>
      <c r="AZ238" s="298"/>
      <c r="BA238" s="298"/>
      <c r="BB238" s="298"/>
      <c r="BC238" s="298"/>
      <c r="BD238" s="298"/>
      <c r="BE238" s="298"/>
      <c r="BF238" s="298"/>
      <c r="BG238" s="298"/>
      <c r="BH238" s="298"/>
      <c r="BI238" s="298"/>
      <c r="BJ238" s="298"/>
      <c r="BK238" s="298"/>
      <c r="BL238" s="298"/>
    </row>
    <row r="239" spans="1:64" x14ac:dyDescent="0.2">
      <c r="A239" s="298"/>
      <c r="B239" s="298"/>
      <c r="C239" s="298"/>
      <c r="D239" s="298"/>
      <c r="E239" s="298"/>
      <c r="F239" s="298"/>
      <c r="G239" s="298"/>
      <c r="H239" s="298"/>
      <c r="I239" s="298"/>
      <c r="J239" s="298"/>
      <c r="K239" s="298"/>
      <c r="L239" s="298"/>
      <c r="M239" s="298"/>
      <c r="N239" s="298"/>
      <c r="O239" s="298"/>
      <c r="P239" s="298"/>
      <c r="Q239" s="298"/>
      <c r="R239" s="298"/>
      <c r="S239" s="298"/>
      <c r="T239" s="298"/>
      <c r="U239" s="298"/>
      <c r="V239" s="298"/>
      <c r="W239" s="298"/>
      <c r="X239" s="298"/>
      <c r="Y239" s="298"/>
      <c r="Z239" s="298"/>
      <c r="AA239" s="298"/>
      <c r="AB239" s="298"/>
      <c r="AC239" s="298"/>
      <c r="AD239" s="298"/>
      <c r="AE239" s="298"/>
      <c r="AF239" s="298"/>
      <c r="AG239" s="298"/>
      <c r="AH239" s="298"/>
      <c r="AI239" s="298"/>
      <c r="AJ239" s="298"/>
      <c r="AK239" s="298"/>
      <c r="AL239" s="298"/>
      <c r="AM239" s="298"/>
      <c r="AN239" s="298"/>
      <c r="AO239" s="298"/>
      <c r="AP239" s="298"/>
      <c r="AQ239" s="298"/>
      <c r="AR239" s="298"/>
      <c r="AS239" s="298"/>
      <c r="AT239" s="298"/>
      <c r="AU239" s="298"/>
      <c r="AV239" s="298"/>
      <c r="AW239" s="298"/>
      <c r="AX239" s="298"/>
      <c r="AY239" s="298"/>
      <c r="AZ239" s="298"/>
      <c r="BA239" s="298"/>
      <c r="BB239" s="298"/>
      <c r="BC239" s="298"/>
      <c r="BD239" s="298"/>
      <c r="BE239" s="298"/>
      <c r="BF239" s="298"/>
      <c r="BG239" s="298"/>
      <c r="BH239" s="298"/>
      <c r="BI239" s="298"/>
      <c r="BJ239" s="298"/>
      <c r="BK239" s="298"/>
      <c r="BL239" s="298"/>
    </row>
    <row r="240" spans="1:64" x14ac:dyDescent="0.2">
      <c r="A240" s="298"/>
      <c r="B240" s="298"/>
      <c r="C240" s="298"/>
      <c r="D240" s="298"/>
      <c r="E240" s="298"/>
      <c r="F240" s="298"/>
      <c r="G240" s="298"/>
      <c r="H240" s="298"/>
      <c r="I240" s="298"/>
      <c r="J240" s="298"/>
      <c r="K240" s="298"/>
      <c r="L240" s="298"/>
      <c r="M240" s="298"/>
      <c r="N240" s="298"/>
      <c r="O240" s="298"/>
      <c r="P240" s="298"/>
      <c r="Q240" s="298"/>
      <c r="R240" s="298"/>
      <c r="S240" s="298"/>
      <c r="T240" s="298"/>
      <c r="U240" s="298"/>
      <c r="V240" s="298"/>
      <c r="W240" s="298"/>
      <c r="X240" s="298"/>
      <c r="Y240" s="298"/>
      <c r="Z240" s="298"/>
      <c r="AA240" s="298"/>
      <c r="AB240" s="298"/>
      <c r="AC240" s="298"/>
      <c r="AD240" s="298"/>
      <c r="AE240" s="298"/>
      <c r="AF240" s="298"/>
      <c r="AG240" s="298"/>
      <c r="AH240" s="298"/>
      <c r="AI240" s="298"/>
      <c r="AJ240" s="298"/>
      <c r="AK240" s="298"/>
      <c r="AL240" s="298"/>
      <c r="AM240" s="298"/>
      <c r="AN240" s="298"/>
      <c r="AO240" s="298"/>
      <c r="AP240" s="298"/>
      <c r="AQ240" s="298"/>
      <c r="AR240" s="298"/>
      <c r="AS240" s="298"/>
      <c r="AT240" s="298"/>
      <c r="AU240" s="298"/>
      <c r="AV240" s="298"/>
      <c r="AW240" s="298"/>
      <c r="AX240" s="298"/>
      <c r="AY240" s="298"/>
      <c r="AZ240" s="298"/>
      <c r="BA240" s="298"/>
      <c r="BB240" s="298"/>
      <c r="BC240" s="298"/>
      <c r="BD240" s="298"/>
      <c r="BE240" s="298"/>
      <c r="BF240" s="298"/>
      <c r="BG240" s="298"/>
      <c r="BH240" s="298"/>
      <c r="BI240" s="298"/>
      <c r="BJ240" s="298"/>
      <c r="BK240" s="298"/>
      <c r="BL240" s="298"/>
    </row>
    <row r="241" spans="1:64" x14ac:dyDescent="0.2">
      <c r="A241" s="298"/>
      <c r="B241" s="298"/>
      <c r="C241" s="298"/>
      <c r="D241" s="298"/>
      <c r="E241" s="298"/>
      <c r="F241" s="298"/>
      <c r="G241" s="298"/>
      <c r="H241" s="298"/>
      <c r="I241" s="298"/>
      <c r="J241" s="298"/>
      <c r="K241" s="298"/>
      <c r="L241" s="298"/>
      <c r="M241" s="298"/>
      <c r="N241" s="298"/>
      <c r="O241" s="298"/>
      <c r="P241" s="298"/>
      <c r="Q241" s="298"/>
      <c r="R241" s="298"/>
      <c r="S241" s="298"/>
      <c r="T241" s="298"/>
      <c r="U241" s="298"/>
      <c r="V241" s="298"/>
      <c r="W241" s="298"/>
      <c r="X241" s="298"/>
      <c r="Y241" s="298"/>
      <c r="Z241" s="298"/>
      <c r="AA241" s="298"/>
      <c r="AB241" s="298"/>
      <c r="AC241" s="298"/>
      <c r="AD241" s="298"/>
      <c r="AE241" s="298"/>
      <c r="AF241" s="298"/>
      <c r="AG241" s="298"/>
      <c r="AH241" s="298"/>
      <c r="AI241" s="298"/>
      <c r="AJ241" s="298"/>
      <c r="AK241" s="298"/>
      <c r="AL241" s="298"/>
      <c r="AM241" s="298"/>
      <c r="AN241" s="298"/>
      <c r="AO241" s="298"/>
      <c r="AP241" s="298"/>
      <c r="AQ241" s="298"/>
      <c r="AR241" s="298"/>
      <c r="AS241" s="298"/>
      <c r="AT241" s="298"/>
      <c r="AU241" s="298"/>
      <c r="AV241" s="298"/>
      <c r="AW241" s="298"/>
      <c r="AX241" s="298"/>
      <c r="AY241" s="298"/>
      <c r="AZ241" s="298"/>
      <c r="BA241" s="298"/>
      <c r="BB241" s="298"/>
      <c r="BC241" s="298"/>
      <c r="BD241" s="298"/>
      <c r="BE241" s="298"/>
      <c r="BF241" s="298"/>
      <c r="BG241" s="298"/>
      <c r="BH241" s="298"/>
      <c r="BI241" s="298"/>
      <c r="BJ241" s="298"/>
      <c r="BK241" s="298"/>
      <c r="BL241" s="298"/>
    </row>
  </sheetData>
  <sheetProtection algorithmName="SHA-512" hashValue="FW/seLfZylXAf41OGyvrel34wjAeA3BGNbk3fCr5JEurKzVbPLCY5wUjTS30gQGjPm/GbkgWhsnze3eI16inZg==" saltValue="HOa0ezGozQwlFpoEFvJgNQ==" spinCount="100000" sheet="1" objects="1" scenarios="1"/>
  <mergeCells count="23">
    <mergeCell ref="B43:K43"/>
    <mergeCell ref="B33:E33"/>
    <mergeCell ref="B38:E38"/>
    <mergeCell ref="B40:E40"/>
    <mergeCell ref="B29:E29"/>
    <mergeCell ref="B30:E30"/>
    <mergeCell ref="B35:E35"/>
    <mergeCell ref="B32:E32"/>
    <mergeCell ref="B31:E31"/>
    <mergeCell ref="B34:E34"/>
    <mergeCell ref="B28:E28"/>
    <mergeCell ref="C2:J2"/>
    <mergeCell ref="B4:J4"/>
    <mergeCell ref="B8:K8"/>
    <mergeCell ref="I10:K10"/>
    <mergeCell ref="I12:K12"/>
    <mergeCell ref="I14:K14"/>
    <mergeCell ref="I16:K16"/>
    <mergeCell ref="I18:K18"/>
    <mergeCell ref="I20:K20"/>
    <mergeCell ref="I22:K22"/>
    <mergeCell ref="B26:K26"/>
    <mergeCell ref="B3:K3"/>
  </mergeCells>
  <conditionalFormatting sqref="E10 E12 E14 E16 E18 E20 E22 I10:K10 I12:K12 I14:K14 I16:K16 I18:K18 I20:K20 I22:K22">
    <cfRule type="cellIs" dxfId="6" priority="1" operator="equal">
      <formula>0</formula>
    </cfRule>
  </conditionalFormatting>
  <hyperlinks>
    <hyperlink ref="G42" location="Summary!K109" display="Remittance Advice" xr:uid="{ADD31504-CDFB-4ED5-9D50-B9F5675F1599}"/>
  </hyperlinks>
  <printOptions verticalCentered="1"/>
  <pageMargins left="0.9055118110236221" right="0.70866141732283472" top="0.59055118110236227" bottom="0.27559055118110237" header="0.31496062992125984" footer="0.11811023622047245"/>
  <pageSetup paperSize="9" scale="46" orientation="portrait" r:id="rId1"/>
  <headerFooter>
    <oddHeader xml:space="preserve">&amp;C&amp;14
</oddHeader>
    <oddFooter>&amp;R&amp;A</oddFooter>
  </headerFooter>
  <colBreaks count="1" manualBreakCount="1">
    <brk id="12" min="3" max="40" man="1"/>
  </colBreaks>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70D019-1EEB-4F10-BA95-F1EA309D983D}">
  <sheetPr codeName="Sheet15">
    <tabColor rgb="FF92D050"/>
  </sheetPr>
  <dimension ref="A1:CF306"/>
  <sheetViews>
    <sheetView showGridLines="0" topLeftCell="A6" zoomScale="70" zoomScaleNormal="70" zoomScaleSheetLayoutView="55" zoomScalePageLayoutView="70" workbookViewId="0">
      <selection sqref="A1:N166"/>
    </sheetView>
  </sheetViews>
  <sheetFormatPr baseColWidth="10" defaultColWidth="8.83203125" defaultRowHeight="15" x14ac:dyDescent="0.2"/>
  <cols>
    <col min="1" max="1" width="1.33203125" style="136" customWidth="1"/>
    <col min="2" max="2" width="29.33203125" style="136" customWidth="1"/>
    <col min="3" max="3" width="0.6640625" style="136" customWidth="1"/>
    <col min="4" max="4" width="0.5" style="136" customWidth="1"/>
    <col min="5" max="5" width="66.6640625" style="136" customWidth="1"/>
    <col min="6" max="6" width="1.33203125" style="136" customWidth="1"/>
    <col min="7" max="9" width="12.1640625" style="136" customWidth="1"/>
    <col min="10" max="10" width="1.33203125" style="136" customWidth="1"/>
    <col min="11" max="11" width="25.5" style="136" customWidth="1"/>
    <col min="12" max="12" width="1.33203125" style="136" customWidth="1"/>
    <col min="13" max="13" width="37.33203125" style="136" customWidth="1"/>
    <col min="14" max="14" width="1.33203125" style="136" customWidth="1"/>
    <col min="15" max="15" width="8.83203125" style="136"/>
    <col min="16" max="16" width="17.33203125" style="136" customWidth="1"/>
    <col min="17" max="16384" width="8.83203125" style="136"/>
  </cols>
  <sheetData>
    <row r="1" spans="1:84" ht="7.25" customHeight="1" x14ac:dyDescent="0.2">
      <c r="A1" s="229"/>
      <c r="B1" s="230"/>
      <c r="C1" s="230"/>
      <c r="D1" s="230"/>
      <c r="E1" s="230"/>
      <c r="F1" s="230"/>
      <c r="G1" s="230"/>
      <c r="H1" s="230"/>
      <c r="I1" s="230"/>
      <c r="J1" s="230"/>
      <c r="K1" s="230"/>
      <c r="L1" s="230"/>
      <c r="M1" s="230"/>
      <c r="N1" s="238"/>
      <c r="O1" s="298"/>
      <c r="P1" s="298"/>
      <c r="Q1" s="298"/>
      <c r="R1" s="298"/>
      <c r="S1" s="298"/>
      <c r="T1" s="298"/>
      <c r="U1" s="298"/>
      <c r="V1" s="298"/>
      <c r="W1" s="298"/>
      <c r="X1" s="298"/>
      <c r="Y1" s="298"/>
      <c r="Z1" s="298"/>
      <c r="AA1" s="298"/>
      <c r="AB1" s="298"/>
      <c r="AC1" s="298"/>
      <c r="AD1" s="298"/>
      <c r="AE1" s="298"/>
      <c r="AF1" s="298"/>
      <c r="AG1" s="298"/>
      <c r="AH1" s="298"/>
      <c r="AI1" s="298"/>
      <c r="AJ1" s="298"/>
      <c r="AK1" s="298"/>
      <c r="AL1" s="298"/>
      <c r="AM1" s="298"/>
      <c r="AN1" s="298"/>
      <c r="AO1" s="298"/>
      <c r="AP1" s="298"/>
      <c r="AQ1" s="298"/>
      <c r="AR1" s="298"/>
      <c r="AS1" s="298"/>
      <c r="AT1" s="298"/>
      <c r="AU1" s="298"/>
      <c r="AV1" s="298"/>
      <c r="AW1" s="298"/>
      <c r="AX1" s="298"/>
      <c r="AY1" s="298"/>
      <c r="AZ1" s="298"/>
      <c r="BA1" s="298"/>
      <c r="BB1" s="298"/>
      <c r="BC1" s="298"/>
      <c r="BD1" s="298"/>
      <c r="BE1" s="298"/>
      <c r="BF1" s="298"/>
      <c r="BG1" s="298"/>
      <c r="BH1" s="298"/>
      <c r="BI1" s="298"/>
      <c r="BJ1" s="298"/>
      <c r="BK1" s="298"/>
      <c r="BL1" s="298"/>
      <c r="BM1" s="298"/>
      <c r="BN1" s="298"/>
      <c r="BO1" s="298"/>
      <c r="BP1" s="298"/>
      <c r="BQ1" s="298"/>
      <c r="BR1" s="298"/>
      <c r="BS1" s="298"/>
      <c r="BT1" s="298"/>
      <c r="BU1" s="298"/>
      <c r="BV1" s="298"/>
      <c r="BW1" s="298"/>
      <c r="BX1" s="298"/>
      <c r="BY1" s="298"/>
      <c r="BZ1" s="298"/>
      <c r="CA1" s="298"/>
      <c r="CB1" s="298"/>
      <c r="CC1" s="298"/>
      <c r="CD1" s="298"/>
      <c r="CE1" s="298"/>
      <c r="CF1" s="298"/>
    </row>
    <row r="2" spans="1:84" ht="155" customHeight="1" x14ac:dyDescent="0.2">
      <c r="A2" s="231"/>
      <c r="C2" s="672"/>
      <c r="D2" s="672"/>
      <c r="E2" s="672"/>
      <c r="F2" s="672"/>
      <c r="G2" s="672"/>
      <c r="H2" s="672"/>
      <c r="I2" s="672"/>
      <c r="J2" s="672"/>
      <c r="K2" s="672"/>
      <c r="L2" s="672"/>
      <c r="M2" s="175"/>
      <c r="N2" s="239"/>
      <c r="O2" s="298"/>
      <c r="P2" s="298"/>
      <c r="Q2" s="298"/>
      <c r="R2" s="298"/>
      <c r="S2" s="298"/>
      <c r="T2" s="298"/>
      <c r="U2" s="298"/>
      <c r="V2" s="298"/>
      <c r="W2" s="298"/>
      <c r="X2" s="298"/>
      <c r="Y2" s="298"/>
      <c r="Z2" s="298"/>
      <c r="AA2" s="298"/>
      <c r="AB2" s="298"/>
      <c r="AC2" s="298"/>
      <c r="AD2" s="298"/>
      <c r="AE2" s="298"/>
      <c r="AF2" s="298"/>
      <c r="AG2" s="298"/>
      <c r="AH2" s="298"/>
      <c r="AI2" s="298"/>
      <c r="AJ2" s="298"/>
      <c r="AK2" s="298"/>
      <c r="AL2" s="298"/>
      <c r="AM2" s="298"/>
      <c r="AN2" s="298"/>
      <c r="AO2" s="298"/>
      <c r="AP2" s="298"/>
      <c r="AQ2" s="298"/>
      <c r="AR2" s="298"/>
      <c r="AS2" s="298"/>
      <c r="AT2" s="298"/>
      <c r="AU2" s="298"/>
      <c r="AV2" s="298"/>
      <c r="AW2" s="298"/>
      <c r="AX2" s="298"/>
      <c r="AY2" s="298"/>
      <c r="AZ2" s="298"/>
      <c r="BA2" s="298"/>
      <c r="BB2" s="298"/>
      <c r="BC2" s="298"/>
      <c r="BD2" s="298"/>
      <c r="BE2" s="298"/>
      <c r="BF2" s="298"/>
      <c r="BG2" s="298"/>
      <c r="BH2" s="298"/>
      <c r="BI2" s="298"/>
      <c r="BJ2" s="298"/>
      <c r="BK2" s="298"/>
      <c r="BL2" s="298"/>
      <c r="BM2" s="298"/>
      <c r="BN2" s="298"/>
      <c r="BO2" s="298"/>
      <c r="BP2" s="298"/>
      <c r="BQ2" s="298"/>
      <c r="BR2" s="298"/>
      <c r="BS2" s="298"/>
      <c r="BT2" s="298"/>
      <c r="BU2" s="298"/>
      <c r="BV2" s="298"/>
      <c r="BW2" s="298"/>
      <c r="BX2" s="298"/>
      <c r="BY2" s="298"/>
      <c r="BZ2" s="298"/>
      <c r="CA2" s="298"/>
      <c r="CB2" s="298"/>
      <c r="CC2" s="298"/>
      <c r="CD2" s="298"/>
      <c r="CE2" s="298"/>
      <c r="CF2" s="298"/>
    </row>
    <row r="3" spans="1:84" ht="7.25" customHeight="1" x14ac:dyDescent="0.2">
      <c r="A3" s="231"/>
      <c r="B3" s="667" t="s">
        <v>385</v>
      </c>
      <c r="C3" s="667"/>
      <c r="D3" s="667"/>
      <c r="E3" s="667"/>
      <c r="F3" s="667"/>
      <c r="G3" s="667"/>
      <c r="H3" s="667"/>
      <c r="I3" s="667"/>
      <c r="J3" s="667"/>
      <c r="K3" s="667"/>
      <c r="L3" s="667"/>
      <c r="M3" s="667"/>
      <c r="N3" s="239"/>
      <c r="O3" s="298"/>
      <c r="P3" s="298"/>
      <c r="Q3" s="298"/>
      <c r="R3" s="298"/>
      <c r="S3" s="298"/>
      <c r="T3" s="298"/>
      <c r="U3" s="298"/>
      <c r="V3" s="298"/>
      <c r="W3" s="298"/>
      <c r="X3" s="298"/>
      <c r="Y3" s="298"/>
      <c r="Z3" s="298"/>
      <c r="AA3" s="298"/>
      <c r="AB3" s="298"/>
      <c r="AC3" s="298"/>
      <c r="AD3" s="298"/>
      <c r="AE3" s="298"/>
      <c r="AF3" s="298"/>
      <c r="AG3" s="298"/>
      <c r="AH3" s="298"/>
      <c r="AI3" s="298"/>
      <c r="AJ3" s="298"/>
      <c r="AK3" s="298"/>
      <c r="AL3" s="298"/>
      <c r="AM3" s="298"/>
      <c r="AN3" s="298"/>
      <c r="AO3" s="298"/>
      <c r="AP3" s="298"/>
      <c r="AQ3" s="298"/>
      <c r="AR3" s="298"/>
      <c r="AS3" s="298"/>
      <c r="AT3" s="298"/>
      <c r="AU3" s="298"/>
      <c r="AV3" s="298"/>
      <c r="AW3" s="298"/>
      <c r="AX3" s="298"/>
      <c r="AY3" s="298"/>
      <c r="AZ3" s="298"/>
      <c r="BA3" s="298"/>
      <c r="BB3" s="298"/>
      <c r="BC3" s="298"/>
      <c r="BD3" s="298"/>
      <c r="BE3" s="298"/>
      <c r="BF3" s="298"/>
      <c r="BG3" s="298"/>
      <c r="BH3" s="298"/>
      <c r="BI3" s="298"/>
      <c r="BJ3" s="298"/>
      <c r="BK3" s="298"/>
      <c r="BL3" s="298"/>
      <c r="BM3" s="298"/>
      <c r="BN3" s="298"/>
      <c r="BO3" s="298"/>
      <c r="BP3" s="298"/>
      <c r="BQ3" s="298"/>
      <c r="BR3" s="298"/>
      <c r="BS3" s="298"/>
      <c r="BT3" s="298"/>
      <c r="BU3" s="298"/>
      <c r="BV3" s="298"/>
      <c r="BW3" s="298"/>
      <c r="BX3" s="298"/>
      <c r="BY3" s="298"/>
      <c r="BZ3" s="298"/>
      <c r="CA3" s="298"/>
      <c r="CB3" s="298"/>
      <c r="CC3" s="298"/>
      <c r="CD3" s="298"/>
      <c r="CE3" s="298"/>
      <c r="CF3" s="298"/>
    </row>
    <row r="4" spans="1:84" ht="56" customHeight="1" x14ac:dyDescent="0.2">
      <c r="A4" s="231"/>
      <c r="B4" s="706" t="s">
        <v>340</v>
      </c>
      <c r="C4" s="659"/>
      <c r="D4" s="659"/>
      <c r="E4" s="659"/>
      <c r="F4" s="659"/>
      <c r="G4" s="659"/>
      <c r="H4" s="659"/>
      <c r="I4" s="659"/>
      <c r="J4" s="659"/>
      <c r="K4" s="659"/>
      <c r="L4" s="659"/>
      <c r="M4" s="191" t="s">
        <v>341</v>
      </c>
      <c r="N4" s="240"/>
      <c r="O4" s="298"/>
      <c r="P4" s="298"/>
      <c r="Q4" s="298"/>
      <c r="R4" s="298"/>
      <c r="S4" s="298"/>
      <c r="T4" s="298"/>
      <c r="U4" s="298"/>
      <c r="V4" s="298"/>
      <c r="W4" s="298"/>
      <c r="X4" s="298"/>
      <c r="Y4" s="298"/>
      <c r="Z4" s="298"/>
      <c r="AA4" s="298"/>
      <c r="AB4" s="298"/>
      <c r="AC4" s="298"/>
      <c r="AD4" s="298"/>
      <c r="AE4" s="298"/>
      <c r="AF4" s="298"/>
      <c r="AG4" s="298"/>
      <c r="AH4" s="298"/>
      <c r="AI4" s="298"/>
      <c r="AJ4" s="298"/>
      <c r="AK4" s="298"/>
      <c r="AL4" s="298"/>
      <c r="AM4" s="298"/>
      <c r="AN4" s="298"/>
      <c r="AO4" s="298"/>
      <c r="AP4" s="298"/>
      <c r="AQ4" s="298"/>
      <c r="AR4" s="298"/>
      <c r="AS4" s="298"/>
      <c r="AT4" s="298"/>
      <c r="AU4" s="298"/>
      <c r="AV4" s="298"/>
      <c r="AW4" s="298"/>
      <c r="AX4" s="298"/>
      <c r="AY4" s="298"/>
      <c r="AZ4" s="298"/>
      <c r="BA4" s="298"/>
      <c r="BB4" s="298"/>
      <c r="BC4" s="298"/>
      <c r="BD4" s="298"/>
      <c r="BE4" s="298"/>
      <c r="BF4" s="298"/>
      <c r="BG4" s="298"/>
      <c r="BH4" s="298"/>
      <c r="BI4" s="298"/>
      <c r="BJ4" s="298"/>
      <c r="BK4" s="298"/>
      <c r="BL4" s="298"/>
      <c r="BM4" s="298"/>
      <c r="BN4" s="298"/>
      <c r="BO4" s="298"/>
      <c r="BP4" s="298"/>
      <c r="BQ4" s="298"/>
      <c r="BR4" s="298"/>
      <c r="BS4" s="298"/>
      <c r="BT4" s="298"/>
      <c r="BU4" s="298"/>
      <c r="BV4" s="298"/>
      <c r="BW4" s="298"/>
      <c r="BX4" s="298"/>
      <c r="BY4" s="298"/>
      <c r="BZ4" s="298"/>
      <c r="CA4" s="298"/>
      <c r="CB4" s="298"/>
      <c r="CC4" s="298"/>
      <c r="CD4" s="298"/>
      <c r="CE4" s="298"/>
      <c r="CF4" s="298"/>
    </row>
    <row r="5" spans="1:84" ht="18" customHeight="1" x14ac:dyDescent="0.2">
      <c r="A5" s="231"/>
      <c r="B5" s="330"/>
      <c r="C5" s="330"/>
      <c r="D5" s="330"/>
      <c r="E5" s="330"/>
      <c r="F5" s="330"/>
      <c r="G5" s="330"/>
      <c r="H5" s="330"/>
      <c r="I5" s="330"/>
      <c r="J5" s="330"/>
      <c r="K5" s="330"/>
      <c r="L5" s="330"/>
      <c r="M5" s="330"/>
      <c r="N5" s="240"/>
      <c r="O5" s="298"/>
      <c r="P5" s="298"/>
      <c r="Q5" s="298"/>
      <c r="R5" s="298"/>
      <c r="S5" s="298"/>
      <c r="T5" s="298"/>
      <c r="U5" s="298"/>
      <c r="V5" s="298"/>
      <c r="W5" s="298"/>
      <c r="X5" s="298"/>
      <c r="Y5" s="298"/>
      <c r="Z5" s="298"/>
      <c r="AA5" s="298"/>
      <c r="AB5" s="298"/>
      <c r="AC5" s="298"/>
      <c r="AD5" s="298"/>
      <c r="AE5" s="298"/>
      <c r="AF5" s="298"/>
      <c r="AG5" s="298"/>
      <c r="AH5" s="298"/>
      <c r="AI5" s="298"/>
      <c r="AJ5" s="298"/>
      <c r="AK5" s="298"/>
      <c r="AL5" s="298"/>
      <c r="AM5" s="298"/>
      <c r="AN5" s="298"/>
      <c r="AO5" s="298"/>
      <c r="AP5" s="298"/>
      <c r="AQ5" s="298"/>
      <c r="AR5" s="298"/>
      <c r="AS5" s="298"/>
      <c r="AT5" s="298"/>
      <c r="AU5" s="298"/>
      <c r="AV5" s="298"/>
      <c r="AW5" s="298"/>
      <c r="AX5" s="298"/>
      <c r="AY5" s="298"/>
      <c r="AZ5" s="298"/>
      <c r="BA5" s="298"/>
      <c r="BB5" s="298"/>
      <c r="BC5" s="298"/>
      <c r="BD5" s="298"/>
      <c r="BE5" s="298"/>
      <c r="BF5" s="298"/>
      <c r="BG5" s="298"/>
      <c r="BH5" s="298"/>
      <c r="BI5" s="298"/>
      <c r="BJ5" s="298"/>
      <c r="BK5" s="298"/>
      <c r="BL5" s="298"/>
      <c r="BM5" s="298"/>
      <c r="BN5" s="298"/>
      <c r="BO5" s="298"/>
      <c r="BP5" s="298"/>
      <c r="BQ5" s="298"/>
      <c r="BR5" s="298"/>
      <c r="BS5" s="298"/>
      <c r="BT5" s="298"/>
      <c r="BU5" s="298"/>
      <c r="BV5" s="298"/>
      <c r="BW5" s="298"/>
      <c r="BX5" s="298"/>
      <c r="BY5" s="298"/>
      <c r="BZ5" s="298"/>
      <c r="CA5" s="298"/>
      <c r="CB5" s="298"/>
      <c r="CC5" s="298"/>
      <c r="CD5" s="298"/>
      <c r="CE5" s="298"/>
      <c r="CF5" s="298"/>
    </row>
    <row r="6" spans="1:84" ht="30.5" customHeight="1" x14ac:dyDescent="0.2">
      <c r="A6" s="231"/>
      <c r="B6" s="175"/>
      <c r="C6" s="175"/>
      <c r="D6" s="175"/>
      <c r="E6" s="175"/>
      <c r="F6" s="175"/>
      <c r="G6" s="175"/>
      <c r="H6" s="175"/>
      <c r="I6" s="175"/>
      <c r="J6" s="175"/>
      <c r="K6" s="176" t="s">
        <v>33</v>
      </c>
      <c r="L6" s="175"/>
      <c r="M6" s="332">
        <f ca="1">NOW()</f>
        <v>45495.579010416666</v>
      </c>
      <c r="N6" s="241"/>
      <c r="O6" s="298"/>
      <c r="P6" s="298"/>
      <c r="Q6" s="298"/>
      <c r="R6" s="298"/>
      <c r="S6" s="298"/>
      <c r="T6" s="298"/>
      <c r="U6" s="298"/>
      <c r="V6" s="298"/>
      <c r="W6" s="298"/>
      <c r="X6" s="298"/>
      <c r="Y6" s="298"/>
      <c r="Z6" s="298"/>
      <c r="AA6" s="298"/>
      <c r="AB6" s="298"/>
      <c r="AC6" s="298"/>
      <c r="AD6" s="298"/>
      <c r="AE6" s="298"/>
      <c r="AF6" s="298"/>
      <c r="AG6" s="298"/>
      <c r="AH6" s="298"/>
      <c r="AI6" s="298"/>
      <c r="AJ6" s="298"/>
      <c r="AK6" s="298"/>
      <c r="AL6" s="298"/>
      <c r="AM6" s="298"/>
      <c r="AN6" s="298"/>
      <c r="AO6" s="298"/>
      <c r="AP6" s="298"/>
      <c r="AQ6" s="298"/>
      <c r="AR6" s="298"/>
      <c r="AS6" s="298"/>
      <c r="AT6" s="298"/>
      <c r="AU6" s="298"/>
      <c r="AV6" s="298"/>
      <c r="AW6" s="298"/>
      <c r="AX6" s="298"/>
      <c r="AY6" s="298"/>
      <c r="AZ6" s="298"/>
      <c r="BA6" s="298"/>
      <c r="BB6" s="298"/>
      <c r="BC6" s="298"/>
      <c r="BD6" s="298"/>
      <c r="BE6" s="298"/>
      <c r="BF6" s="298"/>
      <c r="BG6" s="298"/>
      <c r="BH6" s="298"/>
      <c r="BI6" s="298"/>
      <c r="BJ6" s="298"/>
      <c r="BK6" s="298"/>
      <c r="BL6" s="298"/>
      <c r="BM6" s="298"/>
      <c r="BN6" s="298"/>
      <c r="BO6" s="298"/>
      <c r="BP6" s="298"/>
      <c r="BQ6" s="298"/>
      <c r="BR6" s="298"/>
      <c r="BS6" s="298"/>
      <c r="BT6" s="298"/>
      <c r="BU6" s="298"/>
      <c r="BV6" s="298"/>
      <c r="BW6" s="298"/>
      <c r="BX6" s="298"/>
      <c r="BY6" s="298"/>
      <c r="BZ6" s="298"/>
      <c r="CA6" s="298"/>
      <c r="CB6" s="298"/>
      <c r="CC6" s="298"/>
      <c r="CD6" s="298"/>
      <c r="CE6" s="298"/>
      <c r="CF6" s="298"/>
    </row>
    <row r="7" spans="1:84" ht="30.5" customHeight="1" x14ac:dyDescent="0.2">
      <c r="A7" s="231"/>
      <c r="B7" s="175"/>
      <c r="C7" s="175"/>
      <c r="D7" s="175"/>
      <c r="E7" s="175"/>
      <c r="F7" s="175"/>
      <c r="G7" s="175"/>
      <c r="H7" s="175"/>
      <c r="I7" s="175"/>
      <c r="J7" s="175"/>
      <c r="K7" s="176"/>
      <c r="L7" s="175"/>
      <c r="M7" s="177"/>
      <c r="N7" s="241"/>
      <c r="O7" s="298"/>
      <c r="P7" s="298"/>
      <c r="Q7" s="298"/>
      <c r="R7" s="298"/>
      <c r="S7" s="298"/>
      <c r="T7" s="298"/>
      <c r="U7" s="298"/>
      <c r="V7" s="298"/>
      <c r="W7" s="298"/>
      <c r="X7" s="298"/>
      <c r="Y7" s="298"/>
      <c r="Z7" s="298"/>
      <c r="AA7" s="298"/>
      <c r="AB7" s="298"/>
      <c r="AC7" s="298"/>
      <c r="AD7" s="298"/>
      <c r="AE7" s="298"/>
      <c r="AF7" s="298"/>
      <c r="AG7" s="298"/>
      <c r="AH7" s="298"/>
      <c r="AI7" s="298"/>
      <c r="AJ7" s="298"/>
      <c r="AK7" s="298"/>
      <c r="AL7" s="298"/>
      <c r="AM7" s="298"/>
      <c r="AN7" s="298"/>
      <c r="AO7" s="298"/>
      <c r="AP7" s="298"/>
      <c r="AQ7" s="298"/>
      <c r="AR7" s="298"/>
      <c r="AS7" s="298"/>
      <c r="AT7" s="298"/>
      <c r="AU7" s="298"/>
      <c r="AV7" s="298"/>
      <c r="AW7" s="298"/>
      <c r="AX7" s="298"/>
      <c r="AY7" s="298"/>
      <c r="AZ7" s="298"/>
      <c r="BA7" s="298"/>
      <c r="BB7" s="298"/>
      <c r="BC7" s="298"/>
      <c r="BD7" s="298"/>
      <c r="BE7" s="298"/>
      <c r="BF7" s="298"/>
      <c r="BG7" s="298"/>
      <c r="BH7" s="298"/>
      <c r="BI7" s="298"/>
      <c r="BJ7" s="298"/>
      <c r="BK7" s="298"/>
      <c r="BL7" s="298"/>
      <c r="BM7" s="298"/>
      <c r="BN7" s="298"/>
      <c r="BO7" s="298"/>
      <c r="BP7" s="298"/>
      <c r="BQ7" s="298"/>
      <c r="BR7" s="298"/>
      <c r="BS7" s="298"/>
      <c r="BT7" s="298"/>
      <c r="BU7" s="298"/>
      <c r="BV7" s="298"/>
      <c r="BW7" s="298"/>
      <c r="BX7" s="298"/>
      <c r="BY7" s="298"/>
      <c r="BZ7" s="298"/>
      <c r="CA7" s="298"/>
      <c r="CB7" s="298"/>
      <c r="CC7" s="298"/>
      <c r="CD7" s="298"/>
      <c r="CE7" s="298"/>
      <c r="CF7" s="298"/>
    </row>
    <row r="8" spans="1:84" ht="26.5" customHeight="1" x14ac:dyDescent="0.2">
      <c r="A8" s="231"/>
      <c r="B8" s="621" t="s">
        <v>34</v>
      </c>
      <c r="C8" s="621"/>
      <c r="D8" s="621"/>
      <c r="E8" s="621"/>
      <c r="F8" s="621"/>
      <c r="G8" s="621"/>
      <c r="H8" s="621"/>
      <c r="I8" s="621"/>
      <c r="J8" s="621"/>
      <c r="K8" s="621"/>
      <c r="L8" s="621"/>
      <c r="M8" s="621"/>
      <c r="N8" s="239"/>
      <c r="O8" s="298"/>
      <c r="P8" s="298"/>
      <c r="Q8" s="298"/>
      <c r="R8" s="298"/>
      <c r="S8" s="298"/>
      <c r="T8" s="298"/>
      <c r="U8" s="298"/>
      <c r="V8" s="298"/>
      <c r="W8" s="298"/>
      <c r="X8" s="298"/>
      <c r="Y8" s="298"/>
      <c r="Z8" s="298"/>
      <c r="AA8" s="298"/>
      <c r="AB8" s="298"/>
      <c r="AC8" s="298"/>
      <c r="AD8" s="298"/>
      <c r="AE8" s="298"/>
      <c r="AF8" s="298"/>
      <c r="AG8" s="298"/>
      <c r="AH8" s="298"/>
      <c r="AI8" s="298"/>
      <c r="AJ8" s="298"/>
      <c r="AK8" s="298"/>
      <c r="AL8" s="298"/>
      <c r="AM8" s="298"/>
      <c r="AN8" s="298"/>
      <c r="AO8" s="298"/>
      <c r="AP8" s="298"/>
      <c r="AQ8" s="298"/>
      <c r="AR8" s="298"/>
      <c r="AS8" s="298"/>
      <c r="AT8" s="298"/>
      <c r="AU8" s="298"/>
      <c r="AV8" s="298"/>
      <c r="AW8" s="298"/>
      <c r="AX8" s="298"/>
      <c r="AY8" s="298"/>
      <c r="AZ8" s="298"/>
      <c r="BA8" s="298"/>
      <c r="BB8" s="298"/>
      <c r="BC8" s="298"/>
      <c r="BD8" s="298"/>
      <c r="BE8" s="298"/>
      <c r="BF8" s="298"/>
      <c r="BG8" s="298"/>
      <c r="BH8" s="298"/>
      <c r="BI8" s="298"/>
      <c r="BJ8" s="298"/>
      <c r="BK8" s="298"/>
      <c r="BL8" s="298"/>
      <c r="BM8" s="298"/>
      <c r="BN8" s="298"/>
      <c r="BO8" s="298"/>
      <c r="BP8" s="298"/>
      <c r="BQ8" s="298"/>
      <c r="BR8" s="298"/>
      <c r="BS8" s="298"/>
      <c r="BT8" s="298"/>
      <c r="BU8" s="298"/>
      <c r="BV8" s="298"/>
      <c r="BW8" s="298"/>
      <c r="BX8" s="298"/>
      <c r="BY8" s="298"/>
      <c r="BZ8" s="298"/>
      <c r="CA8" s="298"/>
      <c r="CB8" s="298"/>
      <c r="CC8" s="298"/>
      <c r="CD8" s="298"/>
      <c r="CE8" s="298"/>
      <c r="CF8" s="298"/>
    </row>
    <row r="9" spans="1:84" ht="5.5" customHeight="1" x14ac:dyDescent="0.2">
      <c r="A9" s="231"/>
      <c r="B9" s="208"/>
      <c r="C9" s="164"/>
      <c r="D9" s="164"/>
      <c r="E9" s="232"/>
      <c r="F9" s="167"/>
      <c r="G9" s="164"/>
      <c r="H9" s="164"/>
      <c r="I9" s="164"/>
      <c r="J9" s="164"/>
      <c r="K9" s="209"/>
      <c r="L9" s="209"/>
      <c r="M9" s="209"/>
      <c r="N9" s="200"/>
      <c r="O9" s="298"/>
      <c r="P9" s="298"/>
      <c r="Q9" s="298"/>
      <c r="R9" s="298"/>
      <c r="S9" s="298"/>
      <c r="T9" s="298"/>
      <c r="U9" s="298"/>
      <c r="V9" s="298"/>
      <c r="W9" s="298"/>
      <c r="X9" s="298"/>
      <c r="Y9" s="298"/>
      <c r="Z9" s="298"/>
      <c r="AA9" s="298"/>
      <c r="AB9" s="298"/>
      <c r="AC9" s="298"/>
      <c r="AD9" s="298"/>
      <c r="AE9" s="298"/>
      <c r="AF9" s="298"/>
      <c r="AG9" s="298"/>
      <c r="AH9" s="298"/>
      <c r="AI9" s="298"/>
      <c r="AJ9" s="298"/>
      <c r="AK9" s="298"/>
      <c r="AL9" s="298"/>
      <c r="AM9" s="298"/>
      <c r="AN9" s="298"/>
      <c r="AO9" s="298"/>
      <c r="AP9" s="298"/>
      <c r="AQ9" s="298"/>
      <c r="AR9" s="298"/>
      <c r="AS9" s="298"/>
      <c r="AT9" s="298"/>
      <c r="AU9" s="298"/>
      <c r="AV9" s="298"/>
      <c r="AW9" s="298"/>
      <c r="AX9" s="298"/>
      <c r="AY9" s="298"/>
      <c r="AZ9" s="298"/>
      <c r="BA9" s="298"/>
      <c r="BB9" s="298"/>
      <c r="BC9" s="298"/>
      <c r="BD9" s="298"/>
      <c r="BE9" s="298"/>
      <c r="BF9" s="298"/>
      <c r="BG9" s="298"/>
      <c r="BH9" s="298"/>
      <c r="BI9" s="298"/>
      <c r="BJ9" s="298"/>
      <c r="BK9" s="298"/>
      <c r="BL9" s="298"/>
      <c r="BM9" s="298"/>
      <c r="BN9" s="298"/>
      <c r="BO9" s="298"/>
      <c r="BP9" s="298"/>
      <c r="BQ9" s="298"/>
      <c r="BR9" s="298"/>
      <c r="BS9" s="298"/>
      <c r="BT9" s="298"/>
      <c r="BU9" s="298"/>
      <c r="BV9" s="298"/>
      <c r="BW9" s="298"/>
      <c r="BX9" s="298"/>
      <c r="BY9" s="298"/>
      <c r="BZ9" s="298"/>
      <c r="CA9" s="298"/>
      <c r="CB9" s="298"/>
      <c r="CC9" s="298"/>
      <c r="CD9" s="298"/>
      <c r="CE9" s="298"/>
      <c r="CF9" s="298"/>
    </row>
    <row r="10" spans="1:84" ht="30" customHeight="1" x14ac:dyDescent="0.2">
      <c r="A10" s="231"/>
      <c r="B10" s="194" t="s">
        <v>0</v>
      </c>
      <c r="C10" s="233"/>
      <c r="D10" s="234"/>
      <c r="E10" s="196">
        <f>Summary!$E$64</f>
        <v>0</v>
      </c>
      <c r="F10" s="197"/>
      <c r="G10" s="749" t="s">
        <v>1</v>
      </c>
      <c r="H10" s="750"/>
      <c r="I10" s="751"/>
      <c r="J10" s="308"/>
      <c r="K10" s="758">
        <f>Summary!$I$64</f>
        <v>0</v>
      </c>
      <c r="L10" s="759"/>
      <c r="M10" s="760"/>
      <c r="N10" s="200"/>
      <c r="O10" s="298"/>
      <c r="P10" s="298"/>
      <c r="Q10" s="298"/>
      <c r="R10" s="298"/>
      <c r="S10" s="298"/>
      <c r="T10" s="298"/>
      <c r="U10" s="298"/>
      <c r="V10" s="298"/>
      <c r="W10" s="298"/>
      <c r="X10" s="298"/>
      <c r="Y10" s="298"/>
      <c r="Z10" s="298"/>
      <c r="AA10" s="298"/>
      <c r="AB10" s="298"/>
      <c r="AC10" s="298"/>
      <c r="AD10" s="298"/>
      <c r="AE10" s="298"/>
      <c r="AF10" s="298"/>
      <c r="AG10" s="298"/>
      <c r="AH10" s="298"/>
      <c r="AI10" s="298"/>
      <c r="AJ10" s="298"/>
      <c r="AK10" s="298"/>
      <c r="AL10" s="298"/>
      <c r="AM10" s="298"/>
      <c r="AN10" s="298"/>
      <c r="AO10" s="298"/>
      <c r="AP10" s="298"/>
      <c r="AQ10" s="298"/>
      <c r="AR10" s="298"/>
      <c r="AS10" s="298"/>
      <c r="AT10" s="298"/>
      <c r="AU10" s="298"/>
      <c r="AV10" s="298"/>
      <c r="AW10" s="298"/>
      <c r="AX10" s="298"/>
      <c r="AY10" s="298"/>
      <c r="AZ10" s="298"/>
      <c r="BA10" s="298"/>
      <c r="BB10" s="298"/>
      <c r="BC10" s="298"/>
      <c r="BD10" s="298"/>
      <c r="BE10" s="298"/>
      <c r="BF10" s="298"/>
      <c r="BG10" s="298"/>
      <c r="BH10" s="298"/>
      <c r="BI10" s="298"/>
      <c r="BJ10" s="298"/>
      <c r="BK10" s="298"/>
      <c r="BL10" s="298"/>
      <c r="BM10" s="298"/>
      <c r="BN10" s="298"/>
      <c r="BO10" s="298"/>
      <c r="BP10" s="298"/>
      <c r="BQ10" s="298"/>
      <c r="BR10" s="298"/>
      <c r="BS10" s="298"/>
      <c r="BT10" s="298"/>
      <c r="BU10" s="298"/>
      <c r="BV10" s="298"/>
      <c r="BW10" s="298"/>
      <c r="BX10" s="298"/>
      <c r="BY10" s="298"/>
      <c r="BZ10" s="298"/>
      <c r="CA10" s="298"/>
      <c r="CB10" s="298"/>
      <c r="CC10" s="298"/>
      <c r="CD10" s="298"/>
      <c r="CE10" s="298"/>
      <c r="CF10" s="298"/>
    </row>
    <row r="11" spans="1:84" ht="5.5" customHeight="1" x14ac:dyDescent="0.2">
      <c r="A11" s="231"/>
      <c r="B11" s="198"/>
      <c r="C11" s="180"/>
      <c r="D11" s="164"/>
      <c r="E11" s="193"/>
      <c r="F11" s="167"/>
      <c r="G11" s="309"/>
      <c r="H11" s="179"/>
      <c r="I11" s="179"/>
      <c r="J11" s="164"/>
      <c r="K11" s="379"/>
      <c r="L11" s="379"/>
      <c r="M11" s="379"/>
      <c r="N11" s="200"/>
      <c r="O11" s="298"/>
      <c r="P11" s="298"/>
      <c r="Q11" s="298"/>
      <c r="R11" s="298"/>
      <c r="S11" s="298"/>
      <c r="T11" s="298"/>
      <c r="U11" s="298"/>
      <c r="V11" s="298"/>
      <c r="W11" s="298"/>
      <c r="X11" s="298"/>
      <c r="Y11" s="298"/>
      <c r="Z11" s="298"/>
      <c r="AA11" s="298"/>
      <c r="AB11" s="298"/>
      <c r="AC11" s="298"/>
      <c r="AD11" s="298"/>
      <c r="AE11" s="298"/>
      <c r="AF11" s="298"/>
      <c r="AG11" s="298"/>
      <c r="AH11" s="298"/>
      <c r="AI11" s="298"/>
      <c r="AJ11" s="298"/>
      <c r="AK11" s="298"/>
      <c r="AL11" s="298"/>
      <c r="AM11" s="298"/>
      <c r="AN11" s="298"/>
      <c r="AO11" s="298"/>
      <c r="AP11" s="298"/>
      <c r="AQ11" s="298"/>
      <c r="AR11" s="298"/>
      <c r="AS11" s="298"/>
      <c r="AT11" s="298"/>
      <c r="AU11" s="298"/>
      <c r="AV11" s="298"/>
      <c r="AW11" s="298"/>
      <c r="AX11" s="298"/>
      <c r="AY11" s="298"/>
      <c r="AZ11" s="298"/>
      <c r="BA11" s="298"/>
      <c r="BB11" s="298"/>
      <c r="BC11" s="298"/>
      <c r="BD11" s="298"/>
      <c r="BE11" s="298"/>
      <c r="BF11" s="298"/>
      <c r="BG11" s="298"/>
      <c r="BH11" s="298"/>
      <c r="BI11" s="298"/>
      <c r="BJ11" s="298"/>
      <c r="BK11" s="298"/>
      <c r="BL11" s="298"/>
      <c r="BM11" s="298"/>
      <c r="BN11" s="298"/>
      <c r="BO11" s="298"/>
      <c r="BP11" s="298"/>
      <c r="BQ11" s="298"/>
      <c r="BR11" s="298"/>
      <c r="BS11" s="298"/>
      <c r="BT11" s="298"/>
      <c r="BU11" s="298"/>
      <c r="BV11" s="298"/>
      <c r="BW11" s="298"/>
      <c r="BX11" s="298"/>
      <c r="BY11" s="298"/>
      <c r="BZ11" s="298"/>
      <c r="CA11" s="298"/>
      <c r="CB11" s="298"/>
      <c r="CC11" s="298"/>
      <c r="CD11" s="298"/>
      <c r="CE11" s="298"/>
      <c r="CF11" s="298"/>
    </row>
    <row r="12" spans="1:84" ht="30" customHeight="1" x14ac:dyDescent="0.2">
      <c r="A12" s="231"/>
      <c r="B12" s="194" t="s">
        <v>37</v>
      </c>
      <c r="C12" s="233"/>
      <c r="D12" s="234"/>
      <c r="E12" s="196">
        <f>Summary!$E$66</f>
        <v>0</v>
      </c>
      <c r="F12" s="197"/>
      <c r="G12" s="749" t="s">
        <v>35</v>
      </c>
      <c r="H12" s="750"/>
      <c r="I12" s="751"/>
      <c r="J12" s="234"/>
      <c r="K12" s="758">
        <f>Summary!$I$66</f>
        <v>0</v>
      </c>
      <c r="L12" s="759"/>
      <c r="M12" s="760"/>
      <c r="N12" s="200"/>
      <c r="O12" s="298"/>
      <c r="P12" s="298"/>
      <c r="Q12" s="298"/>
      <c r="R12" s="298"/>
      <c r="S12" s="298"/>
      <c r="T12" s="298"/>
      <c r="U12" s="298"/>
      <c r="V12" s="298"/>
      <c r="W12" s="298"/>
      <c r="X12" s="298"/>
      <c r="Y12" s="298"/>
      <c r="Z12" s="298"/>
      <c r="AA12" s="298"/>
      <c r="AB12" s="298"/>
      <c r="AC12" s="298"/>
      <c r="AD12" s="298"/>
      <c r="AE12" s="298"/>
      <c r="AF12" s="298"/>
      <c r="AG12" s="298"/>
      <c r="AH12" s="298"/>
      <c r="AI12" s="298"/>
      <c r="AJ12" s="298"/>
      <c r="AK12" s="298"/>
      <c r="AL12" s="298"/>
      <c r="AM12" s="298"/>
      <c r="AN12" s="298"/>
      <c r="AO12" s="298"/>
      <c r="AP12" s="298"/>
      <c r="AQ12" s="298"/>
      <c r="AR12" s="298"/>
      <c r="AS12" s="298"/>
      <c r="AT12" s="298"/>
      <c r="AU12" s="298"/>
      <c r="AV12" s="298"/>
      <c r="AW12" s="298"/>
      <c r="AX12" s="298"/>
      <c r="AY12" s="298"/>
      <c r="AZ12" s="298"/>
      <c r="BA12" s="298"/>
      <c r="BB12" s="298"/>
      <c r="BC12" s="298"/>
      <c r="BD12" s="298"/>
      <c r="BE12" s="298"/>
      <c r="BF12" s="298"/>
      <c r="BG12" s="298"/>
      <c r="BH12" s="298"/>
      <c r="BI12" s="298"/>
      <c r="BJ12" s="298"/>
      <c r="BK12" s="298"/>
      <c r="BL12" s="298"/>
      <c r="BM12" s="298"/>
      <c r="BN12" s="298"/>
      <c r="BO12" s="298"/>
      <c r="BP12" s="298"/>
      <c r="BQ12" s="298"/>
      <c r="BR12" s="298"/>
      <c r="BS12" s="298"/>
      <c r="BT12" s="298"/>
      <c r="BU12" s="298"/>
      <c r="BV12" s="298"/>
      <c r="BW12" s="298"/>
      <c r="BX12" s="298"/>
      <c r="BY12" s="298"/>
      <c r="BZ12" s="298"/>
      <c r="CA12" s="298"/>
      <c r="CB12" s="298"/>
      <c r="CC12" s="298"/>
      <c r="CD12" s="298"/>
      <c r="CE12" s="298"/>
      <c r="CF12" s="298"/>
    </row>
    <row r="13" spans="1:84" ht="5.5" customHeight="1" x14ac:dyDescent="0.2">
      <c r="A13" s="231"/>
      <c r="B13" s="198"/>
      <c r="C13" s="180"/>
      <c r="D13" s="164"/>
      <c r="E13" s="193"/>
      <c r="F13" s="167"/>
      <c r="G13" s="309"/>
      <c r="H13" s="179"/>
      <c r="I13" s="179"/>
      <c r="J13" s="164"/>
      <c r="K13" s="448"/>
      <c r="L13" s="448"/>
      <c r="M13" s="448"/>
      <c r="N13" s="200"/>
      <c r="O13" s="298"/>
      <c r="P13" s="298"/>
      <c r="Q13" s="298"/>
      <c r="R13" s="298"/>
      <c r="S13" s="298"/>
      <c r="T13" s="298"/>
      <c r="U13" s="298"/>
      <c r="V13" s="298"/>
      <c r="W13" s="298"/>
      <c r="X13" s="298"/>
      <c r="Y13" s="298"/>
      <c r="Z13" s="298"/>
      <c r="AA13" s="298"/>
      <c r="AB13" s="298"/>
      <c r="AC13" s="298"/>
      <c r="AD13" s="298"/>
      <c r="AE13" s="298"/>
      <c r="AF13" s="298"/>
      <c r="AG13" s="298"/>
      <c r="AH13" s="298"/>
      <c r="AI13" s="298"/>
      <c r="AJ13" s="298"/>
      <c r="AK13" s="298"/>
      <c r="AL13" s="298"/>
      <c r="AM13" s="298"/>
      <c r="AN13" s="298"/>
      <c r="AO13" s="298"/>
      <c r="AP13" s="298"/>
      <c r="AQ13" s="298"/>
      <c r="AR13" s="298"/>
      <c r="AS13" s="298"/>
      <c r="AT13" s="298"/>
      <c r="AU13" s="298"/>
      <c r="AV13" s="298"/>
      <c r="AW13" s="298"/>
      <c r="AX13" s="298"/>
      <c r="AY13" s="298"/>
      <c r="AZ13" s="298"/>
      <c r="BA13" s="298"/>
      <c r="BB13" s="298"/>
      <c r="BC13" s="298"/>
      <c r="BD13" s="298"/>
      <c r="BE13" s="298"/>
      <c r="BF13" s="298"/>
      <c r="BG13" s="298"/>
      <c r="BH13" s="298"/>
      <c r="BI13" s="298"/>
      <c r="BJ13" s="298"/>
      <c r="BK13" s="298"/>
      <c r="BL13" s="298"/>
      <c r="BM13" s="298"/>
      <c r="BN13" s="298"/>
      <c r="BO13" s="298"/>
      <c r="BP13" s="298"/>
      <c r="BQ13" s="298"/>
      <c r="BR13" s="298"/>
      <c r="BS13" s="298"/>
      <c r="BT13" s="298"/>
      <c r="BU13" s="298"/>
      <c r="BV13" s="298"/>
      <c r="BW13" s="298"/>
      <c r="BX13" s="298"/>
      <c r="BY13" s="298"/>
      <c r="BZ13" s="298"/>
      <c r="CA13" s="298"/>
      <c r="CB13" s="298"/>
      <c r="CC13" s="298"/>
      <c r="CD13" s="298"/>
      <c r="CE13" s="298"/>
      <c r="CF13" s="298"/>
    </row>
    <row r="14" spans="1:84" ht="30" customHeight="1" x14ac:dyDescent="0.2">
      <c r="A14" s="231"/>
      <c r="B14" s="194" t="s">
        <v>38</v>
      </c>
      <c r="C14" s="233"/>
      <c r="D14" s="234"/>
      <c r="E14" s="196">
        <f>Summary!$E$68</f>
        <v>0</v>
      </c>
      <c r="F14" s="197"/>
      <c r="G14" s="749" t="s">
        <v>2</v>
      </c>
      <c r="H14" s="750"/>
      <c r="I14" s="751"/>
      <c r="J14" s="234"/>
      <c r="K14" s="758">
        <f>Summary!$I$68</f>
        <v>0</v>
      </c>
      <c r="L14" s="759"/>
      <c r="M14" s="760"/>
      <c r="N14" s="200"/>
      <c r="O14" s="298"/>
      <c r="P14" s="298"/>
      <c r="Q14" s="298"/>
      <c r="R14" s="298"/>
      <c r="S14" s="298"/>
      <c r="T14" s="298"/>
      <c r="U14" s="298"/>
      <c r="V14" s="298"/>
      <c r="W14" s="298"/>
      <c r="X14" s="298"/>
      <c r="Y14" s="298"/>
      <c r="Z14" s="298"/>
      <c r="AA14" s="298"/>
      <c r="AB14" s="298"/>
      <c r="AC14" s="298"/>
      <c r="AD14" s="298"/>
      <c r="AE14" s="298"/>
      <c r="AF14" s="298"/>
      <c r="AG14" s="298"/>
      <c r="AH14" s="298"/>
      <c r="AI14" s="298"/>
      <c r="AJ14" s="298"/>
      <c r="AK14" s="298"/>
      <c r="AL14" s="298"/>
      <c r="AM14" s="298"/>
      <c r="AN14" s="298"/>
      <c r="AO14" s="298"/>
      <c r="AP14" s="298"/>
      <c r="AQ14" s="298"/>
      <c r="AR14" s="298"/>
      <c r="AS14" s="298"/>
      <c r="AT14" s="298"/>
      <c r="AU14" s="298"/>
      <c r="AV14" s="298"/>
      <c r="AW14" s="298"/>
      <c r="AX14" s="298"/>
      <c r="AY14" s="298"/>
      <c r="AZ14" s="298"/>
      <c r="BA14" s="298"/>
      <c r="BB14" s="298"/>
      <c r="BC14" s="298"/>
      <c r="BD14" s="298"/>
      <c r="BE14" s="298"/>
      <c r="BF14" s="298"/>
      <c r="BG14" s="298"/>
      <c r="BH14" s="298"/>
      <c r="BI14" s="298"/>
      <c r="BJ14" s="298"/>
      <c r="BK14" s="298"/>
      <c r="BL14" s="298"/>
      <c r="BM14" s="298"/>
      <c r="BN14" s="298"/>
      <c r="BO14" s="298"/>
      <c r="BP14" s="298"/>
      <c r="BQ14" s="298"/>
      <c r="BR14" s="298"/>
      <c r="BS14" s="298"/>
      <c r="BT14" s="298"/>
      <c r="BU14" s="298"/>
      <c r="BV14" s="298"/>
      <c r="BW14" s="298"/>
      <c r="BX14" s="298"/>
      <c r="BY14" s="298"/>
      <c r="BZ14" s="298"/>
      <c r="CA14" s="298"/>
      <c r="CB14" s="298"/>
      <c r="CC14" s="298"/>
      <c r="CD14" s="298"/>
      <c r="CE14" s="298"/>
      <c r="CF14" s="298"/>
    </row>
    <row r="15" spans="1:84" ht="5.5" customHeight="1" x14ac:dyDescent="0.2">
      <c r="A15" s="231"/>
      <c r="B15" s="198"/>
      <c r="C15" s="180"/>
      <c r="D15" s="164"/>
      <c r="E15" s="193"/>
      <c r="F15" s="167"/>
      <c r="G15" s="309"/>
      <c r="H15" s="179"/>
      <c r="I15" s="179"/>
      <c r="J15" s="164"/>
      <c r="K15" s="448"/>
      <c r="L15" s="448"/>
      <c r="M15" s="448"/>
      <c r="N15" s="200"/>
      <c r="O15" s="298"/>
      <c r="P15" s="298"/>
      <c r="Q15" s="298"/>
      <c r="R15" s="298"/>
      <c r="S15" s="298"/>
      <c r="T15" s="298"/>
      <c r="U15" s="298"/>
      <c r="V15" s="298"/>
      <c r="W15" s="298"/>
      <c r="X15" s="298"/>
      <c r="Y15" s="298"/>
      <c r="Z15" s="298"/>
      <c r="AA15" s="298"/>
      <c r="AB15" s="298"/>
      <c r="AC15" s="298"/>
      <c r="AD15" s="298"/>
      <c r="AE15" s="298"/>
      <c r="AF15" s="298"/>
      <c r="AG15" s="298"/>
      <c r="AH15" s="298"/>
      <c r="AI15" s="298"/>
      <c r="AJ15" s="298"/>
      <c r="AK15" s="298"/>
      <c r="AL15" s="298"/>
      <c r="AM15" s="298"/>
      <c r="AN15" s="298"/>
      <c r="AO15" s="298"/>
      <c r="AP15" s="298"/>
      <c r="AQ15" s="298"/>
      <c r="AR15" s="298"/>
      <c r="AS15" s="298"/>
      <c r="AT15" s="298"/>
      <c r="AU15" s="298"/>
      <c r="AV15" s="298"/>
      <c r="AW15" s="298"/>
      <c r="AX15" s="298"/>
      <c r="AY15" s="298"/>
      <c r="AZ15" s="298"/>
      <c r="BA15" s="298"/>
      <c r="BB15" s="298"/>
      <c r="BC15" s="298"/>
      <c r="BD15" s="298"/>
      <c r="BE15" s="298"/>
      <c r="BF15" s="298"/>
      <c r="BG15" s="298"/>
      <c r="BH15" s="298"/>
      <c r="BI15" s="298"/>
      <c r="BJ15" s="298"/>
      <c r="BK15" s="298"/>
      <c r="BL15" s="298"/>
      <c r="BM15" s="298"/>
      <c r="BN15" s="298"/>
      <c r="BO15" s="298"/>
      <c r="BP15" s="298"/>
      <c r="BQ15" s="298"/>
      <c r="BR15" s="298"/>
      <c r="BS15" s="298"/>
      <c r="BT15" s="298"/>
      <c r="BU15" s="298"/>
      <c r="BV15" s="298"/>
      <c r="BW15" s="298"/>
      <c r="BX15" s="298"/>
      <c r="BY15" s="298"/>
      <c r="BZ15" s="298"/>
      <c r="CA15" s="298"/>
      <c r="CB15" s="298"/>
      <c r="CC15" s="298"/>
      <c r="CD15" s="298"/>
      <c r="CE15" s="298"/>
      <c r="CF15" s="298"/>
    </row>
    <row r="16" spans="1:84" ht="30" customHeight="1" x14ac:dyDescent="0.2">
      <c r="A16" s="231"/>
      <c r="B16" s="194" t="s">
        <v>39</v>
      </c>
      <c r="C16" s="233"/>
      <c r="D16" s="234"/>
      <c r="E16" s="196">
        <f>Summary!$E$70</f>
        <v>0</v>
      </c>
      <c r="F16" s="197"/>
      <c r="G16" s="749" t="s">
        <v>3</v>
      </c>
      <c r="H16" s="750"/>
      <c r="I16" s="751"/>
      <c r="J16" s="234"/>
      <c r="K16" s="758">
        <f>Summary!$I$70</f>
        <v>0</v>
      </c>
      <c r="L16" s="759"/>
      <c r="M16" s="760"/>
      <c r="N16" s="200"/>
      <c r="O16" s="298"/>
      <c r="P16" s="298"/>
      <c r="Q16" s="298"/>
      <c r="R16" s="298"/>
      <c r="S16" s="298"/>
      <c r="T16" s="298"/>
      <c r="U16" s="298"/>
      <c r="V16" s="298"/>
      <c r="W16" s="298"/>
      <c r="X16" s="298"/>
      <c r="Y16" s="298"/>
      <c r="Z16" s="298"/>
      <c r="AA16" s="298"/>
      <c r="AB16" s="298"/>
      <c r="AC16" s="298"/>
      <c r="AD16" s="298"/>
      <c r="AE16" s="298"/>
      <c r="AF16" s="298"/>
      <c r="AG16" s="298"/>
      <c r="AH16" s="298"/>
      <c r="AI16" s="298"/>
      <c r="AJ16" s="298"/>
      <c r="AK16" s="298"/>
      <c r="AL16" s="298"/>
      <c r="AM16" s="298"/>
      <c r="AN16" s="298"/>
      <c r="AO16" s="298"/>
      <c r="AP16" s="298"/>
      <c r="AQ16" s="298"/>
      <c r="AR16" s="298"/>
      <c r="AS16" s="298"/>
      <c r="AT16" s="298"/>
      <c r="AU16" s="298"/>
      <c r="AV16" s="298"/>
      <c r="AW16" s="298"/>
      <c r="AX16" s="298"/>
      <c r="AY16" s="298"/>
      <c r="AZ16" s="298"/>
      <c r="BA16" s="298"/>
      <c r="BB16" s="298"/>
      <c r="BC16" s="298"/>
      <c r="BD16" s="298"/>
      <c r="BE16" s="298"/>
      <c r="BF16" s="298"/>
      <c r="BG16" s="298"/>
      <c r="BH16" s="298"/>
      <c r="BI16" s="298"/>
      <c r="BJ16" s="298"/>
      <c r="BK16" s="298"/>
      <c r="BL16" s="298"/>
      <c r="BM16" s="298"/>
      <c r="BN16" s="298"/>
      <c r="BO16" s="298"/>
      <c r="BP16" s="298"/>
      <c r="BQ16" s="298"/>
      <c r="BR16" s="298"/>
      <c r="BS16" s="298"/>
      <c r="BT16" s="298"/>
      <c r="BU16" s="298"/>
      <c r="BV16" s="298"/>
      <c r="BW16" s="298"/>
      <c r="BX16" s="298"/>
      <c r="BY16" s="298"/>
      <c r="BZ16" s="298"/>
      <c r="CA16" s="298"/>
      <c r="CB16" s="298"/>
      <c r="CC16" s="298"/>
      <c r="CD16" s="298"/>
      <c r="CE16" s="298"/>
      <c r="CF16" s="298"/>
    </row>
    <row r="17" spans="1:84" ht="5.5" customHeight="1" x14ac:dyDescent="0.2">
      <c r="A17" s="231"/>
      <c r="B17" s="198"/>
      <c r="C17" s="180"/>
      <c r="D17" s="164"/>
      <c r="E17" s="193"/>
      <c r="F17" s="167"/>
      <c r="G17" s="309"/>
      <c r="H17" s="179"/>
      <c r="I17" s="179"/>
      <c r="J17" s="164"/>
      <c r="K17" s="131"/>
      <c r="L17" s="131"/>
      <c r="M17" s="131"/>
      <c r="N17" s="200"/>
      <c r="O17" s="298"/>
      <c r="P17" s="298"/>
      <c r="Q17" s="298"/>
      <c r="R17" s="298"/>
      <c r="S17" s="298"/>
      <c r="T17" s="298"/>
      <c r="U17" s="298"/>
      <c r="V17" s="298"/>
      <c r="W17" s="298"/>
      <c r="X17" s="298"/>
      <c r="Y17" s="298"/>
      <c r="Z17" s="298"/>
      <c r="AA17" s="298"/>
      <c r="AB17" s="298"/>
      <c r="AC17" s="298"/>
      <c r="AD17" s="298"/>
      <c r="AE17" s="298"/>
      <c r="AF17" s="298"/>
      <c r="AG17" s="298"/>
      <c r="AH17" s="298"/>
      <c r="AI17" s="298"/>
      <c r="AJ17" s="298"/>
      <c r="AK17" s="298"/>
      <c r="AL17" s="298"/>
      <c r="AM17" s="298"/>
      <c r="AN17" s="298"/>
      <c r="AO17" s="298"/>
      <c r="AP17" s="298"/>
      <c r="AQ17" s="298"/>
      <c r="AR17" s="298"/>
      <c r="AS17" s="298"/>
      <c r="AT17" s="298"/>
      <c r="AU17" s="298"/>
      <c r="AV17" s="298"/>
      <c r="AW17" s="298"/>
      <c r="AX17" s="298"/>
      <c r="AY17" s="298"/>
      <c r="AZ17" s="298"/>
      <c r="BA17" s="298"/>
      <c r="BB17" s="298"/>
      <c r="BC17" s="298"/>
      <c r="BD17" s="298"/>
      <c r="BE17" s="298"/>
      <c r="BF17" s="298"/>
      <c r="BG17" s="298"/>
      <c r="BH17" s="298"/>
      <c r="BI17" s="298"/>
      <c r="BJ17" s="298"/>
      <c r="BK17" s="298"/>
      <c r="BL17" s="298"/>
      <c r="BM17" s="298"/>
      <c r="BN17" s="298"/>
      <c r="BO17" s="298"/>
      <c r="BP17" s="298"/>
      <c r="BQ17" s="298"/>
      <c r="BR17" s="298"/>
      <c r="BS17" s="298"/>
      <c r="BT17" s="298"/>
      <c r="BU17" s="298"/>
      <c r="BV17" s="298"/>
      <c r="BW17" s="298"/>
      <c r="BX17" s="298"/>
      <c r="BY17" s="298"/>
      <c r="BZ17" s="298"/>
      <c r="CA17" s="298"/>
      <c r="CB17" s="298"/>
      <c r="CC17" s="298"/>
      <c r="CD17" s="298"/>
      <c r="CE17" s="298"/>
      <c r="CF17" s="298"/>
    </row>
    <row r="18" spans="1:84" ht="30" customHeight="1" x14ac:dyDescent="0.2">
      <c r="A18" s="231"/>
      <c r="B18" s="194" t="s">
        <v>40</v>
      </c>
      <c r="C18" s="233"/>
      <c r="D18" s="234"/>
      <c r="E18" s="196">
        <f>Summary!$E$72</f>
        <v>0</v>
      </c>
      <c r="F18" s="197"/>
      <c r="G18" s="749" t="s">
        <v>4</v>
      </c>
      <c r="H18" s="750"/>
      <c r="I18" s="751"/>
      <c r="J18" s="234"/>
      <c r="K18" s="755">
        <f>Summary!$I$72</f>
        <v>0</v>
      </c>
      <c r="L18" s="756"/>
      <c r="M18" s="757"/>
      <c r="N18" s="200"/>
      <c r="O18" s="298"/>
      <c r="P18" s="298"/>
      <c r="Q18" s="298"/>
      <c r="R18" s="298"/>
      <c r="S18" s="298"/>
      <c r="T18" s="298"/>
      <c r="U18" s="298"/>
      <c r="V18" s="298"/>
      <c r="W18" s="298"/>
      <c r="X18" s="298"/>
      <c r="Y18" s="298"/>
      <c r="Z18" s="298"/>
      <c r="AA18" s="298"/>
      <c r="AB18" s="298"/>
      <c r="AC18" s="298"/>
      <c r="AD18" s="298"/>
      <c r="AE18" s="298"/>
      <c r="AF18" s="298"/>
      <c r="AG18" s="298"/>
      <c r="AH18" s="298"/>
      <c r="AI18" s="298"/>
      <c r="AJ18" s="298"/>
      <c r="AK18" s="298"/>
      <c r="AL18" s="298"/>
      <c r="AM18" s="298"/>
      <c r="AN18" s="298"/>
      <c r="AO18" s="298"/>
      <c r="AP18" s="298"/>
      <c r="AQ18" s="298"/>
      <c r="AR18" s="298"/>
      <c r="AS18" s="298"/>
      <c r="AT18" s="298"/>
      <c r="AU18" s="298"/>
      <c r="AV18" s="298"/>
      <c r="AW18" s="298"/>
      <c r="AX18" s="298"/>
      <c r="AY18" s="298"/>
      <c r="AZ18" s="298"/>
      <c r="BA18" s="298"/>
      <c r="BB18" s="298"/>
      <c r="BC18" s="298"/>
      <c r="BD18" s="298"/>
      <c r="BE18" s="298"/>
      <c r="BF18" s="298"/>
      <c r="BG18" s="298"/>
      <c r="BH18" s="298"/>
      <c r="BI18" s="298"/>
      <c r="BJ18" s="298"/>
      <c r="BK18" s="298"/>
      <c r="BL18" s="298"/>
      <c r="BM18" s="298"/>
      <c r="BN18" s="298"/>
      <c r="BO18" s="298"/>
      <c r="BP18" s="298"/>
      <c r="BQ18" s="298"/>
      <c r="BR18" s="298"/>
      <c r="BS18" s="298"/>
      <c r="BT18" s="298"/>
      <c r="BU18" s="298"/>
      <c r="BV18" s="298"/>
      <c r="BW18" s="298"/>
      <c r="BX18" s="298"/>
      <c r="BY18" s="298"/>
      <c r="BZ18" s="298"/>
      <c r="CA18" s="298"/>
      <c r="CB18" s="298"/>
      <c r="CC18" s="298"/>
      <c r="CD18" s="298"/>
      <c r="CE18" s="298"/>
      <c r="CF18" s="298"/>
    </row>
    <row r="19" spans="1:84" ht="5.5" customHeight="1" x14ac:dyDescent="0.2">
      <c r="A19" s="231"/>
      <c r="B19" s="198"/>
      <c r="C19" s="180"/>
      <c r="D19" s="164"/>
      <c r="E19" s="193"/>
      <c r="F19" s="167"/>
      <c r="G19" s="309"/>
      <c r="H19" s="179"/>
      <c r="I19" s="179"/>
      <c r="J19" s="164"/>
      <c r="K19" s="131"/>
      <c r="L19" s="131"/>
      <c r="M19" s="131"/>
      <c r="N19" s="200"/>
      <c r="O19" s="298"/>
      <c r="P19" s="298"/>
      <c r="Q19" s="298"/>
      <c r="R19" s="298"/>
      <c r="S19" s="298"/>
      <c r="T19" s="298"/>
      <c r="U19" s="298"/>
      <c r="V19" s="298"/>
      <c r="W19" s="298"/>
      <c r="X19" s="298"/>
      <c r="Y19" s="298"/>
      <c r="Z19" s="298"/>
      <c r="AA19" s="298"/>
      <c r="AB19" s="298"/>
      <c r="AC19" s="298"/>
      <c r="AD19" s="298"/>
      <c r="AE19" s="298"/>
      <c r="AF19" s="298"/>
      <c r="AG19" s="298"/>
      <c r="AH19" s="298"/>
      <c r="AI19" s="298"/>
      <c r="AJ19" s="298"/>
      <c r="AK19" s="298"/>
      <c r="AL19" s="298"/>
      <c r="AM19" s="298"/>
      <c r="AN19" s="298"/>
      <c r="AO19" s="298"/>
      <c r="AP19" s="298"/>
      <c r="AQ19" s="298"/>
      <c r="AR19" s="298"/>
      <c r="AS19" s="298"/>
      <c r="AT19" s="298"/>
      <c r="AU19" s="298"/>
      <c r="AV19" s="298"/>
      <c r="AW19" s="298"/>
      <c r="AX19" s="298"/>
      <c r="AY19" s="298"/>
      <c r="AZ19" s="298"/>
      <c r="BA19" s="298"/>
      <c r="BB19" s="298"/>
      <c r="BC19" s="298"/>
      <c r="BD19" s="298"/>
      <c r="BE19" s="298"/>
      <c r="BF19" s="298"/>
      <c r="BG19" s="298"/>
      <c r="BH19" s="298"/>
      <c r="BI19" s="298"/>
      <c r="BJ19" s="298"/>
      <c r="BK19" s="298"/>
      <c r="BL19" s="298"/>
      <c r="BM19" s="298"/>
      <c r="BN19" s="298"/>
      <c r="BO19" s="298"/>
      <c r="BP19" s="298"/>
      <c r="BQ19" s="298"/>
      <c r="BR19" s="298"/>
      <c r="BS19" s="298"/>
      <c r="BT19" s="298"/>
      <c r="BU19" s="298"/>
      <c r="BV19" s="298"/>
      <c r="BW19" s="298"/>
      <c r="BX19" s="298"/>
      <c r="BY19" s="298"/>
      <c r="BZ19" s="298"/>
      <c r="CA19" s="298"/>
      <c r="CB19" s="298"/>
      <c r="CC19" s="298"/>
      <c r="CD19" s="298"/>
      <c r="CE19" s="298"/>
      <c r="CF19" s="298"/>
    </row>
    <row r="20" spans="1:84" ht="30" customHeight="1" x14ac:dyDescent="0.2">
      <c r="A20" s="231"/>
      <c r="B20" s="194" t="s">
        <v>5</v>
      </c>
      <c r="C20" s="233"/>
      <c r="D20" s="234"/>
      <c r="E20" s="380">
        <f>Summary!$E$74</f>
        <v>0</v>
      </c>
      <c r="F20" s="197"/>
      <c r="G20" s="749" t="s">
        <v>6</v>
      </c>
      <c r="H20" s="750"/>
      <c r="I20" s="751"/>
      <c r="J20" s="234"/>
      <c r="K20" s="755">
        <f>Summary!$I$74</f>
        <v>0</v>
      </c>
      <c r="L20" s="756"/>
      <c r="M20" s="757"/>
      <c r="N20" s="200"/>
      <c r="O20" s="298"/>
      <c r="P20" s="298"/>
      <c r="Q20" s="298"/>
      <c r="R20" s="298"/>
      <c r="S20" s="298"/>
      <c r="T20" s="298"/>
      <c r="U20" s="298"/>
      <c r="V20" s="298"/>
      <c r="W20" s="298"/>
      <c r="X20" s="298"/>
      <c r="Y20" s="298"/>
      <c r="Z20" s="298"/>
      <c r="AA20" s="298"/>
      <c r="AB20" s="298"/>
      <c r="AC20" s="298"/>
      <c r="AD20" s="298"/>
      <c r="AE20" s="298"/>
      <c r="AF20" s="298"/>
      <c r="AG20" s="298"/>
      <c r="AH20" s="298"/>
      <c r="AI20" s="298"/>
      <c r="AJ20" s="298"/>
      <c r="AK20" s="298"/>
      <c r="AL20" s="298"/>
      <c r="AM20" s="298"/>
      <c r="AN20" s="298"/>
      <c r="AO20" s="298"/>
      <c r="AP20" s="298"/>
      <c r="AQ20" s="298"/>
      <c r="AR20" s="298"/>
      <c r="AS20" s="298"/>
      <c r="AT20" s="298"/>
      <c r="AU20" s="298"/>
      <c r="AV20" s="298"/>
      <c r="AW20" s="298"/>
      <c r="AX20" s="298"/>
      <c r="AY20" s="298"/>
      <c r="AZ20" s="298"/>
      <c r="BA20" s="298"/>
      <c r="BB20" s="298"/>
      <c r="BC20" s="298"/>
      <c r="BD20" s="298"/>
      <c r="BE20" s="298"/>
      <c r="BF20" s="298"/>
      <c r="BG20" s="298"/>
      <c r="BH20" s="298"/>
      <c r="BI20" s="298"/>
      <c r="BJ20" s="298"/>
      <c r="BK20" s="298"/>
      <c r="BL20" s="298"/>
      <c r="BM20" s="298"/>
      <c r="BN20" s="298"/>
      <c r="BO20" s="298"/>
      <c r="BP20" s="298"/>
      <c r="BQ20" s="298"/>
      <c r="BR20" s="298"/>
      <c r="BS20" s="298"/>
      <c r="BT20" s="298"/>
      <c r="BU20" s="298"/>
      <c r="BV20" s="298"/>
      <c r="BW20" s="298"/>
      <c r="BX20" s="298"/>
      <c r="BY20" s="298"/>
      <c r="BZ20" s="298"/>
      <c r="CA20" s="298"/>
      <c r="CB20" s="298"/>
      <c r="CC20" s="298"/>
      <c r="CD20" s="298"/>
      <c r="CE20" s="298"/>
      <c r="CF20" s="298"/>
    </row>
    <row r="21" spans="1:84" ht="5.5" customHeight="1" x14ac:dyDescent="0.2">
      <c r="A21" s="231"/>
      <c r="B21" s="198"/>
      <c r="C21" s="180"/>
      <c r="D21" s="164"/>
      <c r="E21" s="193"/>
      <c r="F21" s="167"/>
      <c r="G21" s="309"/>
      <c r="H21" s="179"/>
      <c r="I21" s="179"/>
      <c r="J21" s="164"/>
      <c r="K21" s="131"/>
      <c r="L21" s="131"/>
      <c r="M21" s="131"/>
      <c r="N21" s="200"/>
      <c r="O21" s="298"/>
      <c r="P21" s="298"/>
      <c r="Q21" s="298"/>
      <c r="R21" s="298"/>
      <c r="S21" s="298"/>
      <c r="T21" s="298"/>
      <c r="U21" s="298"/>
      <c r="V21" s="298"/>
      <c r="W21" s="298"/>
      <c r="X21" s="298"/>
      <c r="Y21" s="298"/>
      <c r="Z21" s="298"/>
      <c r="AA21" s="298"/>
      <c r="AB21" s="298"/>
      <c r="AC21" s="298"/>
      <c r="AD21" s="298"/>
      <c r="AE21" s="298"/>
      <c r="AF21" s="298"/>
      <c r="AG21" s="298"/>
      <c r="AH21" s="298"/>
      <c r="AI21" s="298"/>
      <c r="AJ21" s="298"/>
      <c r="AK21" s="298"/>
      <c r="AL21" s="298"/>
      <c r="AM21" s="298"/>
      <c r="AN21" s="298"/>
      <c r="AO21" s="298"/>
      <c r="AP21" s="298"/>
      <c r="AQ21" s="298"/>
      <c r="AR21" s="298"/>
      <c r="AS21" s="298"/>
      <c r="AT21" s="298"/>
      <c r="AU21" s="298"/>
      <c r="AV21" s="298"/>
      <c r="AW21" s="298"/>
      <c r="AX21" s="298"/>
      <c r="AY21" s="298"/>
      <c r="AZ21" s="298"/>
      <c r="BA21" s="298"/>
      <c r="BB21" s="298"/>
      <c r="BC21" s="298"/>
      <c r="BD21" s="298"/>
      <c r="BE21" s="298"/>
      <c r="BF21" s="298"/>
      <c r="BG21" s="298"/>
      <c r="BH21" s="298"/>
      <c r="BI21" s="298"/>
      <c r="BJ21" s="298"/>
      <c r="BK21" s="298"/>
      <c r="BL21" s="298"/>
      <c r="BM21" s="298"/>
      <c r="BN21" s="298"/>
      <c r="BO21" s="298"/>
      <c r="BP21" s="298"/>
      <c r="BQ21" s="298"/>
      <c r="BR21" s="298"/>
      <c r="BS21" s="298"/>
      <c r="BT21" s="298"/>
      <c r="BU21" s="298"/>
      <c r="BV21" s="298"/>
      <c r="BW21" s="298"/>
      <c r="BX21" s="298"/>
      <c r="BY21" s="298"/>
      <c r="BZ21" s="298"/>
      <c r="CA21" s="298"/>
      <c r="CB21" s="298"/>
      <c r="CC21" s="298"/>
      <c r="CD21" s="298"/>
      <c r="CE21" s="298"/>
      <c r="CF21" s="298"/>
    </row>
    <row r="22" spans="1:84" ht="30" customHeight="1" x14ac:dyDescent="0.2">
      <c r="A22" s="231"/>
      <c r="B22" s="194" t="s">
        <v>7</v>
      </c>
      <c r="C22" s="233"/>
      <c r="D22" s="234"/>
      <c r="E22" s="196">
        <f>Summary!$E$76</f>
        <v>0</v>
      </c>
      <c r="F22" s="197"/>
      <c r="G22" s="749" t="s">
        <v>270</v>
      </c>
      <c r="H22" s="750"/>
      <c r="I22" s="751"/>
      <c r="J22" s="234"/>
      <c r="K22" s="758">
        <f>Summary!$I$76</f>
        <v>0</v>
      </c>
      <c r="L22" s="759"/>
      <c r="M22" s="760"/>
      <c r="N22" s="200"/>
      <c r="O22" s="298"/>
      <c r="P22" s="298"/>
      <c r="Q22" s="298"/>
      <c r="R22" s="298"/>
      <c r="S22" s="298"/>
      <c r="T22" s="298"/>
      <c r="U22" s="298"/>
      <c r="V22" s="298"/>
      <c r="W22" s="298"/>
      <c r="X22" s="298"/>
      <c r="Y22" s="298"/>
      <c r="Z22" s="298"/>
      <c r="AA22" s="298"/>
      <c r="AB22" s="298"/>
      <c r="AC22" s="298"/>
      <c r="AD22" s="298"/>
      <c r="AE22" s="298"/>
      <c r="AF22" s="298"/>
      <c r="AG22" s="298"/>
      <c r="AH22" s="298"/>
      <c r="AI22" s="298"/>
      <c r="AJ22" s="298"/>
      <c r="AK22" s="298"/>
      <c r="AL22" s="298"/>
      <c r="AM22" s="298"/>
      <c r="AN22" s="298"/>
      <c r="AO22" s="298"/>
      <c r="AP22" s="298"/>
      <c r="AQ22" s="298"/>
      <c r="AR22" s="298"/>
      <c r="AS22" s="298"/>
      <c r="AT22" s="298"/>
      <c r="AU22" s="298"/>
      <c r="AV22" s="298"/>
      <c r="AW22" s="298"/>
      <c r="AX22" s="298"/>
      <c r="AY22" s="298"/>
      <c r="AZ22" s="298"/>
      <c r="BA22" s="298"/>
      <c r="BB22" s="298"/>
      <c r="BC22" s="298"/>
      <c r="BD22" s="298"/>
      <c r="BE22" s="298"/>
      <c r="BF22" s="298"/>
      <c r="BG22" s="298"/>
      <c r="BH22" s="298"/>
      <c r="BI22" s="298"/>
      <c r="BJ22" s="298"/>
      <c r="BK22" s="298"/>
      <c r="BL22" s="298"/>
      <c r="BM22" s="298"/>
      <c r="BN22" s="298"/>
      <c r="BO22" s="298"/>
      <c r="BP22" s="298"/>
      <c r="BQ22" s="298"/>
      <c r="BR22" s="298"/>
      <c r="BS22" s="298"/>
      <c r="BT22" s="298"/>
      <c r="BU22" s="298"/>
      <c r="BV22" s="298"/>
      <c r="BW22" s="298"/>
      <c r="BX22" s="298"/>
      <c r="BY22" s="298"/>
      <c r="BZ22" s="298"/>
      <c r="CA22" s="298"/>
      <c r="CB22" s="298"/>
      <c r="CC22" s="298"/>
      <c r="CD22" s="298"/>
      <c r="CE22" s="298"/>
      <c r="CF22" s="298"/>
    </row>
    <row r="23" spans="1:84" ht="35" customHeight="1" x14ac:dyDescent="0.2">
      <c r="A23" s="231"/>
      <c r="B23" s="186"/>
      <c r="C23" s="186"/>
      <c r="D23" s="186"/>
      <c r="N23" s="239"/>
      <c r="O23" s="298"/>
      <c r="P23" s="298"/>
      <c r="Q23" s="298"/>
      <c r="R23" s="298"/>
      <c r="S23" s="298"/>
      <c r="T23" s="298"/>
      <c r="U23" s="298"/>
      <c r="V23" s="298"/>
      <c r="W23" s="298"/>
      <c r="X23" s="298"/>
      <c r="Y23" s="298"/>
      <c r="Z23" s="298"/>
      <c r="AA23" s="298"/>
      <c r="AB23" s="298"/>
      <c r="AC23" s="298"/>
      <c r="AD23" s="298"/>
      <c r="AE23" s="298"/>
      <c r="AF23" s="298"/>
      <c r="AG23" s="298"/>
      <c r="AH23" s="298"/>
      <c r="AI23" s="298"/>
      <c r="AJ23" s="298"/>
      <c r="AK23" s="298"/>
      <c r="AL23" s="298"/>
      <c r="AM23" s="298"/>
      <c r="AN23" s="298"/>
      <c r="AO23" s="298"/>
      <c r="AP23" s="298"/>
      <c r="AQ23" s="298"/>
      <c r="AR23" s="298"/>
      <c r="AS23" s="298"/>
      <c r="AT23" s="298"/>
      <c r="AU23" s="298"/>
      <c r="AV23" s="298"/>
      <c r="AW23" s="298"/>
      <c r="AX23" s="298"/>
      <c r="AY23" s="298"/>
      <c r="AZ23" s="298"/>
      <c r="BA23" s="298"/>
      <c r="BB23" s="298"/>
      <c r="BC23" s="298"/>
      <c r="BD23" s="298"/>
      <c r="BE23" s="298"/>
      <c r="BF23" s="298"/>
      <c r="BG23" s="298"/>
      <c r="BH23" s="298"/>
      <c r="BI23" s="298"/>
      <c r="BJ23" s="298"/>
      <c r="BK23" s="298"/>
      <c r="BL23" s="298"/>
      <c r="BM23" s="298"/>
      <c r="BN23" s="298"/>
      <c r="BO23" s="298"/>
      <c r="BP23" s="298"/>
      <c r="BQ23" s="298"/>
      <c r="BR23" s="298"/>
      <c r="BS23" s="298"/>
      <c r="BT23" s="298"/>
      <c r="BU23" s="298"/>
      <c r="BV23" s="298"/>
      <c r="BW23" s="298"/>
      <c r="BX23" s="298"/>
      <c r="BY23" s="298"/>
      <c r="BZ23" s="298"/>
      <c r="CA23" s="298"/>
      <c r="CB23" s="298"/>
      <c r="CC23" s="298"/>
      <c r="CD23" s="298"/>
      <c r="CE23" s="298"/>
      <c r="CF23" s="298"/>
    </row>
    <row r="24" spans="1:84" ht="20" hidden="1" customHeight="1" x14ac:dyDescent="0.2">
      <c r="A24" s="231"/>
      <c r="B24" s="165"/>
      <c r="C24" s="165"/>
      <c r="D24" s="293"/>
      <c r="E24" s="293"/>
      <c r="F24" s="165"/>
      <c r="K24" s="294" t="s">
        <v>30</v>
      </c>
      <c r="L24" s="295"/>
      <c r="M24" s="296"/>
      <c r="N24" s="204"/>
      <c r="O24" s="148"/>
      <c r="P24" s="301"/>
      <c r="Q24" s="298"/>
      <c r="R24" s="298"/>
      <c r="S24" s="298"/>
      <c r="T24" s="298"/>
      <c r="U24" s="298"/>
      <c r="V24" s="298"/>
      <c r="W24" s="298"/>
      <c r="X24" s="298"/>
      <c r="Y24" s="298"/>
      <c r="Z24" s="298"/>
      <c r="AA24" s="298"/>
      <c r="AB24" s="298"/>
      <c r="AC24" s="298"/>
      <c r="AD24" s="298"/>
      <c r="AE24" s="298"/>
      <c r="AF24" s="298"/>
      <c r="AG24" s="298"/>
      <c r="AH24" s="298"/>
      <c r="AI24" s="298"/>
      <c r="AJ24" s="298"/>
      <c r="AK24" s="298"/>
      <c r="AL24" s="298"/>
      <c r="AM24" s="298"/>
      <c r="AN24" s="298"/>
      <c r="AO24" s="298"/>
      <c r="AP24" s="298"/>
      <c r="AQ24" s="298"/>
      <c r="AR24" s="298"/>
      <c r="AS24" s="298"/>
      <c r="AT24" s="298"/>
      <c r="AU24" s="298"/>
      <c r="AV24" s="298"/>
      <c r="AW24" s="298"/>
      <c r="AX24" s="298"/>
      <c r="AY24" s="298"/>
      <c r="AZ24" s="298"/>
      <c r="BA24" s="298"/>
      <c r="BB24" s="298"/>
      <c r="BC24" s="298"/>
      <c r="BD24" s="298"/>
      <c r="BE24" s="298"/>
      <c r="BF24" s="298"/>
      <c r="BG24" s="298"/>
      <c r="BH24" s="298"/>
      <c r="BI24" s="298"/>
      <c r="BJ24" s="298"/>
      <c r="BK24" s="298"/>
      <c r="BL24" s="298"/>
      <c r="BM24" s="298"/>
      <c r="BN24" s="298"/>
      <c r="BO24" s="298"/>
      <c r="BP24" s="298"/>
      <c r="BQ24" s="298"/>
      <c r="BR24" s="298"/>
      <c r="BS24" s="298"/>
      <c r="BT24" s="298"/>
      <c r="BU24" s="298"/>
      <c r="BV24" s="298"/>
      <c r="BW24" s="298"/>
      <c r="BX24" s="298"/>
      <c r="BY24" s="298"/>
      <c r="BZ24" s="298"/>
      <c r="CA24" s="298"/>
      <c r="CB24" s="298"/>
      <c r="CC24" s="298"/>
      <c r="CD24" s="298"/>
      <c r="CE24" s="298"/>
      <c r="CF24" s="298"/>
    </row>
    <row r="25" spans="1:84" ht="20" hidden="1" customHeight="1" x14ac:dyDescent="0.2">
      <c r="A25" s="231"/>
      <c r="B25" s="293"/>
      <c r="C25" s="293"/>
      <c r="D25" s="293"/>
      <c r="E25" s="293"/>
      <c r="F25" s="205"/>
      <c r="K25" s="206">
        <v>44950</v>
      </c>
      <c r="L25" s="148"/>
      <c r="M25" s="149">
        <v>0.25</v>
      </c>
      <c r="N25" s="207"/>
      <c r="O25" s="148"/>
      <c r="P25" s="148"/>
      <c r="Q25" s="298"/>
      <c r="R25" s="298"/>
      <c r="S25" s="298"/>
      <c r="T25" s="298"/>
      <c r="U25" s="298"/>
      <c r="V25" s="298"/>
      <c r="W25" s="298"/>
      <c r="X25" s="298"/>
      <c r="Y25" s="298"/>
      <c r="Z25" s="298"/>
      <c r="AA25" s="298"/>
      <c r="AB25" s="298"/>
      <c r="AC25" s="298"/>
      <c r="AD25" s="298"/>
      <c r="AE25" s="298"/>
      <c r="AF25" s="298"/>
      <c r="AG25" s="298"/>
      <c r="AH25" s="298"/>
      <c r="AI25" s="298"/>
      <c r="AJ25" s="298"/>
      <c r="AK25" s="298"/>
      <c r="AL25" s="298"/>
      <c r="AM25" s="298"/>
      <c r="AN25" s="298"/>
      <c r="AO25" s="298"/>
      <c r="AP25" s="298"/>
      <c r="AQ25" s="298"/>
      <c r="AR25" s="298"/>
      <c r="AS25" s="298"/>
      <c r="AT25" s="298"/>
      <c r="AU25" s="298"/>
      <c r="AV25" s="298"/>
      <c r="AW25" s="298"/>
      <c r="AX25" s="298"/>
      <c r="AY25" s="298"/>
      <c r="AZ25" s="298"/>
      <c r="BA25" s="298"/>
      <c r="BB25" s="298"/>
      <c r="BC25" s="298"/>
      <c r="BD25" s="298"/>
      <c r="BE25" s="298"/>
      <c r="BF25" s="298"/>
      <c r="BG25" s="298"/>
      <c r="BH25" s="298"/>
      <c r="BI25" s="298"/>
      <c r="BJ25" s="298"/>
      <c r="BK25" s="298"/>
      <c r="BL25" s="298"/>
      <c r="BM25" s="298"/>
      <c r="BN25" s="298"/>
      <c r="BO25" s="298"/>
      <c r="BP25" s="298"/>
      <c r="BQ25" s="298"/>
      <c r="BR25" s="298"/>
      <c r="BS25" s="298"/>
      <c r="BT25" s="298"/>
      <c r="BU25" s="298"/>
      <c r="BV25" s="298"/>
      <c r="BW25" s="298"/>
      <c r="BX25" s="298"/>
      <c r="BY25" s="298"/>
      <c r="BZ25" s="298"/>
      <c r="CA25" s="298"/>
      <c r="CB25" s="298"/>
      <c r="CC25" s="298"/>
      <c r="CD25" s="298"/>
      <c r="CE25" s="298"/>
      <c r="CF25" s="298"/>
    </row>
    <row r="26" spans="1:84" ht="33" customHeight="1" x14ac:dyDescent="0.2">
      <c r="A26" s="231"/>
      <c r="B26" s="668"/>
      <c r="C26" s="668"/>
      <c r="D26" s="668"/>
      <c r="E26" s="668"/>
      <c r="F26" s="169"/>
      <c r="G26" s="210" t="s">
        <v>342</v>
      </c>
      <c r="H26" s="210"/>
      <c r="I26" s="210"/>
      <c r="J26" s="168"/>
      <c r="K26" s="210" t="s">
        <v>50</v>
      </c>
      <c r="L26" s="211"/>
      <c r="M26" s="210" t="s">
        <v>51</v>
      </c>
      <c r="N26" s="212"/>
      <c r="O26" s="302"/>
      <c r="P26" s="298"/>
      <c r="Q26" s="298"/>
      <c r="R26" s="298"/>
      <c r="S26" s="298"/>
      <c r="T26" s="298"/>
      <c r="U26" s="298"/>
      <c r="V26" s="298"/>
      <c r="W26" s="298"/>
      <c r="X26" s="298"/>
      <c r="Y26" s="298"/>
      <c r="Z26" s="298"/>
      <c r="AA26" s="298"/>
      <c r="AB26" s="298"/>
      <c r="AC26" s="298"/>
      <c r="AD26" s="298"/>
      <c r="AE26" s="298"/>
      <c r="AF26" s="298"/>
      <c r="AG26" s="298"/>
      <c r="AH26" s="298"/>
      <c r="AI26" s="298"/>
      <c r="AJ26" s="298"/>
      <c r="AK26" s="298"/>
      <c r="AL26" s="298"/>
      <c r="AM26" s="298"/>
      <c r="AN26" s="298"/>
      <c r="AO26" s="298"/>
      <c r="AP26" s="298"/>
      <c r="AQ26" s="298"/>
      <c r="AR26" s="298"/>
      <c r="AS26" s="298"/>
      <c r="AT26" s="298"/>
      <c r="AU26" s="298"/>
      <c r="AV26" s="298"/>
      <c r="AW26" s="298"/>
      <c r="AX26" s="298"/>
      <c r="AY26" s="298"/>
      <c r="AZ26" s="298"/>
      <c r="BA26" s="298"/>
      <c r="BB26" s="298"/>
      <c r="BC26" s="298"/>
      <c r="BD26" s="298"/>
      <c r="BE26" s="298"/>
      <c r="BF26" s="298"/>
      <c r="BG26" s="298"/>
      <c r="BH26" s="298"/>
      <c r="BI26" s="298"/>
      <c r="BJ26" s="298"/>
      <c r="BK26" s="298"/>
      <c r="BL26" s="298"/>
      <c r="BM26" s="298"/>
      <c r="BN26" s="298"/>
      <c r="BO26" s="298"/>
      <c r="BP26" s="298"/>
      <c r="BQ26" s="298"/>
      <c r="BR26" s="298"/>
      <c r="BS26" s="298"/>
      <c r="BT26" s="298"/>
      <c r="BU26" s="298"/>
      <c r="BV26" s="298"/>
      <c r="BW26" s="298"/>
      <c r="BX26" s="298"/>
      <c r="BY26" s="298"/>
      <c r="BZ26" s="298"/>
      <c r="CA26" s="298"/>
      <c r="CB26" s="298"/>
      <c r="CC26" s="298"/>
      <c r="CD26" s="298"/>
      <c r="CE26" s="298"/>
      <c r="CF26" s="298"/>
    </row>
    <row r="27" spans="1:84" ht="27.5" customHeight="1" x14ac:dyDescent="0.2">
      <c r="A27" s="231"/>
      <c r="B27" s="664" t="s">
        <v>47</v>
      </c>
      <c r="C27" s="664"/>
      <c r="D27" s="664"/>
      <c r="E27" s="664"/>
      <c r="F27" s="213"/>
      <c r="G27" s="214"/>
      <c r="H27" s="214"/>
      <c r="I27" s="214"/>
      <c r="J27" s="215"/>
      <c r="K27" s="214"/>
      <c r="L27" s="216"/>
      <c r="M27" s="217"/>
      <c r="N27" s="218"/>
      <c r="O27" s="303"/>
      <c r="P27" s="298"/>
      <c r="Q27" s="298"/>
      <c r="R27" s="298"/>
      <c r="S27" s="298"/>
      <c r="T27" s="298"/>
      <c r="U27" s="298"/>
      <c r="V27" s="298"/>
      <c r="W27" s="298"/>
      <c r="X27" s="298"/>
      <c r="Y27" s="298"/>
      <c r="Z27" s="298"/>
      <c r="AA27" s="298"/>
      <c r="AB27" s="298"/>
      <c r="AC27" s="298"/>
      <c r="AD27" s="298"/>
      <c r="AE27" s="298"/>
      <c r="AF27" s="298"/>
      <c r="AG27" s="298"/>
      <c r="AH27" s="298"/>
      <c r="AI27" s="298"/>
      <c r="AJ27" s="298"/>
      <c r="AK27" s="298"/>
      <c r="AL27" s="298"/>
      <c r="AM27" s="298"/>
      <c r="AN27" s="298"/>
      <c r="AO27" s="298"/>
      <c r="AP27" s="298"/>
      <c r="AQ27" s="298"/>
      <c r="AR27" s="298"/>
      <c r="AS27" s="298"/>
      <c r="AT27" s="298"/>
      <c r="AU27" s="298"/>
      <c r="AV27" s="298"/>
      <c r="AW27" s="298"/>
      <c r="AX27" s="298"/>
      <c r="AY27" s="298"/>
      <c r="AZ27" s="298"/>
      <c r="BA27" s="298"/>
      <c r="BB27" s="298"/>
      <c r="BC27" s="298"/>
      <c r="BD27" s="298"/>
      <c r="BE27" s="298"/>
      <c r="BF27" s="298"/>
      <c r="BG27" s="298"/>
      <c r="BH27" s="298"/>
      <c r="BI27" s="298"/>
      <c r="BJ27" s="298"/>
      <c r="BK27" s="298"/>
      <c r="BL27" s="298"/>
      <c r="BM27" s="298"/>
      <c r="BN27" s="298"/>
      <c r="BO27" s="298"/>
      <c r="BP27" s="298"/>
      <c r="BQ27" s="298"/>
      <c r="BR27" s="298"/>
      <c r="BS27" s="298"/>
      <c r="BT27" s="298"/>
      <c r="BU27" s="298"/>
      <c r="BV27" s="298"/>
      <c r="BW27" s="298"/>
      <c r="BX27" s="298"/>
      <c r="BY27" s="298"/>
      <c r="BZ27" s="298"/>
      <c r="CA27" s="298"/>
      <c r="CB27" s="298"/>
      <c r="CC27" s="298"/>
      <c r="CD27" s="298"/>
      <c r="CE27" s="298"/>
      <c r="CF27" s="298"/>
    </row>
    <row r="28" spans="1:84" ht="67.25" customHeight="1" x14ac:dyDescent="0.2">
      <c r="A28" s="231"/>
      <c r="B28" s="711" t="s">
        <v>367</v>
      </c>
      <c r="C28" s="700"/>
      <c r="D28" s="700"/>
      <c r="E28" s="701"/>
      <c r="F28" s="128"/>
      <c r="G28" s="150"/>
      <c r="H28" s="210" t="s">
        <v>364</v>
      </c>
      <c r="I28" s="210" t="s">
        <v>365</v>
      </c>
      <c r="J28" s="151"/>
      <c r="K28" s="127"/>
      <c r="L28" s="128"/>
      <c r="M28" s="129"/>
      <c r="N28" s="219"/>
      <c r="O28" s="303"/>
      <c r="P28" s="298"/>
      <c r="Q28" s="298"/>
      <c r="R28" s="298"/>
      <c r="S28" s="298"/>
      <c r="T28" s="298"/>
      <c r="U28" s="298"/>
      <c r="V28" s="298"/>
      <c r="W28" s="298"/>
      <c r="X28" s="298"/>
      <c r="Y28" s="298"/>
      <c r="Z28" s="298"/>
      <c r="AA28" s="298"/>
      <c r="AB28" s="298"/>
      <c r="AC28" s="298"/>
      <c r="AD28" s="298"/>
      <c r="AE28" s="298"/>
      <c r="AF28" s="298"/>
      <c r="AG28" s="298"/>
      <c r="AH28" s="298"/>
      <c r="AI28" s="298"/>
      <c r="AJ28" s="298"/>
      <c r="AK28" s="298"/>
      <c r="AL28" s="298"/>
      <c r="AM28" s="298"/>
      <c r="AN28" s="298"/>
      <c r="AO28" s="298"/>
      <c r="AP28" s="298"/>
      <c r="AQ28" s="298"/>
      <c r="AR28" s="298"/>
      <c r="AS28" s="298"/>
      <c r="AT28" s="298"/>
      <c r="AU28" s="298"/>
      <c r="AV28" s="298"/>
      <c r="AW28" s="298"/>
      <c r="AX28" s="298"/>
      <c r="AY28" s="298"/>
      <c r="AZ28" s="298"/>
      <c r="BA28" s="298"/>
      <c r="BB28" s="298"/>
      <c r="BC28" s="298"/>
      <c r="BD28" s="298"/>
      <c r="BE28" s="298"/>
      <c r="BF28" s="298"/>
      <c r="BG28" s="298"/>
      <c r="BH28" s="298"/>
      <c r="BI28" s="298"/>
      <c r="BJ28" s="298"/>
      <c r="BK28" s="298"/>
      <c r="BL28" s="298"/>
      <c r="BM28" s="298"/>
      <c r="BN28" s="298"/>
      <c r="BO28" s="298"/>
      <c r="BP28" s="298"/>
      <c r="BQ28" s="298"/>
      <c r="BR28" s="298"/>
      <c r="BS28" s="298"/>
      <c r="BT28" s="298"/>
      <c r="BU28" s="298"/>
      <c r="BV28" s="298"/>
      <c r="BW28" s="298"/>
      <c r="BX28" s="298"/>
      <c r="BY28" s="298"/>
      <c r="BZ28" s="298"/>
      <c r="CA28" s="298"/>
      <c r="CB28" s="298"/>
      <c r="CC28" s="298"/>
      <c r="CD28" s="298"/>
      <c r="CE28" s="298"/>
      <c r="CF28" s="298"/>
    </row>
    <row r="29" spans="1:84" ht="44" customHeight="1" x14ac:dyDescent="0.2">
      <c r="A29" s="231"/>
      <c r="B29" s="753" t="s">
        <v>366</v>
      </c>
      <c r="C29" s="753"/>
      <c r="D29" s="753"/>
      <c r="E29" s="753"/>
      <c r="F29" s="128"/>
      <c r="G29" s="316"/>
      <c r="H29" s="210">
        <v>5</v>
      </c>
      <c r="I29" s="210">
        <v>5</v>
      </c>
      <c r="J29" s="151"/>
      <c r="K29" s="127">
        <v>162</v>
      </c>
      <c r="L29" s="128"/>
      <c r="M29" s="129">
        <f>K29*G29*H29*I29</f>
        <v>0</v>
      </c>
      <c r="N29" s="219"/>
      <c r="O29" s="303"/>
      <c r="P29" s="298"/>
      <c r="Q29" s="298"/>
      <c r="R29" s="298"/>
      <c r="S29" s="298"/>
      <c r="T29" s="298"/>
      <c r="U29" s="298"/>
      <c r="V29" s="298"/>
      <c r="W29" s="298"/>
      <c r="X29" s="298"/>
      <c r="Y29" s="298"/>
      <c r="Z29" s="298"/>
      <c r="AA29" s="298"/>
      <c r="AB29" s="298"/>
      <c r="AC29" s="298"/>
      <c r="AD29" s="298"/>
      <c r="AE29" s="298"/>
      <c r="AF29" s="298"/>
      <c r="AG29" s="298"/>
      <c r="AH29" s="298"/>
      <c r="AI29" s="298"/>
      <c r="AJ29" s="298"/>
      <c r="AK29" s="298"/>
      <c r="AL29" s="298"/>
      <c r="AM29" s="298"/>
      <c r="AN29" s="298"/>
      <c r="AO29" s="298"/>
      <c r="AP29" s="298"/>
      <c r="AQ29" s="298"/>
      <c r="AR29" s="298"/>
      <c r="AS29" s="298"/>
      <c r="AT29" s="298"/>
      <c r="AU29" s="298"/>
      <c r="AV29" s="298"/>
      <c r="AW29" s="298"/>
      <c r="AX29" s="298"/>
      <c r="AY29" s="298"/>
      <c r="AZ29" s="298"/>
      <c r="BA29" s="298"/>
      <c r="BB29" s="298"/>
      <c r="BC29" s="298"/>
      <c r="BD29" s="298"/>
      <c r="BE29" s="298"/>
      <c r="BF29" s="298"/>
      <c r="BG29" s="298"/>
      <c r="BH29" s="298"/>
      <c r="BI29" s="298"/>
      <c r="BJ29" s="298"/>
      <c r="BK29" s="298"/>
      <c r="BL29" s="298"/>
      <c r="BM29" s="298"/>
      <c r="BN29" s="298"/>
      <c r="BO29" s="298"/>
      <c r="BP29" s="298"/>
      <c r="BQ29" s="298"/>
      <c r="BR29" s="298"/>
      <c r="BS29" s="298"/>
      <c r="BT29" s="298"/>
      <c r="BU29" s="298"/>
      <c r="BV29" s="298"/>
      <c r="BW29" s="298"/>
      <c r="BX29" s="298"/>
      <c r="BY29" s="298"/>
      <c r="BZ29" s="298"/>
      <c r="CA29" s="298"/>
      <c r="CB29" s="298"/>
      <c r="CC29" s="298"/>
      <c r="CD29" s="298"/>
      <c r="CE29" s="298"/>
      <c r="CF29" s="298"/>
    </row>
    <row r="30" spans="1:84" ht="44" customHeight="1" x14ac:dyDescent="0.2">
      <c r="A30" s="231"/>
      <c r="B30" s="753" t="s">
        <v>371</v>
      </c>
      <c r="C30" s="753"/>
      <c r="D30" s="753"/>
      <c r="E30" s="753"/>
      <c r="F30" s="128"/>
      <c r="G30" s="316"/>
      <c r="H30" s="210">
        <v>6</v>
      </c>
      <c r="I30" s="316">
        <v>0</v>
      </c>
      <c r="J30" s="151"/>
      <c r="K30" s="127">
        <v>162</v>
      </c>
      <c r="L30" s="128"/>
      <c r="M30" s="129">
        <f t="shared" ref="M30:M39" si="0">K30*G30*H30*I30</f>
        <v>0</v>
      </c>
      <c r="N30" s="219"/>
      <c r="O30" s="303"/>
      <c r="P30" s="298"/>
      <c r="Q30" s="298"/>
      <c r="R30" s="298"/>
      <c r="S30" s="298"/>
      <c r="T30" s="298"/>
      <c r="U30" s="298"/>
      <c r="V30" s="298"/>
      <c r="W30" s="298"/>
      <c r="X30" s="298"/>
      <c r="Y30" s="298"/>
      <c r="Z30" s="298"/>
      <c r="AA30" s="298"/>
      <c r="AB30" s="298"/>
      <c r="AC30" s="298"/>
      <c r="AD30" s="298"/>
      <c r="AE30" s="298"/>
      <c r="AF30" s="298"/>
      <c r="AG30" s="298"/>
      <c r="AH30" s="298"/>
      <c r="AI30" s="298"/>
      <c r="AJ30" s="298"/>
      <c r="AK30" s="298"/>
      <c r="AL30" s="298"/>
      <c r="AM30" s="298"/>
      <c r="AN30" s="298"/>
      <c r="AO30" s="298"/>
      <c r="AP30" s="298"/>
      <c r="AQ30" s="298"/>
      <c r="AR30" s="298"/>
      <c r="AS30" s="298"/>
      <c r="AT30" s="298"/>
      <c r="AU30" s="298"/>
      <c r="AV30" s="298"/>
      <c r="AW30" s="298"/>
      <c r="AX30" s="298"/>
      <c r="AY30" s="298"/>
      <c r="AZ30" s="298"/>
      <c r="BA30" s="298"/>
      <c r="BB30" s="298"/>
      <c r="BC30" s="298"/>
      <c r="BD30" s="298"/>
      <c r="BE30" s="298"/>
      <c r="BF30" s="298"/>
      <c r="BG30" s="298"/>
      <c r="BH30" s="298"/>
      <c r="BI30" s="298"/>
      <c r="BJ30" s="298"/>
      <c r="BK30" s="298"/>
      <c r="BL30" s="298"/>
      <c r="BM30" s="298"/>
      <c r="BN30" s="298"/>
      <c r="BO30" s="298"/>
      <c r="BP30" s="298"/>
      <c r="BQ30" s="298"/>
      <c r="BR30" s="298"/>
      <c r="BS30" s="298"/>
      <c r="BT30" s="298"/>
      <c r="BU30" s="298"/>
      <c r="BV30" s="298"/>
      <c r="BW30" s="298"/>
      <c r="BX30" s="298"/>
      <c r="BY30" s="298"/>
      <c r="BZ30" s="298"/>
      <c r="CA30" s="298"/>
      <c r="CB30" s="298"/>
      <c r="CC30" s="298"/>
      <c r="CD30" s="298"/>
      <c r="CE30" s="298"/>
      <c r="CF30" s="298"/>
    </row>
    <row r="31" spans="1:84" ht="44" customHeight="1" x14ac:dyDescent="0.2">
      <c r="A31" s="231"/>
      <c r="B31" s="753" t="s">
        <v>372</v>
      </c>
      <c r="C31" s="753"/>
      <c r="D31" s="753"/>
      <c r="E31" s="753"/>
      <c r="F31" s="128"/>
      <c r="G31" s="316"/>
      <c r="H31" s="210">
        <v>6</v>
      </c>
      <c r="I31" s="316">
        <v>0</v>
      </c>
      <c r="J31" s="151"/>
      <c r="K31" s="127">
        <v>178</v>
      </c>
      <c r="L31" s="128"/>
      <c r="M31" s="129">
        <f t="shared" ref="M31" si="1">K31*G31*H31*I31</f>
        <v>0</v>
      </c>
      <c r="N31" s="219"/>
      <c r="O31" s="303"/>
      <c r="P31" s="298"/>
      <c r="Q31" s="298"/>
      <c r="R31" s="298"/>
      <c r="S31" s="298"/>
      <c r="T31" s="298"/>
      <c r="U31" s="298"/>
      <c r="V31" s="298"/>
      <c r="W31" s="298"/>
      <c r="X31" s="298"/>
      <c r="Y31" s="298"/>
      <c r="Z31" s="298"/>
      <c r="AA31" s="298"/>
      <c r="AB31" s="298"/>
      <c r="AC31" s="298"/>
      <c r="AD31" s="298"/>
      <c r="AE31" s="298"/>
      <c r="AF31" s="298"/>
      <c r="AG31" s="298"/>
      <c r="AH31" s="298"/>
      <c r="AI31" s="298"/>
      <c r="AJ31" s="298"/>
      <c r="AK31" s="298"/>
      <c r="AL31" s="298"/>
      <c r="AM31" s="298"/>
      <c r="AN31" s="298"/>
      <c r="AO31" s="298"/>
      <c r="AP31" s="298"/>
      <c r="AQ31" s="298"/>
      <c r="AR31" s="298"/>
      <c r="AS31" s="298"/>
      <c r="AT31" s="298"/>
      <c r="AU31" s="298"/>
      <c r="AV31" s="298"/>
      <c r="AW31" s="298"/>
      <c r="AX31" s="298"/>
      <c r="AY31" s="298"/>
      <c r="AZ31" s="298"/>
      <c r="BA31" s="298"/>
      <c r="BB31" s="298"/>
      <c r="BC31" s="298"/>
      <c r="BD31" s="298"/>
      <c r="BE31" s="298"/>
      <c r="BF31" s="298"/>
      <c r="BG31" s="298"/>
      <c r="BH31" s="298"/>
      <c r="BI31" s="298"/>
      <c r="BJ31" s="298"/>
      <c r="BK31" s="298"/>
      <c r="BL31" s="298"/>
      <c r="BM31" s="298"/>
      <c r="BN31" s="298"/>
      <c r="BO31" s="298"/>
      <c r="BP31" s="298"/>
      <c r="BQ31" s="298"/>
      <c r="BR31" s="298"/>
      <c r="BS31" s="298"/>
      <c r="BT31" s="298"/>
      <c r="BU31" s="298"/>
      <c r="BV31" s="298"/>
      <c r="BW31" s="298"/>
      <c r="BX31" s="298"/>
      <c r="BY31" s="298"/>
      <c r="BZ31" s="298"/>
      <c r="CA31" s="298"/>
      <c r="CB31" s="298"/>
      <c r="CC31" s="298"/>
      <c r="CD31" s="298"/>
      <c r="CE31" s="298"/>
      <c r="CF31" s="298"/>
    </row>
    <row r="32" spans="1:84" ht="44" customHeight="1" x14ac:dyDescent="0.2">
      <c r="A32" s="231"/>
      <c r="B32" s="753" t="s">
        <v>372</v>
      </c>
      <c r="C32" s="753"/>
      <c r="D32" s="753"/>
      <c r="E32" s="753"/>
      <c r="F32" s="128"/>
      <c r="G32" s="316"/>
      <c r="H32" s="210">
        <v>10</v>
      </c>
      <c r="I32" s="316">
        <v>0</v>
      </c>
      <c r="J32" s="151"/>
      <c r="K32" s="127">
        <v>178</v>
      </c>
      <c r="L32" s="128"/>
      <c r="M32" s="129">
        <f t="shared" si="0"/>
        <v>0</v>
      </c>
      <c r="N32" s="219"/>
      <c r="O32" s="303"/>
      <c r="P32" s="298"/>
      <c r="Q32" s="298"/>
      <c r="R32" s="298"/>
      <c r="S32" s="298"/>
      <c r="T32" s="298"/>
      <c r="U32" s="298"/>
      <c r="V32" s="298"/>
      <c r="W32" s="298"/>
      <c r="X32" s="298"/>
      <c r="Y32" s="298"/>
      <c r="Z32" s="298"/>
      <c r="AA32" s="298"/>
      <c r="AB32" s="298"/>
      <c r="AC32" s="298"/>
      <c r="AD32" s="298"/>
      <c r="AE32" s="298"/>
      <c r="AF32" s="298"/>
      <c r="AG32" s="298"/>
      <c r="AH32" s="298"/>
      <c r="AI32" s="298"/>
      <c r="AJ32" s="298"/>
      <c r="AK32" s="298"/>
      <c r="AL32" s="298"/>
      <c r="AM32" s="298"/>
      <c r="AN32" s="298"/>
      <c r="AO32" s="298"/>
      <c r="AP32" s="298"/>
      <c r="AQ32" s="298"/>
      <c r="AR32" s="298"/>
      <c r="AS32" s="298"/>
      <c r="AT32" s="298"/>
      <c r="AU32" s="298"/>
      <c r="AV32" s="298"/>
      <c r="AW32" s="298"/>
      <c r="AX32" s="298"/>
      <c r="AY32" s="298"/>
      <c r="AZ32" s="298"/>
      <c r="BA32" s="298"/>
      <c r="BB32" s="298"/>
      <c r="BC32" s="298"/>
      <c r="BD32" s="298"/>
      <c r="BE32" s="298"/>
      <c r="BF32" s="298"/>
      <c r="BG32" s="298"/>
      <c r="BH32" s="298"/>
      <c r="BI32" s="298"/>
      <c r="BJ32" s="298"/>
      <c r="BK32" s="298"/>
      <c r="BL32" s="298"/>
      <c r="BM32" s="298"/>
      <c r="BN32" s="298"/>
      <c r="BO32" s="298"/>
      <c r="BP32" s="298"/>
      <c r="BQ32" s="298"/>
      <c r="BR32" s="298"/>
      <c r="BS32" s="298"/>
      <c r="BT32" s="298"/>
      <c r="BU32" s="298"/>
      <c r="BV32" s="298"/>
      <c r="BW32" s="298"/>
      <c r="BX32" s="298"/>
      <c r="BY32" s="298"/>
      <c r="BZ32" s="298"/>
      <c r="CA32" s="298"/>
      <c r="CB32" s="298"/>
      <c r="CC32" s="298"/>
      <c r="CD32" s="298"/>
      <c r="CE32" s="298"/>
      <c r="CF32" s="298"/>
    </row>
    <row r="33" spans="1:84" ht="44" customHeight="1" x14ac:dyDescent="0.2">
      <c r="A33" s="231"/>
      <c r="B33" s="753" t="s">
        <v>372</v>
      </c>
      <c r="C33" s="753"/>
      <c r="D33" s="753"/>
      <c r="E33" s="753"/>
      <c r="F33" s="128"/>
      <c r="G33" s="316"/>
      <c r="H33" s="210">
        <v>15</v>
      </c>
      <c r="I33" s="316">
        <v>0</v>
      </c>
      <c r="J33" s="151"/>
      <c r="K33" s="127">
        <v>194</v>
      </c>
      <c r="L33" s="128"/>
      <c r="M33" s="129">
        <f t="shared" si="0"/>
        <v>0</v>
      </c>
      <c r="N33" s="219"/>
      <c r="O33" s="303"/>
      <c r="P33" s="298"/>
      <c r="Q33" s="298"/>
      <c r="R33" s="298"/>
      <c r="S33" s="298"/>
      <c r="T33" s="298"/>
      <c r="U33" s="298"/>
      <c r="V33" s="298"/>
      <c r="W33" s="298"/>
      <c r="X33" s="298"/>
      <c r="Y33" s="298"/>
      <c r="Z33" s="298"/>
      <c r="AA33" s="298"/>
      <c r="AB33" s="298"/>
      <c r="AC33" s="298"/>
      <c r="AD33" s="298"/>
      <c r="AE33" s="298"/>
      <c r="AF33" s="298"/>
      <c r="AG33" s="298"/>
      <c r="AH33" s="298"/>
      <c r="AI33" s="298"/>
      <c r="AJ33" s="298"/>
      <c r="AK33" s="298"/>
      <c r="AL33" s="298"/>
      <c r="AM33" s="298"/>
      <c r="AN33" s="298"/>
      <c r="AO33" s="298"/>
      <c r="AP33" s="298"/>
      <c r="AQ33" s="298"/>
      <c r="AR33" s="298"/>
      <c r="AS33" s="298"/>
      <c r="AT33" s="298"/>
      <c r="AU33" s="298"/>
      <c r="AV33" s="298"/>
      <c r="AW33" s="298"/>
      <c r="AX33" s="298"/>
      <c r="AY33" s="298"/>
      <c r="AZ33" s="298"/>
      <c r="BA33" s="298"/>
      <c r="BB33" s="298"/>
      <c r="BC33" s="298"/>
      <c r="BD33" s="298"/>
      <c r="BE33" s="298"/>
      <c r="BF33" s="298"/>
      <c r="BG33" s="298"/>
      <c r="BH33" s="298"/>
      <c r="BI33" s="298"/>
      <c r="BJ33" s="298"/>
      <c r="BK33" s="298"/>
      <c r="BL33" s="298"/>
      <c r="BM33" s="298"/>
      <c r="BN33" s="298"/>
      <c r="BO33" s="298"/>
      <c r="BP33" s="298"/>
      <c r="BQ33" s="298"/>
      <c r="BR33" s="298"/>
      <c r="BS33" s="298"/>
      <c r="BT33" s="298"/>
      <c r="BU33" s="298"/>
      <c r="BV33" s="298"/>
      <c r="BW33" s="298"/>
      <c r="BX33" s="298"/>
      <c r="BY33" s="298"/>
      <c r="BZ33" s="298"/>
      <c r="CA33" s="298"/>
      <c r="CB33" s="298"/>
      <c r="CC33" s="298"/>
      <c r="CD33" s="298"/>
      <c r="CE33" s="298"/>
      <c r="CF33" s="298"/>
    </row>
    <row r="34" spans="1:84" ht="44" customHeight="1" x14ac:dyDescent="0.2">
      <c r="A34" s="231"/>
      <c r="B34" s="753" t="s">
        <v>372</v>
      </c>
      <c r="C34" s="753"/>
      <c r="D34" s="753"/>
      <c r="E34" s="753"/>
      <c r="F34" s="128"/>
      <c r="G34" s="316"/>
      <c r="H34" s="210">
        <v>20</v>
      </c>
      <c r="I34" s="316">
        <v>0</v>
      </c>
      <c r="J34" s="151"/>
      <c r="K34" s="127">
        <v>194</v>
      </c>
      <c r="L34" s="128"/>
      <c r="M34" s="129">
        <f t="shared" si="0"/>
        <v>0</v>
      </c>
      <c r="N34" s="219"/>
      <c r="O34" s="303"/>
      <c r="P34" s="298"/>
      <c r="Q34" s="298"/>
      <c r="R34" s="298"/>
      <c r="S34" s="298"/>
      <c r="T34" s="298"/>
      <c r="U34" s="298"/>
      <c r="V34" s="298"/>
      <c r="W34" s="298"/>
      <c r="X34" s="298"/>
      <c r="Y34" s="298"/>
      <c r="Z34" s="298"/>
      <c r="AA34" s="298"/>
      <c r="AB34" s="298"/>
      <c r="AC34" s="298"/>
      <c r="AD34" s="298"/>
      <c r="AE34" s="298"/>
      <c r="AF34" s="298"/>
      <c r="AG34" s="298"/>
      <c r="AH34" s="298"/>
      <c r="AI34" s="298"/>
      <c r="AJ34" s="298"/>
      <c r="AK34" s="298"/>
      <c r="AL34" s="298"/>
      <c r="AM34" s="298"/>
      <c r="AN34" s="298"/>
      <c r="AO34" s="298"/>
      <c r="AP34" s="298"/>
      <c r="AQ34" s="298"/>
      <c r="AR34" s="298"/>
      <c r="AS34" s="298"/>
      <c r="AT34" s="298"/>
      <c r="AU34" s="298"/>
      <c r="AV34" s="298"/>
      <c r="AW34" s="298"/>
      <c r="AX34" s="298"/>
      <c r="AY34" s="298"/>
      <c r="AZ34" s="298"/>
      <c r="BA34" s="298"/>
      <c r="BB34" s="298"/>
      <c r="BC34" s="298"/>
      <c r="BD34" s="298"/>
      <c r="BE34" s="298"/>
      <c r="BF34" s="298"/>
      <c r="BG34" s="298"/>
      <c r="BH34" s="298"/>
      <c r="BI34" s="298"/>
      <c r="BJ34" s="298"/>
      <c r="BK34" s="298"/>
      <c r="BL34" s="298"/>
      <c r="BM34" s="298"/>
      <c r="BN34" s="298"/>
      <c r="BO34" s="298"/>
      <c r="BP34" s="298"/>
      <c r="BQ34" s="298"/>
      <c r="BR34" s="298"/>
      <c r="BS34" s="298"/>
      <c r="BT34" s="298"/>
      <c r="BU34" s="298"/>
      <c r="BV34" s="298"/>
      <c r="BW34" s="298"/>
      <c r="BX34" s="298"/>
      <c r="BY34" s="298"/>
      <c r="BZ34" s="298"/>
      <c r="CA34" s="298"/>
      <c r="CB34" s="298"/>
      <c r="CC34" s="298"/>
      <c r="CD34" s="298"/>
      <c r="CE34" s="298"/>
      <c r="CF34" s="298"/>
    </row>
    <row r="35" spans="1:84" ht="44" customHeight="1" x14ac:dyDescent="0.2">
      <c r="A35" s="231"/>
      <c r="B35" s="753" t="s">
        <v>373</v>
      </c>
      <c r="C35" s="753"/>
      <c r="D35" s="753"/>
      <c r="E35" s="753"/>
      <c r="F35" s="128"/>
      <c r="G35" s="316"/>
      <c r="H35" s="210">
        <v>6</v>
      </c>
      <c r="I35" s="316">
        <v>0</v>
      </c>
      <c r="J35" s="151"/>
      <c r="K35" s="127">
        <v>316</v>
      </c>
      <c r="L35" s="128"/>
      <c r="M35" s="129">
        <f t="shared" si="0"/>
        <v>0</v>
      </c>
      <c r="N35" s="219"/>
      <c r="O35" s="303"/>
      <c r="P35" s="298"/>
      <c r="Q35" s="298"/>
      <c r="R35" s="298"/>
      <c r="S35" s="298"/>
      <c r="T35" s="298"/>
      <c r="U35" s="298"/>
      <c r="V35" s="298"/>
      <c r="W35" s="298"/>
      <c r="X35" s="298"/>
      <c r="Y35" s="298"/>
      <c r="Z35" s="298"/>
      <c r="AA35" s="298"/>
      <c r="AB35" s="298"/>
      <c r="AC35" s="298"/>
      <c r="AD35" s="298"/>
      <c r="AE35" s="298"/>
      <c r="AF35" s="298"/>
      <c r="AG35" s="298"/>
      <c r="AH35" s="298"/>
      <c r="AI35" s="298"/>
      <c r="AJ35" s="298"/>
      <c r="AK35" s="298"/>
      <c r="AL35" s="298"/>
      <c r="AM35" s="298"/>
      <c r="AN35" s="298"/>
      <c r="AO35" s="298"/>
      <c r="AP35" s="298"/>
      <c r="AQ35" s="298"/>
      <c r="AR35" s="298"/>
      <c r="AS35" s="298"/>
      <c r="AT35" s="298"/>
      <c r="AU35" s="298"/>
      <c r="AV35" s="298"/>
      <c r="AW35" s="298"/>
      <c r="AX35" s="298"/>
      <c r="AY35" s="298"/>
      <c r="AZ35" s="298"/>
      <c r="BA35" s="298"/>
      <c r="BB35" s="298"/>
      <c r="BC35" s="298"/>
      <c r="BD35" s="298"/>
      <c r="BE35" s="298"/>
      <c r="BF35" s="298"/>
      <c r="BG35" s="298"/>
      <c r="BH35" s="298"/>
      <c r="BI35" s="298"/>
      <c r="BJ35" s="298"/>
      <c r="BK35" s="298"/>
      <c r="BL35" s="298"/>
      <c r="BM35" s="298"/>
      <c r="BN35" s="298"/>
      <c r="BO35" s="298"/>
      <c r="BP35" s="298"/>
      <c r="BQ35" s="298"/>
      <c r="BR35" s="298"/>
      <c r="BS35" s="298"/>
      <c r="BT35" s="298"/>
      <c r="BU35" s="298"/>
      <c r="BV35" s="298"/>
      <c r="BW35" s="298"/>
      <c r="BX35" s="298"/>
      <c r="BY35" s="298"/>
      <c r="BZ35" s="298"/>
      <c r="CA35" s="298"/>
      <c r="CB35" s="298"/>
      <c r="CC35" s="298"/>
      <c r="CD35" s="298"/>
      <c r="CE35" s="298"/>
      <c r="CF35" s="298"/>
    </row>
    <row r="36" spans="1:84" ht="44" customHeight="1" x14ac:dyDescent="0.2">
      <c r="A36" s="231"/>
      <c r="B36" s="753" t="s">
        <v>373</v>
      </c>
      <c r="C36" s="753"/>
      <c r="D36" s="753"/>
      <c r="E36" s="753"/>
      <c r="F36" s="128"/>
      <c r="G36" s="316"/>
      <c r="H36" s="210">
        <v>10</v>
      </c>
      <c r="I36" s="316">
        <v>0</v>
      </c>
      <c r="J36" s="151"/>
      <c r="K36" s="127">
        <v>316</v>
      </c>
      <c r="L36" s="128"/>
      <c r="M36" s="129">
        <f t="shared" si="0"/>
        <v>0</v>
      </c>
      <c r="N36" s="219"/>
      <c r="O36" s="303"/>
      <c r="P36" s="298"/>
      <c r="Q36" s="298"/>
      <c r="R36" s="298"/>
      <c r="S36" s="298"/>
      <c r="T36" s="298"/>
      <c r="U36" s="298"/>
      <c r="V36" s="298"/>
      <c r="W36" s="298"/>
      <c r="X36" s="298"/>
      <c r="Y36" s="298"/>
      <c r="Z36" s="298"/>
      <c r="AA36" s="298"/>
      <c r="AB36" s="298"/>
      <c r="AC36" s="298"/>
      <c r="AD36" s="298"/>
      <c r="AE36" s="298"/>
      <c r="AF36" s="298"/>
      <c r="AG36" s="298"/>
      <c r="AH36" s="298"/>
      <c r="AI36" s="298"/>
      <c r="AJ36" s="298"/>
      <c r="AK36" s="298"/>
      <c r="AL36" s="298"/>
      <c r="AM36" s="298"/>
      <c r="AN36" s="298"/>
      <c r="AO36" s="298"/>
      <c r="AP36" s="298"/>
      <c r="AQ36" s="298"/>
      <c r="AR36" s="298"/>
      <c r="AS36" s="298"/>
      <c r="AT36" s="298"/>
      <c r="AU36" s="298"/>
      <c r="AV36" s="298"/>
      <c r="AW36" s="298"/>
      <c r="AX36" s="298"/>
      <c r="AY36" s="298"/>
      <c r="AZ36" s="298"/>
      <c r="BA36" s="298"/>
      <c r="BB36" s="298"/>
      <c r="BC36" s="298"/>
      <c r="BD36" s="298"/>
      <c r="BE36" s="298"/>
      <c r="BF36" s="298"/>
      <c r="BG36" s="298"/>
      <c r="BH36" s="298"/>
      <c r="BI36" s="298"/>
      <c r="BJ36" s="298"/>
      <c r="BK36" s="298"/>
      <c r="BL36" s="298"/>
      <c r="BM36" s="298"/>
      <c r="BN36" s="298"/>
      <c r="BO36" s="298"/>
      <c r="BP36" s="298"/>
      <c r="BQ36" s="298"/>
      <c r="BR36" s="298"/>
      <c r="BS36" s="298"/>
      <c r="BT36" s="298"/>
      <c r="BU36" s="298"/>
      <c r="BV36" s="298"/>
      <c r="BW36" s="298"/>
      <c r="BX36" s="298"/>
      <c r="BY36" s="298"/>
      <c r="BZ36" s="298"/>
      <c r="CA36" s="298"/>
      <c r="CB36" s="298"/>
      <c r="CC36" s="298"/>
      <c r="CD36" s="298"/>
      <c r="CE36" s="298"/>
      <c r="CF36" s="298"/>
    </row>
    <row r="37" spans="1:84" ht="44" customHeight="1" x14ac:dyDescent="0.2">
      <c r="A37" s="231"/>
      <c r="B37" s="753" t="s">
        <v>374</v>
      </c>
      <c r="C37" s="753"/>
      <c r="D37" s="753"/>
      <c r="E37" s="753"/>
      <c r="F37" s="128"/>
      <c r="G37" s="316"/>
      <c r="H37" s="210">
        <v>15</v>
      </c>
      <c r="I37" s="316">
        <v>0</v>
      </c>
      <c r="J37" s="151"/>
      <c r="K37" s="127">
        <v>316</v>
      </c>
      <c r="L37" s="128"/>
      <c r="M37" s="129">
        <f t="shared" si="0"/>
        <v>0</v>
      </c>
      <c r="N37" s="219"/>
      <c r="O37" s="303"/>
      <c r="P37" s="298"/>
      <c r="Q37" s="298"/>
      <c r="R37" s="298"/>
      <c r="S37" s="298"/>
      <c r="T37" s="298"/>
      <c r="U37" s="298"/>
      <c r="V37" s="298"/>
      <c r="W37" s="298"/>
      <c r="X37" s="298"/>
      <c r="Y37" s="298"/>
      <c r="Z37" s="298"/>
      <c r="AA37" s="298"/>
      <c r="AB37" s="298"/>
      <c r="AC37" s="298"/>
      <c r="AD37" s="298"/>
      <c r="AE37" s="298"/>
      <c r="AF37" s="298"/>
      <c r="AG37" s="298"/>
      <c r="AH37" s="298"/>
      <c r="AI37" s="298"/>
      <c r="AJ37" s="298"/>
      <c r="AK37" s="298"/>
      <c r="AL37" s="298"/>
      <c r="AM37" s="298"/>
      <c r="AN37" s="298"/>
      <c r="AO37" s="298"/>
      <c r="AP37" s="298"/>
      <c r="AQ37" s="298"/>
      <c r="AR37" s="298"/>
      <c r="AS37" s="298"/>
      <c r="AT37" s="298"/>
      <c r="AU37" s="298"/>
      <c r="AV37" s="298"/>
      <c r="AW37" s="298"/>
      <c r="AX37" s="298"/>
      <c r="AY37" s="298"/>
      <c r="AZ37" s="298"/>
      <c r="BA37" s="298"/>
      <c r="BB37" s="298"/>
      <c r="BC37" s="298"/>
      <c r="BD37" s="298"/>
      <c r="BE37" s="298"/>
      <c r="BF37" s="298"/>
      <c r="BG37" s="298"/>
      <c r="BH37" s="298"/>
      <c r="BI37" s="298"/>
      <c r="BJ37" s="298"/>
      <c r="BK37" s="298"/>
      <c r="BL37" s="298"/>
      <c r="BM37" s="298"/>
      <c r="BN37" s="298"/>
      <c r="BO37" s="298"/>
      <c r="BP37" s="298"/>
      <c r="BQ37" s="298"/>
      <c r="BR37" s="298"/>
      <c r="BS37" s="298"/>
      <c r="BT37" s="298"/>
      <c r="BU37" s="298"/>
      <c r="BV37" s="298"/>
      <c r="BW37" s="298"/>
      <c r="BX37" s="298"/>
      <c r="BY37" s="298"/>
      <c r="BZ37" s="298"/>
      <c r="CA37" s="298"/>
      <c r="CB37" s="298"/>
      <c r="CC37" s="298"/>
      <c r="CD37" s="298"/>
      <c r="CE37" s="298"/>
      <c r="CF37" s="298"/>
    </row>
    <row r="38" spans="1:84" ht="44" customHeight="1" x14ac:dyDescent="0.2">
      <c r="A38" s="231"/>
      <c r="B38" s="753" t="s">
        <v>373</v>
      </c>
      <c r="C38" s="753"/>
      <c r="D38" s="753"/>
      <c r="E38" s="753"/>
      <c r="F38" s="128"/>
      <c r="G38" s="316"/>
      <c r="H38" s="210">
        <v>20</v>
      </c>
      <c r="I38" s="316">
        <v>0</v>
      </c>
      <c r="J38" s="151"/>
      <c r="K38" s="127">
        <v>316</v>
      </c>
      <c r="L38" s="128"/>
      <c r="M38" s="129">
        <f t="shared" si="0"/>
        <v>0</v>
      </c>
      <c r="N38" s="219"/>
      <c r="O38" s="303"/>
      <c r="P38" s="298"/>
      <c r="Q38" s="298"/>
      <c r="R38" s="298"/>
      <c r="S38" s="298"/>
      <c r="T38" s="298"/>
      <c r="U38" s="298"/>
      <c r="V38" s="298"/>
      <c r="W38" s="298"/>
      <c r="X38" s="298"/>
      <c r="Y38" s="298"/>
      <c r="Z38" s="298"/>
      <c r="AA38" s="298"/>
      <c r="AB38" s="298"/>
      <c r="AC38" s="298"/>
      <c r="AD38" s="298"/>
      <c r="AE38" s="298"/>
      <c r="AF38" s="298"/>
      <c r="AG38" s="298"/>
      <c r="AH38" s="298"/>
      <c r="AI38" s="298"/>
      <c r="AJ38" s="298"/>
      <c r="AK38" s="298"/>
      <c r="AL38" s="298"/>
      <c r="AM38" s="298"/>
      <c r="AN38" s="298"/>
      <c r="AO38" s="298"/>
      <c r="AP38" s="298"/>
      <c r="AQ38" s="298"/>
      <c r="AR38" s="298"/>
      <c r="AS38" s="298"/>
      <c r="AT38" s="298"/>
      <c r="AU38" s="298"/>
      <c r="AV38" s="298"/>
      <c r="AW38" s="298"/>
      <c r="AX38" s="298"/>
      <c r="AY38" s="298"/>
      <c r="AZ38" s="298"/>
      <c r="BA38" s="298"/>
      <c r="BB38" s="298"/>
      <c r="BC38" s="298"/>
      <c r="BD38" s="298"/>
      <c r="BE38" s="298"/>
      <c r="BF38" s="298"/>
      <c r="BG38" s="298"/>
      <c r="BH38" s="298"/>
      <c r="BI38" s="298"/>
      <c r="BJ38" s="298"/>
      <c r="BK38" s="298"/>
      <c r="BL38" s="298"/>
      <c r="BM38" s="298"/>
      <c r="BN38" s="298"/>
      <c r="BO38" s="298"/>
      <c r="BP38" s="298"/>
      <c r="BQ38" s="298"/>
      <c r="BR38" s="298"/>
      <c r="BS38" s="298"/>
      <c r="BT38" s="298"/>
      <c r="BU38" s="298"/>
      <c r="BV38" s="298"/>
      <c r="BW38" s="298"/>
      <c r="BX38" s="298"/>
      <c r="BY38" s="298"/>
      <c r="BZ38" s="298"/>
      <c r="CA38" s="298"/>
      <c r="CB38" s="298"/>
      <c r="CC38" s="298"/>
      <c r="CD38" s="298"/>
      <c r="CE38" s="298"/>
      <c r="CF38" s="298"/>
    </row>
    <row r="39" spans="1:84" ht="44" customHeight="1" x14ac:dyDescent="0.2">
      <c r="A39" s="231"/>
      <c r="B39" s="753" t="s">
        <v>374</v>
      </c>
      <c r="C39" s="753"/>
      <c r="D39" s="753"/>
      <c r="E39" s="753"/>
      <c r="F39" s="128"/>
      <c r="G39" s="316"/>
      <c r="H39" s="210">
        <v>30</v>
      </c>
      <c r="I39" s="316">
        <v>0</v>
      </c>
      <c r="J39" s="151"/>
      <c r="K39" s="127">
        <v>335</v>
      </c>
      <c r="L39" s="128"/>
      <c r="M39" s="129">
        <f t="shared" si="0"/>
        <v>0</v>
      </c>
      <c r="N39" s="219"/>
      <c r="O39" s="303"/>
      <c r="P39" s="298"/>
      <c r="Q39" s="298"/>
      <c r="R39" s="298"/>
      <c r="S39" s="298"/>
      <c r="T39" s="298"/>
      <c r="U39" s="298"/>
      <c r="V39" s="298"/>
      <c r="W39" s="298"/>
      <c r="X39" s="298"/>
      <c r="Y39" s="298"/>
      <c r="Z39" s="298"/>
      <c r="AA39" s="298"/>
      <c r="AB39" s="298"/>
      <c r="AC39" s="298"/>
      <c r="AD39" s="298"/>
      <c r="AE39" s="298"/>
      <c r="AF39" s="298"/>
      <c r="AG39" s="298"/>
      <c r="AH39" s="298"/>
      <c r="AI39" s="298"/>
      <c r="AJ39" s="298"/>
      <c r="AK39" s="298"/>
      <c r="AL39" s="298"/>
      <c r="AM39" s="298"/>
      <c r="AN39" s="298"/>
      <c r="AO39" s="298"/>
      <c r="AP39" s="298"/>
      <c r="AQ39" s="298"/>
      <c r="AR39" s="298"/>
      <c r="AS39" s="298"/>
      <c r="AT39" s="298"/>
      <c r="AU39" s="298"/>
      <c r="AV39" s="298"/>
      <c r="AW39" s="298"/>
      <c r="AX39" s="298"/>
      <c r="AY39" s="298"/>
      <c r="AZ39" s="298"/>
      <c r="BA39" s="298"/>
      <c r="BB39" s="298"/>
      <c r="BC39" s="298"/>
      <c r="BD39" s="298"/>
      <c r="BE39" s="298"/>
      <c r="BF39" s="298"/>
      <c r="BG39" s="298"/>
      <c r="BH39" s="298"/>
      <c r="BI39" s="298"/>
      <c r="BJ39" s="298"/>
      <c r="BK39" s="298"/>
      <c r="BL39" s="298"/>
      <c r="BM39" s="298"/>
      <c r="BN39" s="298"/>
      <c r="BO39" s="298"/>
      <c r="BP39" s="298"/>
      <c r="BQ39" s="298"/>
      <c r="BR39" s="298"/>
      <c r="BS39" s="298"/>
      <c r="BT39" s="298"/>
      <c r="BU39" s="298"/>
      <c r="BV39" s="298"/>
      <c r="BW39" s="298"/>
      <c r="BX39" s="298"/>
      <c r="BY39" s="298"/>
      <c r="BZ39" s="298"/>
      <c r="CA39" s="298"/>
      <c r="CB39" s="298"/>
      <c r="CC39" s="298"/>
      <c r="CD39" s="298"/>
      <c r="CE39" s="298"/>
      <c r="CF39" s="298"/>
    </row>
    <row r="40" spans="1:84" ht="44" customHeight="1" x14ac:dyDescent="0.2">
      <c r="A40" s="231"/>
      <c r="B40" s="711" t="s">
        <v>343</v>
      </c>
      <c r="C40" s="700"/>
      <c r="D40" s="700"/>
      <c r="E40" s="701"/>
      <c r="F40" s="128"/>
      <c r="G40" s="150"/>
      <c r="H40" s="150"/>
      <c r="I40" s="150"/>
      <c r="J40" s="151"/>
      <c r="K40" s="127"/>
      <c r="L40" s="128"/>
      <c r="M40" s="129"/>
      <c r="N40" s="219"/>
      <c r="O40" s="303"/>
      <c r="P40" s="298"/>
      <c r="Q40" s="298"/>
      <c r="R40" s="298"/>
      <c r="S40" s="298"/>
      <c r="T40" s="298"/>
      <c r="U40" s="298"/>
      <c r="V40" s="298"/>
      <c r="W40" s="298"/>
      <c r="X40" s="298"/>
      <c r="Y40" s="298"/>
      <c r="Z40" s="298"/>
      <c r="AA40" s="298"/>
      <c r="AB40" s="298"/>
      <c r="AC40" s="298"/>
      <c r="AD40" s="298"/>
      <c r="AE40" s="298"/>
      <c r="AF40" s="298"/>
      <c r="AG40" s="298"/>
      <c r="AH40" s="298"/>
      <c r="AI40" s="298"/>
      <c r="AJ40" s="298"/>
      <c r="AK40" s="298"/>
      <c r="AL40" s="298"/>
      <c r="AM40" s="298"/>
      <c r="AN40" s="298"/>
      <c r="AO40" s="298"/>
      <c r="AP40" s="298"/>
      <c r="AQ40" s="298"/>
      <c r="AR40" s="298"/>
      <c r="AS40" s="298"/>
      <c r="AT40" s="298"/>
      <c r="AU40" s="298"/>
      <c r="AV40" s="298"/>
      <c r="AW40" s="298"/>
      <c r="AX40" s="298"/>
      <c r="AY40" s="298"/>
      <c r="AZ40" s="298"/>
      <c r="BA40" s="298"/>
      <c r="BB40" s="298"/>
      <c r="BC40" s="298"/>
      <c r="BD40" s="298"/>
      <c r="BE40" s="298"/>
      <c r="BF40" s="298"/>
      <c r="BG40" s="298"/>
      <c r="BH40" s="298"/>
      <c r="BI40" s="298"/>
      <c r="BJ40" s="298"/>
      <c r="BK40" s="298"/>
      <c r="BL40" s="298"/>
      <c r="BM40" s="298"/>
      <c r="BN40" s="298"/>
      <c r="BO40" s="298"/>
      <c r="BP40" s="298"/>
      <c r="BQ40" s="298"/>
      <c r="BR40" s="298"/>
      <c r="BS40" s="298"/>
      <c r="BT40" s="298"/>
      <c r="BU40" s="298"/>
      <c r="BV40" s="298"/>
      <c r="BW40" s="298"/>
      <c r="BX40" s="298"/>
      <c r="BY40" s="298"/>
      <c r="BZ40" s="298"/>
      <c r="CA40" s="298"/>
      <c r="CB40" s="298"/>
      <c r="CC40" s="298"/>
      <c r="CD40" s="298"/>
      <c r="CE40" s="298"/>
      <c r="CF40" s="298"/>
    </row>
    <row r="41" spans="1:84" ht="44" customHeight="1" x14ac:dyDescent="0.2">
      <c r="A41" s="231"/>
      <c r="B41" s="753" t="s">
        <v>344</v>
      </c>
      <c r="C41" s="753"/>
      <c r="D41" s="753"/>
      <c r="E41" s="753"/>
      <c r="F41" s="128"/>
      <c r="G41" s="316"/>
      <c r="H41" s="307" t="s">
        <v>271</v>
      </c>
      <c r="I41" s="307" t="s">
        <v>271</v>
      </c>
      <c r="J41" s="151"/>
      <c r="K41" s="127">
        <v>3889</v>
      </c>
      <c r="L41" s="128"/>
      <c r="M41" s="129">
        <f t="shared" ref="M41" si="2">K41*G41</f>
        <v>0</v>
      </c>
      <c r="N41" s="219"/>
      <c r="O41" s="303"/>
      <c r="P41" s="298"/>
      <c r="Q41" s="298"/>
      <c r="R41" s="298"/>
      <c r="S41" s="298"/>
      <c r="T41" s="298"/>
      <c r="U41" s="298"/>
      <c r="V41" s="298"/>
      <c r="W41" s="298"/>
      <c r="X41" s="298"/>
      <c r="Y41" s="298"/>
      <c r="Z41" s="298"/>
      <c r="AA41" s="298"/>
      <c r="AB41" s="298"/>
      <c r="AC41" s="298"/>
      <c r="AD41" s="298"/>
      <c r="AE41" s="298"/>
      <c r="AF41" s="298"/>
      <c r="AG41" s="298"/>
      <c r="AH41" s="298"/>
      <c r="AI41" s="298"/>
      <c r="AJ41" s="298"/>
      <c r="AK41" s="298"/>
      <c r="AL41" s="298"/>
      <c r="AM41" s="298"/>
      <c r="AN41" s="298"/>
      <c r="AO41" s="298"/>
      <c r="AP41" s="298"/>
      <c r="AQ41" s="298"/>
      <c r="AR41" s="298"/>
      <c r="AS41" s="298"/>
      <c r="AT41" s="298"/>
      <c r="AU41" s="298"/>
      <c r="AV41" s="298"/>
      <c r="AW41" s="298"/>
      <c r="AX41" s="298"/>
      <c r="AY41" s="298"/>
      <c r="AZ41" s="298"/>
      <c r="BA41" s="298"/>
      <c r="BB41" s="298"/>
      <c r="BC41" s="298"/>
      <c r="BD41" s="298"/>
      <c r="BE41" s="298"/>
      <c r="BF41" s="298"/>
      <c r="BG41" s="298"/>
      <c r="BH41" s="298"/>
      <c r="BI41" s="298"/>
      <c r="BJ41" s="298"/>
      <c r="BK41" s="298"/>
      <c r="BL41" s="298"/>
      <c r="BM41" s="298"/>
      <c r="BN41" s="298"/>
      <c r="BO41" s="298"/>
      <c r="BP41" s="298"/>
      <c r="BQ41" s="298"/>
      <c r="BR41" s="298"/>
      <c r="BS41" s="298"/>
      <c r="BT41" s="298"/>
      <c r="BU41" s="298"/>
      <c r="BV41" s="298"/>
      <c r="BW41" s="298"/>
      <c r="BX41" s="298"/>
      <c r="BY41" s="298"/>
      <c r="BZ41" s="298"/>
      <c r="CA41" s="298"/>
      <c r="CB41" s="298"/>
      <c r="CC41" s="298"/>
      <c r="CD41" s="298"/>
      <c r="CE41" s="298"/>
      <c r="CF41" s="298"/>
    </row>
    <row r="42" spans="1:84" ht="44" customHeight="1" x14ac:dyDescent="0.2">
      <c r="A42" s="231"/>
      <c r="B42" s="711" t="s">
        <v>345</v>
      </c>
      <c r="C42" s="700"/>
      <c r="D42" s="700"/>
      <c r="E42" s="701"/>
      <c r="F42" s="128"/>
      <c r="G42" s="210" t="s">
        <v>368</v>
      </c>
      <c r="H42" s="210" t="s">
        <v>347</v>
      </c>
      <c r="I42" s="210" t="s">
        <v>363</v>
      </c>
      <c r="J42" s="151"/>
      <c r="K42" s="127"/>
      <c r="L42" s="128"/>
      <c r="M42" s="129"/>
      <c r="N42" s="219"/>
      <c r="O42" s="303"/>
      <c r="P42" s="298"/>
      <c r="Q42" s="298"/>
      <c r="R42" s="298"/>
      <c r="S42" s="298"/>
      <c r="T42" s="298"/>
      <c r="U42" s="298"/>
      <c r="V42" s="298"/>
      <c r="W42" s="298"/>
      <c r="X42" s="298"/>
      <c r="Y42" s="298"/>
      <c r="Z42" s="298"/>
      <c r="AA42" s="298"/>
      <c r="AB42" s="298"/>
      <c r="AC42" s="298"/>
      <c r="AD42" s="298"/>
      <c r="AE42" s="298"/>
      <c r="AF42" s="298"/>
      <c r="AG42" s="298"/>
      <c r="AH42" s="298"/>
      <c r="AI42" s="298"/>
      <c r="AJ42" s="298"/>
      <c r="AK42" s="298"/>
      <c r="AL42" s="298"/>
      <c r="AM42" s="298"/>
      <c r="AN42" s="298"/>
      <c r="AO42" s="298"/>
      <c r="AP42" s="298"/>
      <c r="AQ42" s="298"/>
      <c r="AR42" s="298"/>
      <c r="AS42" s="298"/>
      <c r="AT42" s="298"/>
      <c r="AU42" s="298"/>
      <c r="AV42" s="298"/>
      <c r="AW42" s="298"/>
      <c r="AX42" s="298"/>
      <c r="AY42" s="298"/>
      <c r="AZ42" s="298"/>
      <c r="BA42" s="298"/>
      <c r="BB42" s="298"/>
      <c r="BC42" s="298"/>
      <c r="BD42" s="298"/>
      <c r="BE42" s="298"/>
      <c r="BF42" s="298"/>
      <c r="BG42" s="298"/>
      <c r="BH42" s="298"/>
      <c r="BI42" s="298"/>
      <c r="BJ42" s="298"/>
      <c r="BK42" s="298"/>
      <c r="BL42" s="298"/>
      <c r="BM42" s="298"/>
      <c r="BN42" s="298"/>
      <c r="BO42" s="298"/>
      <c r="BP42" s="298"/>
      <c r="BQ42" s="298"/>
      <c r="BR42" s="298"/>
      <c r="BS42" s="298"/>
      <c r="BT42" s="298"/>
      <c r="BU42" s="298"/>
      <c r="BV42" s="298"/>
      <c r="BW42" s="298"/>
      <c r="BX42" s="298"/>
      <c r="BY42" s="298"/>
      <c r="BZ42" s="298"/>
      <c r="CA42" s="298"/>
      <c r="CB42" s="298"/>
      <c r="CC42" s="298"/>
      <c r="CD42" s="298"/>
      <c r="CE42" s="298"/>
      <c r="CF42" s="298"/>
    </row>
    <row r="43" spans="1:84" ht="44" customHeight="1" x14ac:dyDescent="0.2">
      <c r="A43" s="231"/>
      <c r="B43" s="754" t="s">
        <v>346</v>
      </c>
      <c r="C43" s="754"/>
      <c r="D43" s="754"/>
      <c r="E43" s="754"/>
      <c r="F43" s="128"/>
      <c r="G43" s="316"/>
      <c r="H43" s="316"/>
      <c r="I43" s="307">
        <f>G43*H43</f>
        <v>0</v>
      </c>
      <c r="J43" s="151"/>
      <c r="K43" s="127">
        <v>175</v>
      </c>
      <c r="L43" s="128"/>
      <c r="M43" s="129">
        <f>K43*I43</f>
        <v>0</v>
      </c>
      <c r="N43" s="219"/>
      <c r="O43" s="303"/>
      <c r="P43" s="298"/>
      <c r="Q43" s="298"/>
      <c r="R43" s="298"/>
      <c r="S43" s="298"/>
      <c r="T43" s="298"/>
      <c r="U43" s="298"/>
      <c r="V43" s="298"/>
      <c r="W43" s="298"/>
      <c r="X43" s="298"/>
      <c r="Y43" s="298"/>
      <c r="Z43" s="298"/>
      <c r="AA43" s="298"/>
      <c r="AB43" s="298"/>
      <c r="AC43" s="298"/>
      <c r="AD43" s="298"/>
      <c r="AE43" s="298"/>
      <c r="AF43" s="298"/>
      <c r="AG43" s="298"/>
      <c r="AH43" s="298"/>
      <c r="AI43" s="298"/>
      <c r="AJ43" s="298"/>
      <c r="AK43" s="298"/>
      <c r="AL43" s="298"/>
      <c r="AM43" s="298"/>
      <c r="AN43" s="298"/>
      <c r="AO43" s="298"/>
      <c r="AP43" s="298"/>
      <c r="AQ43" s="298"/>
      <c r="AR43" s="298"/>
      <c r="AS43" s="298"/>
      <c r="AT43" s="298"/>
      <c r="AU43" s="298"/>
      <c r="AV43" s="298"/>
      <c r="AW43" s="298"/>
      <c r="AX43" s="298"/>
      <c r="AY43" s="298"/>
      <c r="AZ43" s="298"/>
      <c r="BA43" s="298"/>
      <c r="BB43" s="298"/>
      <c r="BC43" s="298"/>
      <c r="BD43" s="298"/>
      <c r="BE43" s="298"/>
      <c r="BF43" s="298"/>
      <c r="BG43" s="298"/>
      <c r="BH43" s="298"/>
      <c r="BI43" s="298"/>
      <c r="BJ43" s="298"/>
      <c r="BK43" s="298"/>
      <c r="BL43" s="298"/>
      <c r="BM43" s="298"/>
      <c r="BN43" s="298"/>
      <c r="BO43" s="298"/>
      <c r="BP43" s="298"/>
      <c r="BQ43" s="298"/>
      <c r="BR43" s="298"/>
      <c r="BS43" s="298"/>
      <c r="BT43" s="298"/>
      <c r="BU43" s="298"/>
      <c r="BV43" s="298"/>
      <c r="BW43" s="298"/>
      <c r="BX43" s="298"/>
      <c r="BY43" s="298"/>
      <c r="BZ43" s="298"/>
      <c r="CA43" s="298"/>
      <c r="CB43" s="298"/>
      <c r="CC43" s="298"/>
      <c r="CD43" s="298"/>
      <c r="CE43" s="298"/>
      <c r="CF43" s="298"/>
    </row>
    <row r="44" spans="1:84" ht="44" customHeight="1" x14ac:dyDescent="0.2">
      <c r="A44" s="231"/>
      <c r="B44" s="752" t="s">
        <v>348</v>
      </c>
      <c r="C44" s="752"/>
      <c r="D44" s="752"/>
      <c r="E44" s="752"/>
      <c r="F44" s="128"/>
      <c r="G44" s="307" t="s">
        <v>271</v>
      </c>
      <c r="H44" s="307" t="s">
        <v>271</v>
      </c>
      <c r="I44" s="307" t="s">
        <v>271</v>
      </c>
      <c r="J44" s="151"/>
      <c r="K44" s="127"/>
      <c r="L44" s="128"/>
      <c r="M44" s="129"/>
      <c r="N44" s="219"/>
      <c r="O44" s="303"/>
      <c r="P44" s="298"/>
      <c r="Q44" s="298"/>
      <c r="R44" s="298"/>
      <c r="S44" s="298"/>
      <c r="T44" s="298"/>
      <c r="U44" s="298"/>
      <c r="V44" s="298"/>
      <c r="W44" s="298"/>
      <c r="X44" s="298"/>
      <c r="Y44" s="298"/>
      <c r="Z44" s="298"/>
      <c r="AA44" s="298"/>
      <c r="AB44" s="298"/>
      <c r="AC44" s="298"/>
      <c r="AD44" s="298"/>
      <c r="AE44" s="298"/>
      <c r="AF44" s="298"/>
      <c r="AG44" s="298"/>
      <c r="AH44" s="298"/>
      <c r="AI44" s="298"/>
      <c r="AJ44" s="298"/>
      <c r="AK44" s="298"/>
      <c r="AL44" s="298"/>
      <c r="AM44" s="298"/>
      <c r="AN44" s="298"/>
      <c r="AO44" s="298"/>
      <c r="AP44" s="298"/>
      <c r="AQ44" s="298"/>
      <c r="AR44" s="298"/>
      <c r="AS44" s="298"/>
      <c r="AT44" s="298"/>
      <c r="AU44" s="298"/>
      <c r="AV44" s="298"/>
      <c r="AW44" s="298"/>
      <c r="AX44" s="298"/>
      <c r="AY44" s="298"/>
      <c r="AZ44" s="298"/>
      <c r="BA44" s="298"/>
      <c r="BB44" s="298"/>
      <c r="BC44" s="298"/>
      <c r="BD44" s="298"/>
      <c r="BE44" s="298"/>
      <c r="BF44" s="298"/>
      <c r="BG44" s="298"/>
      <c r="BH44" s="298"/>
      <c r="BI44" s="298"/>
      <c r="BJ44" s="298"/>
      <c r="BK44" s="298"/>
      <c r="BL44" s="298"/>
      <c r="BM44" s="298"/>
      <c r="BN44" s="298"/>
      <c r="BO44" s="298"/>
      <c r="BP44" s="298"/>
      <c r="BQ44" s="298"/>
      <c r="BR44" s="298"/>
      <c r="BS44" s="298"/>
      <c r="BT44" s="298"/>
      <c r="BU44" s="298"/>
      <c r="BV44" s="298"/>
      <c r="BW44" s="298"/>
      <c r="BX44" s="298"/>
      <c r="BY44" s="298"/>
      <c r="BZ44" s="298"/>
      <c r="CA44" s="298"/>
      <c r="CB44" s="298"/>
      <c r="CC44" s="298"/>
      <c r="CD44" s="298"/>
      <c r="CE44" s="298"/>
      <c r="CF44" s="298"/>
    </row>
    <row r="45" spans="1:84" ht="44" customHeight="1" x14ac:dyDescent="0.2">
      <c r="A45" s="231"/>
      <c r="B45" s="753" t="s">
        <v>369</v>
      </c>
      <c r="C45" s="753"/>
      <c r="D45" s="753"/>
      <c r="E45" s="753"/>
      <c r="F45" s="128"/>
      <c r="G45" s="316"/>
      <c r="H45" s="316"/>
      <c r="I45" s="307">
        <f>G45*H45</f>
        <v>0</v>
      </c>
      <c r="J45" s="151"/>
      <c r="K45" s="127">
        <v>203</v>
      </c>
      <c r="L45" s="128"/>
      <c r="M45" s="129">
        <f>K45*I45</f>
        <v>0</v>
      </c>
      <c r="N45" s="219"/>
      <c r="O45" s="303"/>
      <c r="P45" s="298"/>
      <c r="Q45" s="298"/>
      <c r="R45" s="298"/>
      <c r="S45" s="298"/>
      <c r="T45" s="298"/>
      <c r="U45" s="298"/>
      <c r="V45" s="298"/>
      <c r="W45" s="298"/>
      <c r="X45" s="298"/>
      <c r="Y45" s="298"/>
      <c r="Z45" s="298"/>
      <c r="AA45" s="298"/>
      <c r="AB45" s="298"/>
      <c r="AC45" s="298"/>
      <c r="AD45" s="298"/>
      <c r="AE45" s="298"/>
      <c r="AF45" s="298"/>
      <c r="AG45" s="298"/>
      <c r="AH45" s="298"/>
      <c r="AI45" s="298"/>
      <c r="AJ45" s="298"/>
      <c r="AK45" s="298"/>
      <c r="AL45" s="298"/>
      <c r="AM45" s="298"/>
      <c r="AN45" s="298"/>
      <c r="AO45" s="298"/>
      <c r="AP45" s="298"/>
      <c r="AQ45" s="298"/>
      <c r="AR45" s="298"/>
      <c r="AS45" s="298"/>
      <c r="AT45" s="298"/>
      <c r="AU45" s="298"/>
      <c r="AV45" s="298"/>
      <c r="AW45" s="298"/>
      <c r="AX45" s="298"/>
      <c r="AY45" s="298"/>
      <c r="AZ45" s="298"/>
      <c r="BA45" s="298"/>
      <c r="BB45" s="298"/>
      <c r="BC45" s="298"/>
      <c r="BD45" s="298"/>
      <c r="BE45" s="298"/>
      <c r="BF45" s="298"/>
      <c r="BG45" s="298"/>
      <c r="BH45" s="298"/>
      <c r="BI45" s="298"/>
      <c r="BJ45" s="298"/>
      <c r="BK45" s="298"/>
      <c r="BL45" s="298"/>
      <c r="BM45" s="298"/>
      <c r="BN45" s="298"/>
      <c r="BO45" s="298"/>
      <c r="BP45" s="298"/>
      <c r="BQ45" s="298"/>
      <c r="BR45" s="298"/>
      <c r="BS45" s="298"/>
      <c r="BT45" s="298"/>
      <c r="BU45" s="298"/>
      <c r="BV45" s="298"/>
      <c r="BW45" s="298"/>
      <c r="BX45" s="298"/>
      <c r="BY45" s="298"/>
      <c r="BZ45" s="298"/>
      <c r="CA45" s="298"/>
      <c r="CB45" s="298"/>
      <c r="CC45" s="298"/>
      <c r="CD45" s="298"/>
      <c r="CE45" s="298"/>
      <c r="CF45" s="298"/>
    </row>
    <row r="46" spans="1:84" ht="44" customHeight="1" x14ac:dyDescent="0.2">
      <c r="A46" s="231"/>
      <c r="B46" s="711" t="s">
        <v>349</v>
      </c>
      <c r="C46" s="700"/>
      <c r="D46" s="700"/>
      <c r="E46" s="701"/>
      <c r="F46" s="128"/>
      <c r="G46" s="210" t="s">
        <v>368</v>
      </c>
      <c r="H46" s="210"/>
      <c r="I46" s="150"/>
      <c r="J46" s="151"/>
      <c r="K46" s="127"/>
      <c r="L46" s="128"/>
      <c r="M46" s="129"/>
      <c r="N46" s="219"/>
      <c r="O46" s="303"/>
      <c r="P46" s="298"/>
      <c r="Q46" s="298"/>
      <c r="R46" s="298"/>
      <c r="S46" s="298"/>
      <c r="T46" s="298"/>
      <c r="U46" s="298"/>
      <c r="V46" s="298"/>
      <c r="W46" s="298"/>
      <c r="X46" s="298"/>
      <c r="Y46" s="298"/>
      <c r="Z46" s="298"/>
      <c r="AA46" s="298"/>
      <c r="AB46" s="298"/>
      <c r="AC46" s="298"/>
      <c r="AD46" s="298"/>
      <c r="AE46" s="298"/>
      <c r="AF46" s="298"/>
      <c r="AG46" s="298"/>
      <c r="AH46" s="298"/>
      <c r="AI46" s="298"/>
      <c r="AJ46" s="298"/>
      <c r="AK46" s="298"/>
      <c r="AL46" s="298"/>
      <c r="AM46" s="298"/>
      <c r="AN46" s="298"/>
      <c r="AO46" s="298"/>
      <c r="AP46" s="298"/>
      <c r="AQ46" s="298"/>
      <c r="AR46" s="298"/>
      <c r="AS46" s="298"/>
      <c r="AT46" s="298"/>
      <c r="AU46" s="298"/>
      <c r="AV46" s="298"/>
      <c r="AW46" s="298"/>
      <c r="AX46" s="298"/>
      <c r="AY46" s="298"/>
      <c r="AZ46" s="298"/>
      <c r="BA46" s="298"/>
      <c r="BB46" s="298"/>
      <c r="BC46" s="298"/>
      <c r="BD46" s="298"/>
      <c r="BE46" s="298"/>
      <c r="BF46" s="298"/>
      <c r="BG46" s="298"/>
      <c r="BH46" s="298"/>
      <c r="BI46" s="298"/>
      <c r="BJ46" s="298"/>
      <c r="BK46" s="298"/>
      <c r="BL46" s="298"/>
      <c r="BM46" s="298"/>
      <c r="BN46" s="298"/>
      <c r="BO46" s="298"/>
      <c r="BP46" s="298"/>
      <c r="BQ46" s="298"/>
      <c r="BR46" s="298"/>
      <c r="BS46" s="298"/>
      <c r="BT46" s="298"/>
      <c r="BU46" s="298"/>
      <c r="BV46" s="298"/>
      <c r="BW46" s="298"/>
      <c r="BX46" s="298"/>
      <c r="BY46" s="298"/>
      <c r="BZ46" s="298"/>
      <c r="CA46" s="298"/>
      <c r="CB46" s="298"/>
      <c r="CC46" s="298"/>
      <c r="CD46" s="298"/>
      <c r="CE46" s="298"/>
      <c r="CF46" s="298"/>
    </row>
    <row r="47" spans="1:84" ht="44" customHeight="1" x14ac:dyDescent="0.2">
      <c r="A47" s="231"/>
      <c r="B47" s="753" t="s">
        <v>350</v>
      </c>
      <c r="C47" s="753"/>
      <c r="D47" s="753"/>
      <c r="E47" s="753"/>
      <c r="F47" s="128"/>
      <c r="G47" s="316"/>
      <c r="H47" s="307" t="s">
        <v>271</v>
      </c>
      <c r="I47" s="307" t="s">
        <v>271</v>
      </c>
      <c r="J47" s="151"/>
      <c r="K47" s="127">
        <v>146</v>
      </c>
      <c r="L47" s="128"/>
      <c r="M47" s="129">
        <f>K47*G47</f>
        <v>0</v>
      </c>
      <c r="N47" s="219"/>
      <c r="O47" s="303"/>
      <c r="P47" s="298"/>
      <c r="Q47" s="298"/>
      <c r="R47" s="298"/>
      <c r="S47" s="298"/>
      <c r="T47" s="298"/>
      <c r="U47" s="298"/>
      <c r="V47" s="298"/>
      <c r="W47" s="298"/>
      <c r="X47" s="298"/>
      <c r="Y47" s="298"/>
      <c r="Z47" s="298"/>
      <c r="AA47" s="298"/>
      <c r="AB47" s="298"/>
      <c r="AC47" s="298"/>
      <c r="AD47" s="298"/>
      <c r="AE47" s="298"/>
      <c r="AF47" s="298"/>
      <c r="AG47" s="298"/>
      <c r="AH47" s="298"/>
      <c r="AI47" s="298"/>
      <c r="AJ47" s="298"/>
      <c r="AK47" s="298"/>
      <c r="AL47" s="298"/>
      <c r="AM47" s="298"/>
      <c r="AN47" s="298"/>
      <c r="AO47" s="298"/>
      <c r="AP47" s="298"/>
      <c r="AQ47" s="298"/>
      <c r="AR47" s="298"/>
      <c r="AS47" s="298"/>
      <c r="AT47" s="298"/>
      <c r="AU47" s="298"/>
      <c r="AV47" s="298"/>
      <c r="AW47" s="298"/>
      <c r="AX47" s="298"/>
      <c r="AY47" s="298"/>
      <c r="AZ47" s="298"/>
      <c r="BA47" s="298"/>
      <c r="BB47" s="298"/>
      <c r="BC47" s="298"/>
      <c r="BD47" s="298"/>
      <c r="BE47" s="298"/>
      <c r="BF47" s="298"/>
      <c r="BG47" s="298"/>
      <c r="BH47" s="298"/>
      <c r="BI47" s="298"/>
      <c r="BJ47" s="298"/>
      <c r="BK47" s="298"/>
      <c r="BL47" s="298"/>
      <c r="BM47" s="298"/>
      <c r="BN47" s="298"/>
      <c r="BO47" s="298"/>
      <c r="BP47" s="298"/>
      <c r="BQ47" s="298"/>
      <c r="BR47" s="298"/>
      <c r="BS47" s="298"/>
      <c r="BT47" s="298"/>
      <c r="BU47" s="298"/>
      <c r="BV47" s="298"/>
      <c r="BW47" s="298"/>
      <c r="BX47" s="298"/>
      <c r="BY47" s="298"/>
      <c r="BZ47" s="298"/>
      <c r="CA47" s="298"/>
      <c r="CB47" s="298"/>
      <c r="CC47" s="298"/>
      <c r="CD47" s="298"/>
      <c r="CE47" s="298"/>
      <c r="CF47" s="298"/>
    </row>
    <row r="48" spans="1:84" ht="5.5" customHeight="1" x14ac:dyDescent="0.2">
      <c r="A48" s="231"/>
      <c r="B48" s="220"/>
      <c r="C48" s="164"/>
      <c r="D48" s="164"/>
      <c r="E48" s="221"/>
      <c r="F48" s="167"/>
      <c r="G48" s="220"/>
      <c r="H48" s="164"/>
      <c r="I48" s="164"/>
      <c r="J48" s="164"/>
      <c r="K48" s="130"/>
      <c r="L48" s="130"/>
      <c r="M48" s="131"/>
      <c r="N48" s="200"/>
      <c r="O48" s="298"/>
      <c r="P48" s="298"/>
      <c r="Q48" s="298"/>
      <c r="R48" s="298"/>
      <c r="S48" s="298"/>
      <c r="T48" s="298"/>
      <c r="U48" s="298"/>
      <c r="V48" s="298"/>
      <c r="W48" s="298"/>
      <c r="X48" s="298"/>
      <c r="Y48" s="298"/>
      <c r="Z48" s="298"/>
      <c r="AA48" s="298"/>
      <c r="AB48" s="298"/>
      <c r="AC48" s="298"/>
      <c r="AD48" s="298"/>
      <c r="AE48" s="298"/>
      <c r="AF48" s="298"/>
      <c r="AG48" s="298"/>
      <c r="AH48" s="298"/>
      <c r="AI48" s="298"/>
      <c r="AJ48" s="298"/>
      <c r="AK48" s="298"/>
      <c r="AL48" s="298"/>
      <c r="AM48" s="298"/>
      <c r="AN48" s="298"/>
      <c r="AO48" s="298"/>
      <c r="AP48" s="298"/>
      <c r="AQ48" s="298"/>
      <c r="AR48" s="298"/>
      <c r="AS48" s="298"/>
      <c r="AT48" s="298"/>
      <c r="AU48" s="298"/>
      <c r="AV48" s="298"/>
      <c r="AW48" s="298"/>
      <c r="AX48" s="298"/>
      <c r="AY48" s="298"/>
      <c r="AZ48" s="298"/>
      <c r="BA48" s="298"/>
      <c r="BB48" s="298"/>
      <c r="BC48" s="298"/>
      <c r="BD48" s="298"/>
      <c r="BE48" s="298"/>
      <c r="BF48" s="298"/>
      <c r="BG48" s="298"/>
      <c r="BH48" s="298"/>
      <c r="BI48" s="298"/>
      <c r="BJ48" s="298"/>
      <c r="BK48" s="298"/>
      <c r="BL48" s="298"/>
      <c r="BM48" s="298"/>
      <c r="BN48" s="298"/>
      <c r="BO48" s="298"/>
      <c r="BP48" s="298"/>
      <c r="BQ48" s="298"/>
      <c r="BR48" s="298"/>
      <c r="BS48" s="298"/>
      <c r="BT48" s="298"/>
      <c r="BU48" s="298"/>
      <c r="BV48" s="298"/>
      <c r="BW48" s="298"/>
      <c r="BX48" s="298"/>
      <c r="BY48" s="298"/>
      <c r="BZ48" s="298"/>
      <c r="CA48" s="298"/>
      <c r="CB48" s="298"/>
      <c r="CC48" s="298"/>
      <c r="CD48" s="298"/>
      <c r="CE48" s="298"/>
      <c r="CF48" s="298"/>
    </row>
    <row r="49" spans="1:84" ht="28.25" customHeight="1" x14ac:dyDescent="0.2">
      <c r="A49" s="231"/>
      <c r="H49" s="151"/>
      <c r="I49" s="151"/>
      <c r="J49" s="151"/>
      <c r="K49" s="132" t="s">
        <v>370</v>
      </c>
      <c r="L49" s="133"/>
      <c r="M49" s="134">
        <f>SUM(M28:M47)</f>
        <v>0</v>
      </c>
      <c r="N49" s="223"/>
      <c r="O49" s="303"/>
      <c r="P49" s="298"/>
      <c r="Q49" s="298"/>
      <c r="R49" s="298"/>
      <c r="S49" s="304"/>
      <c r="T49" s="304"/>
      <c r="U49" s="304"/>
      <c r="V49" s="298"/>
      <c r="W49" s="298"/>
      <c r="X49" s="298"/>
      <c r="Y49" s="298"/>
      <c r="Z49" s="298"/>
      <c r="AA49" s="298"/>
      <c r="AB49" s="298"/>
      <c r="AC49" s="298"/>
      <c r="AD49" s="298"/>
      <c r="AE49" s="298"/>
      <c r="AF49" s="298"/>
      <c r="AG49" s="298"/>
      <c r="AH49" s="298"/>
      <c r="AI49" s="298"/>
      <c r="AJ49" s="298"/>
      <c r="AK49" s="298"/>
      <c r="AL49" s="298"/>
      <c r="AM49" s="298"/>
      <c r="AN49" s="298"/>
      <c r="AO49" s="298"/>
      <c r="AP49" s="298"/>
      <c r="AQ49" s="298"/>
      <c r="AR49" s="298"/>
      <c r="AS49" s="298"/>
      <c r="AT49" s="298"/>
      <c r="AU49" s="298"/>
      <c r="AV49" s="298"/>
      <c r="AW49" s="298"/>
      <c r="AX49" s="298"/>
      <c r="AY49" s="298"/>
      <c r="AZ49" s="298"/>
      <c r="BA49" s="298"/>
      <c r="BB49" s="298"/>
      <c r="BC49" s="298"/>
      <c r="BD49" s="298"/>
      <c r="BE49" s="298"/>
      <c r="BF49" s="298"/>
      <c r="BG49" s="298"/>
      <c r="BH49" s="298"/>
      <c r="BI49" s="298"/>
      <c r="BJ49" s="298"/>
      <c r="BK49" s="298"/>
      <c r="BL49" s="298"/>
      <c r="BM49" s="298"/>
      <c r="BN49" s="298"/>
      <c r="BO49" s="298"/>
      <c r="BP49" s="298"/>
      <c r="BQ49" s="298"/>
      <c r="BR49" s="298"/>
      <c r="BS49" s="298"/>
      <c r="BT49" s="298"/>
      <c r="BU49" s="298"/>
      <c r="BV49" s="298"/>
      <c r="BW49" s="298"/>
      <c r="BX49" s="298"/>
      <c r="BY49" s="298"/>
      <c r="BZ49" s="298"/>
      <c r="CA49" s="298"/>
      <c r="CB49" s="298"/>
      <c r="CC49" s="298"/>
      <c r="CD49" s="298"/>
      <c r="CE49" s="298"/>
      <c r="CF49" s="298"/>
    </row>
    <row r="50" spans="1:84" ht="28.25" customHeight="1" x14ac:dyDescent="0.2">
      <c r="A50" s="231"/>
      <c r="B50" s="652" t="s">
        <v>53</v>
      </c>
      <c r="C50" s="652"/>
      <c r="D50" s="652"/>
      <c r="E50" s="652"/>
      <c r="F50" s="171"/>
      <c r="G50" s="740">
        <f>Summary!$I$91</f>
        <v>45523</v>
      </c>
      <c r="H50" s="742"/>
      <c r="I50" s="236">
        <f ca="1">IF(M6&gt;Summary!$I$91,1,0)</f>
        <v>0</v>
      </c>
      <c r="J50" s="236"/>
      <c r="K50" s="135" t="s">
        <v>29</v>
      </c>
      <c r="M50" s="137">
        <f ca="1">M49*I50*Summary!$K$91</f>
        <v>0</v>
      </c>
      <c r="N50" s="253"/>
      <c r="O50" s="303"/>
      <c r="P50" s="298"/>
      <c r="Q50" s="298"/>
      <c r="R50" s="298"/>
      <c r="S50" s="304"/>
      <c r="T50" s="304"/>
      <c r="U50" s="304"/>
      <c r="V50" s="298"/>
      <c r="W50" s="298"/>
      <c r="X50" s="298"/>
      <c r="Y50" s="298"/>
      <c r="Z50" s="298"/>
      <c r="AA50" s="298"/>
      <c r="AB50" s="298"/>
      <c r="AC50" s="298"/>
      <c r="AD50" s="298"/>
      <c r="AE50" s="298"/>
      <c r="AF50" s="298"/>
      <c r="AG50" s="298"/>
      <c r="AH50" s="298"/>
      <c r="AI50" s="298"/>
      <c r="AJ50" s="298"/>
      <c r="AK50" s="298"/>
      <c r="AL50" s="298"/>
      <c r="AM50" s="298"/>
      <c r="AN50" s="298"/>
      <c r="AO50" s="298"/>
      <c r="AP50" s="298"/>
      <c r="AQ50" s="298"/>
      <c r="AR50" s="298"/>
      <c r="AS50" s="298"/>
      <c r="AT50" s="298"/>
      <c r="AU50" s="298"/>
      <c r="AV50" s="298"/>
      <c r="AW50" s="298"/>
      <c r="AX50" s="298"/>
      <c r="AY50" s="298"/>
      <c r="AZ50" s="298"/>
      <c r="BA50" s="298"/>
      <c r="BB50" s="298"/>
      <c r="BC50" s="298"/>
      <c r="BD50" s="298"/>
      <c r="BE50" s="298"/>
      <c r="BF50" s="298"/>
      <c r="BG50" s="298"/>
      <c r="BH50" s="298"/>
      <c r="BI50" s="298"/>
      <c r="BJ50" s="298"/>
      <c r="BK50" s="298"/>
      <c r="BL50" s="298"/>
      <c r="BM50" s="298"/>
      <c r="BN50" s="298"/>
      <c r="BO50" s="298"/>
      <c r="BP50" s="298"/>
      <c r="BQ50" s="298"/>
      <c r="BR50" s="298"/>
      <c r="BS50" s="298"/>
      <c r="BT50" s="298"/>
      <c r="BU50" s="298"/>
      <c r="BV50" s="298"/>
      <c r="BW50" s="298"/>
      <c r="BX50" s="298"/>
      <c r="BY50" s="298"/>
      <c r="BZ50" s="298"/>
      <c r="CA50" s="298"/>
      <c r="CB50" s="298"/>
      <c r="CC50" s="298"/>
      <c r="CD50" s="298"/>
      <c r="CE50" s="298"/>
      <c r="CF50" s="298"/>
    </row>
    <row r="51" spans="1:84" ht="5.5" customHeight="1" x14ac:dyDescent="0.2">
      <c r="A51" s="231"/>
      <c r="B51" s="153"/>
      <c r="C51" s="153"/>
      <c r="D51" s="153"/>
      <c r="E51" s="154"/>
      <c r="F51" s="154"/>
      <c r="G51" s="153"/>
      <c r="H51" s="164"/>
      <c r="I51" s="164"/>
      <c r="J51" s="164"/>
      <c r="K51" s="138"/>
      <c r="L51" s="138"/>
      <c r="M51" s="131"/>
      <c r="N51" s="200"/>
      <c r="O51" s="298"/>
      <c r="P51" s="298"/>
      <c r="Q51" s="298"/>
      <c r="R51" s="298"/>
      <c r="S51" s="298"/>
      <c r="T51" s="298"/>
      <c r="U51" s="298"/>
      <c r="V51" s="298"/>
      <c r="W51" s="298"/>
      <c r="X51" s="298"/>
      <c r="Y51" s="298"/>
      <c r="Z51" s="298"/>
      <c r="AA51" s="298"/>
      <c r="AB51" s="298"/>
      <c r="AC51" s="298"/>
      <c r="AD51" s="298"/>
      <c r="AE51" s="298"/>
      <c r="AF51" s="298"/>
      <c r="AG51" s="298"/>
      <c r="AH51" s="298"/>
      <c r="AI51" s="298"/>
      <c r="AJ51" s="298"/>
      <c r="AK51" s="298"/>
      <c r="AL51" s="298"/>
      <c r="AM51" s="298"/>
      <c r="AN51" s="298"/>
      <c r="AO51" s="298"/>
      <c r="AP51" s="298"/>
      <c r="AQ51" s="298"/>
      <c r="AR51" s="298"/>
      <c r="AS51" s="298"/>
      <c r="AT51" s="298"/>
      <c r="AU51" s="298"/>
      <c r="AV51" s="298"/>
      <c r="AW51" s="298"/>
      <c r="AX51" s="298"/>
      <c r="AY51" s="298"/>
      <c r="AZ51" s="298"/>
      <c r="BA51" s="298"/>
      <c r="BB51" s="298"/>
      <c r="BC51" s="298"/>
      <c r="BD51" s="298"/>
      <c r="BE51" s="298"/>
      <c r="BF51" s="298"/>
      <c r="BG51" s="298"/>
      <c r="BH51" s="298"/>
      <c r="BI51" s="298"/>
      <c r="BJ51" s="298"/>
      <c r="BK51" s="298"/>
      <c r="BL51" s="298"/>
      <c r="BM51" s="298"/>
      <c r="BN51" s="298"/>
      <c r="BO51" s="298"/>
      <c r="BP51" s="298"/>
      <c r="BQ51" s="298"/>
      <c r="BR51" s="298"/>
      <c r="BS51" s="298"/>
      <c r="BT51" s="298"/>
      <c r="BU51" s="298"/>
      <c r="BV51" s="298"/>
      <c r="BW51" s="298"/>
      <c r="BX51" s="298"/>
      <c r="BY51" s="298"/>
      <c r="BZ51" s="298"/>
      <c r="CA51" s="298"/>
      <c r="CB51" s="298"/>
      <c r="CC51" s="298"/>
      <c r="CD51" s="298"/>
      <c r="CE51" s="298"/>
      <c r="CF51" s="298"/>
    </row>
    <row r="52" spans="1:84" ht="28.25" customHeight="1" x14ac:dyDescent="0.2">
      <c r="A52" s="231"/>
      <c r="B52" s="661" t="s">
        <v>42</v>
      </c>
      <c r="C52" s="661"/>
      <c r="D52" s="661"/>
      <c r="E52" s="661"/>
      <c r="F52" s="157"/>
      <c r="G52" s="157"/>
      <c r="H52" s="151"/>
      <c r="I52" s="151"/>
      <c r="J52" s="151"/>
      <c r="K52" s="139" t="s">
        <v>370</v>
      </c>
      <c r="L52" s="140"/>
      <c r="M52" s="141">
        <f ca="1">M49+M50</f>
        <v>0</v>
      </c>
      <c r="N52" s="255"/>
      <c r="O52" s="303"/>
      <c r="P52" s="298"/>
      <c r="Q52" s="298"/>
      <c r="R52" s="298"/>
      <c r="S52" s="304"/>
      <c r="T52" s="304"/>
      <c r="U52" s="304"/>
      <c r="V52" s="298"/>
      <c r="W52" s="298"/>
      <c r="X52" s="298"/>
      <c r="Y52" s="298"/>
      <c r="Z52" s="298"/>
      <c r="AA52" s="298"/>
      <c r="AB52" s="298"/>
      <c r="AC52" s="298"/>
      <c r="AD52" s="298"/>
      <c r="AE52" s="298"/>
      <c r="AF52" s="298"/>
      <c r="AG52" s="298"/>
      <c r="AH52" s="298"/>
      <c r="AI52" s="298"/>
      <c r="AJ52" s="298"/>
      <c r="AK52" s="298"/>
      <c r="AL52" s="298"/>
      <c r="AM52" s="298"/>
      <c r="AN52" s="298"/>
      <c r="AO52" s="298"/>
      <c r="AP52" s="298"/>
      <c r="AQ52" s="298"/>
      <c r="AR52" s="298"/>
      <c r="AS52" s="298"/>
      <c r="AT52" s="298"/>
      <c r="AU52" s="298"/>
      <c r="AV52" s="298"/>
      <c r="AW52" s="298"/>
      <c r="AX52" s="298"/>
      <c r="AY52" s="298"/>
      <c r="AZ52" s="298"/>
      <c r="BA52" s="298"/>
      <c r="BB52" s="298"/>
      <c r="BC52" s="298"/>
      <c r="BD52" s="298"/>
      <c r="BE52" s="298"/>
      <c r="BF52" s="298"/>
      <c r="BG52" s="298"/>
      <c r="BH52" s="298"/>
      <c r="BI52" s="298"/>
      <c r="BJ52" s="298"/>
      <c r="BK52" s="298"/>
      <c r="BL52" s="298"/>
      <c r="BM52" s="298"/>
      <c r="BN52" s="298"/>
      <c r="BO52" s="298"/>
      <c r="BP52" s="298"/>
      <c r="BQ52" s="298"/>
      <c r="BR52" s="298"/>
      <c r="BS52" s="298"/>
      <c r="BT52" s="298"/>
      <c r="BU52" s="298"/>
      <c r="BV52" s="298"/>
      <c r="BW52" s="298"/>
      <c r="BX52" s="298"/>
      <c r="BY52" s="298"/>
      <c r="BZ52" s="298"/>
      <c r="CA52" s="298"/>
      <c r="CB52" s="298"/>
      <c r="CC52" s="298"/>
      <c r="CD52" s="298"/>
      <c r="CE52" s="298"/>
      <c r="CF52" s="298"/>
    </row>
    <row r="53" spans="1:84" ht="28.25" customHeight="1" thickBot="1" x14ac:dyDescent="0.25">
      <c r="A53" s="231"/>
      <c r="B53" s="158" t="s">
        <v>43</v>
      </c>
      <c r="C53" s="158"/>
      <c r="H53" s="151"/>
      <c r="I53" s="151"/>
      <c r="J53" s="151"/>
      <c r="K53" s="142" t="s">
        <v>26</v>
      </c>
      <c r="L53" s="143"/>
      <c r="M53" s="144">
        <f ca="1">M52*15%</f>
        <v>0</v>
      </c>
      <c r="N53" s="226"/>
      <c r="O53" s="303"/>
      <c r="P53" s="298"/>
      <c r="Q53" s="298"/>
      <c r="R53" s="298"/>
      <c r="S53" s="304"/>
      <c r="T53" s="304"/>
      <c r="U53" s="304"/>
      <c r="V53" s="298"/>
      <c r="W53" s="298"/>
      <c r="X53" s="298"/>
      <c r="Y53" s="298"/>
      <c r="Z53" s="298"/>
      <c r="AA53" s="298"/>
      <c r="AB53" s="298"/>
      <c r="AC53" s="298"/>
      <c r="AD53" s="298"/>
      <c r="AE53" s="298"/>
      <c r="AF53" s="298"/>
      <c r="AG53" s="298"/>
      <c r="AH53" s="298"/>
      <c r="AI53" s="298"/>
      <c r="AJ53" s="298"/>
      <c r="AK53" s="298"/>
      <c r="AL53" s="298"/>
      <c r="AM53" s="298"/>
      <c r="AN53" s="298"/>
      <c r="AO53" s="298"/>
      <c r="AP53" s="298"/>
      <c r="AQ53" s="298"/>
      <c r="AR53" s="298"/>
      <c r="AS53" s="298"/>
      <c r="AT53" s="298"/>
      <c r="AU53" s="298"/>
      <c r="AV53" s="298"/>
      <c r="AW53" s="298"/>
      <c r="AX53" s="298"/>
      <c r="AY53" s="298"/>
      <c r="AZ53" s="298"/>
      <c r="BA53" s="298"/>
      <c r="BB53" s="298"/>
      <c r="BC53" s="298"/>
      <c r="BD53" s="298"/>
      <c r="BE53" s="298"/>
      <c r="BF53" s="298"/>
      <c r="BG53" s="298"/>
      <c r="BH53" s="298"/>
      <c r="BI53" s="298"/>
      <c r="BJ53" s="298"/>
      <c r="BK53" s="298"/>
      <c r="BL53" s="298"/>
      <c r="BM53" s="298"/>
      <c r="BN53" s="298"/>
      <c r="BO53" s="298"/>
      <c r="BP53" s="298"/>
      <c r="BQ53" s="298"/>
      <c r="BR53" s="298"/>
      <c r="BS53" s="298"/>
      <c r="BT53" s="298"/>
      <c r="BU53" s="298"/>
      <c r="BV53" s="298"/>
      <c r="BW53" s="298"/>
      <c r="BX53" s="298"/>
      <c r="BY53" s="298"/>
      <c r="BZ53" s="298"/>
      <c r="CA53" s="298"/>
      <c r="CB53" s="298"/>
      <c r="CC53" s="298"/>
      <c r="CD53" s="298"/>
      <c r="CE53" s="298"/>
      <c r="CF53" s="298"/>
    </row>
    <row r="54" spans="1:84" ht="28.25" customHeight="1" thickBot="1" x14ac:dyDescent="0.25">
      <c r="A54" s="231"/>
      <c r="B54" s="158" t="s">
        <v>44</v>
      </c>
      <c r="C54" s="158"/>
      <c r="G54" s="761" t="s">
        <v>382</v>
      </c>
      <c r="H54" s="761"/>
      <c r="I54" s="151"/>
      <c r="J54" s="151"/>
      <c r="K54" s="132" t="s">
        <v>27</v>
      </c>
      <c r="L54" s="145"/>
      <c r="M54" s="126">
        <f ca="1">M53+M52</f>
        <v>0</v>
      </c>
      <c r="N54" s="223"/>
      <c r="O54" s="303"/>
      <c r="P54" s="298"/>
      <c r="Q54" s="298"/>
      <c r="R54" s="298"/>
      <c r="S54" s="304"/>
      <c r="T54" s="304"/>
      <c r="U54" s="304"/>
      <c r="V54" s="298"/>
      <c r="W54" s="298"/>
      <c r="X54" s="298"/>
      <c r="Y54" s="298"/>
      <c r="Z54" s="298"/>
      <c r="AA54" s="298"/>
      <c r="AB54" s="298"/>
      <c r="AC54" s="298"/>
      <c r="AD54" s="298"/>
      <c r="AE54" s="298"/>
      <c r="AF54" s="298"/>
      <c r="AG54" s="298"/>
      <c r="AH54" s="298"/>
      <c r="AI54" s="298"/>
      <c r="AJ54" s="298"/>
      <c r="AK54" s="298"/>
      <c r="AL54" s="298"/>
      <c r="AM54" s="298"/>
      <c r="AN54" s="298"/>
      <c r="AO54" s="298"/>
      <c r="AP54" s="298"/>
      <c r="AQ54" s="298"/>
      <c r="AR54" s="298"/>
      <c r="AS54" s="298"/>
      <c r="AT54" s="298"/>
      <c r="AU54" s="298"/>
      <c r="AV54" s="298"/>
      <c r="AW54" s="298"/>
      <c r="AX54" s="298"/>
      <c r="AY54" s="298"/>
      <c r="AZ54" s="298"/>
      <c r="BA54" s="298"/>
      <c r="BB54" s="298"/>
      <c r="BC54" s="298"/>
      <c r="BD54" s="298"/>
      <c r="BE54" s="298"/>
      <c r="BF54" s="298"/>
      <c r="BG54" s="298"/>
      <c r="BH54" s="298"/>
      <c r="BI54" s="298"/>
      <c r="BJ54" s="298"/>
      <c r="BK54" s="298"/>
      <c r="BL54" s="298"/>
      <c r="BM54" s="298"/>
      <c r="BN54" s="298"/>
      <c r="BO54" s="298"/>
      <c r="BP54" s="298"/>
      <c r="BQ54" s="298"/>
      <c r="BR54" s="298"/>
      <c r="BS54" s="298"/>
      <c r="BT54" s="298"/>
      <c r="BU54" s="298"/>
      <c r="BV54" s="298"/>
      <c r="BW54" s="298"/>
      <c r="BX54" s="298"/>
      <c r="BY54" s="298"/>
      <c r="BZ54" s="298"/>
      <c r="CA54" s="298"/>
      <c r="CB54" s="298"/>
      <c r="CC54" s="298"/>
      <c r="CD54" s="298"/>
      <c r="CE54" s="298"/>
      <c r="CF54" s="298"/>
    </row>
    <row r="55" spans="1:84" ht="7.25" customHeight="1" thickTop="1" thickBot="1" x14ac:dyDescent="0.25">
      <c r="A55" s="237"/>
      <c r="B55" s="662"/>
      <c r="C55" s="662"/>
      <c r="D55" s="662"/>
      <c r="E55" s="662"/>
      <c r="F55" s="662"/>
      <c r="G55" s="662"/>
      <c r="H55" s="662"/>
      <c r="I55" s="662"/>
      <c r="J55" s="662"/>
      <c r="K55" s="662"/>
      <c r="L55" s="662"/>
      <c r="M55" s="662"/>
      <c r="N55" s="227"/>
      <c r="O55" s="298"/>
      <c r="P55" s="298"/>
      <c r="Q55" s="298"/>
      <c r="R55" s="298"/>
      <c r="S55" s="298"/>
      <c r="T55" s="298"/>
      <c r="U55" s="298"/>
      <c r="V55" s="298"/>
      <c r="W55" s="298"/>
      <c r="X55" s="298"/>
      <c r="Y55" s="298"/>
      <c r="Z55" s="298"/>
      <c r="AA55" s="298"/>
      <c r="AB55" s="298"/>
      <c r="AC55" s="298"/>
      <c r="AD55" s="298"/>
      <c r="AE55" s="298"/>
      <c r="AF55" s="298"/>
      <c r="AG55" s="298"/>
      <c r="AH55" s="298"/>
      <c r="AI55" s="298"/>
      <c r="AJ55" s="298"/>
      <c r="AK55" s="298"/>
      <c r="AL55" s="298"/>
      <c r="AM55" s="298"/>
      <c r="AN55" s="298"/>
      <c r="AO55" s="298"/>
      <c r="AP55" s="298"/>
      <c r="AQ55" s="298"/>
      <c r="AR55" s="298"/>
      <c r="AS55" s="298"/>
      <c r="AT55" s="298"/>
      <c r="AU55" s="298"/>
      <c r="AV55" s="298"/>
      <c r="AW55" s="298"/>
      <c r="AX55" s="298"/>
      <c r="AY55" s="298"/>
      <c r="AZ55" s="298"/>
      <c r="BA55" s="298"/>
      <c r="BB55" s="298"/>
      <c r="BC55" s="298"/>
      <c r="BD55" s="298"/>
      <c r="BE55" s="298"/>
      <c r="BF55" s="298"/>
      <c r="BG55" s="298"/>
      <c r="BH55" s="298"/>
      <c r="BI55" s="298"/>
      <c r="BJ55" s="298"/>
      <c r="BK55" s="298"/>
      <c r="BL55" s="298"/>
      <c r="BM55" s="298"/>
      <c r="BN55" s="298"/>
      <c r="BO55" s="298"/>
      <c r="BP55" s="298"/>
      <c r="BQ55" s="298"/>
      <c r="BR55" s="298"/>
      <c r="BS55" s="298"/>
      <c r="BT55" s="298"/>
      <c r="BU55" s="298"/>
      <c r="BV55" s="298"/>
      <c r="BW55" s="298"/>
      <c r="BX55" s="298"/>
      <c r="BY55" s="298"/>
      <c r="BZ55" s="298"/>
      <c r="CA55" s="298"/>
      <c r="CB55" s="298"/>
      <c r="CC55" s="298"/>
      <c r="CD55" s="298"/>
      <c r="CE55" s="298"/>
      <c r="CF55" s="298"/>
    </row>
    <row r="56" spans="1:84" x14ac:dyDescent="0.2">
      <c r="O56" s="298"/>
      <c r="P56" s="298"/>
      <c r="Q56" s="298"/>
      <c r="R56" s="298"/>
      <c r="S56" s="298"/>
      <c r="T56" s="298"/>
      <c r="U56" s="298"/>
      <c r="V56" s="298"/>
      <c r="W56" s="298"/>
      <c r="X56" s="298"/>
      <c r="Y56" s="298"/>
      <c r="Z56" s="298"/>
      <c r="AA56" s="298"/>
      <c r="AB56" s="298"/>
      <c r="AC56" s="298"/>
      <c r="AD56" s="298"/>
      <c r="AE56" s="298"/>
      <c r="AF56" s="298"/>
      <c r="AG56" s="298"/>
      <c r="AH56" s="298"/>
      <c r="AI56" s="298"/>
      <c r="AJ56" s="298"/>
      <c r="AK56" s="298"/>
      <c r="AL56" s="298"/>
      <c r="AM56" s="298"/>
      <c r="AN56" s="298"/>
      <c r="AO56" s="298"/>
      <c r="AP56" s="298"/>
      <c r="AQ56" s="298"/>
      <c r="AR56" s="298"/>
      <c r="AS56" s="298"/>
      <c r="AT56" s="298"/>
      <c r="AU56" s="298"/>
      <c r="AV56" s="298"/>
      <c r="AW56" s="298"/>
      <c r="AX56" s="298"/>
      <c r="AY56" s="298"/>
      <c r="AZ56" s="298"/>
      <c r="BA56" s="298"/>
      <c r="BB56" s="298"/>
      <c r="BC56" s="298"/>
      <c r="BD56" s="298"/>
      <c r="BE56" s="298"/>
      <c r="BF56" s="298"/>
      <c r="BG56" s="298"/>
      <c r="BH56" s="298"/>
      <c r="BI56" s="298"/>
      <c r="BJ56" s="298"/>
      <c r="BK56" s="298"/>
      <c r="BL56" s="298"/>
      <c r="BM56" s="298"/>
      <c r="BN56" s="298"/>
      <c r="BO56" s="298"/>
      <c r="BP56" s="298"/>
      <c r="BQ56" s="298"/>
      <c r="BR56" s="298"/>
      <c r="BS56" s="298"/>
      <c r="BT56" s="298"/>
      <c r="BU56" s="298"/>
      <c r="BV56" s="298"/>
      <c r="BW56" s="298"/>
      <c r="BX56" s="298"/>
      <c r="BY56" s="298"/>
      <c r="BZ56" s="298"/>
      <c r="CA56" s="298"/>
      <c r="CB56" s="298"/>
      <c r="CC56" s="298"/>
      <c r="CD56" s="298"/>
      <c r="CE56" s="298"/>
      <c r="CF56" s="298"/>
    </row>
    <row r="57" spans="1:84" ht="16" thickBot="1" x14ac:dyDescent="0.25">
      <c r="E57" s="310"/>
      <c r="O57" s="298"/>
      <c r="P57" s="298"/>
      <c r="Q57" s="298"/>
      <c r="R57" s="298"/>
      <c r="S57" s="298"/>
      <c r="T57" s="298"/>
      <c r="U57" s="298"/>
      <c r="V57" s="298"/>
      <c r="W57" s="298"/>
      <c r="X57" s="298"/>
      <c r="Y57" s="298"/>
      <c r="Z57" s="298"/>
      <c r="AA57" s="298"/>
      <c r="AB57" s="298"/>
      <c r="AC57" s="298"/>
      <c r="AD57" s="298"/>
      <c r="AE57" s="298"/>
      <c r="AF57" s="298"/>
      <c r="AG57" s="298"/>
      <c r="AH57" s="298"/>
      <c r="AI57" s="298"/>
      <c r="AJ57" s="298"/>
      <c r="AK57" s="298"/>
      <c r="AL57" s="298"/>
      <c r="AM57" s="298"/>
      <c r="AN57" s="298"/>
      <c r="AO57" s="298"/>
      <c r="AP57" s="298"/>
      <c r="AQ57" s="298"/>
      <c r="AR57" s="298"/>
      <c r="AS57" s="298"/>
      <c r="AT57" s="298"/>
      <c r="AU57" s="298"/>
      <c r="AV57" s="298"/>
      <c r="AW57" s="298"/>
      <c r="AX57" s="298"/>
      <c r="AY57" s="298"/>
      <c r="AZ57" s="298"/>
      <c r="BA57" s="298"/>
      <c r="BB57" s="298"/>
      <c r="BC57" s="298"/>
      <c r="BD57" s="298"/>
      <c r="BE57" s="298"/>
      <c r="BF57" s="298"/>
      <c r="BG57" s="298"/>
      <c r="BH57" s="298"/>
      <c r="BI57" s="298"/>
      <c r="BJ57" s="298"/>
      <c r="BK57" s="298"/>
      <c r="BL57" s="298"/>
      <c r="BM57" s="298"/>
      <c r="BN57" s="298"/>
      <c r="BO57" s="298"/>
      <c r="BP57" s="298"/>
      <c r="BQ57" s="298"/>
      <c r="BR57" s="298"/>
      <c r="BS57" s="298"/>
      <c r="BT57" s="298"/>
      <c r="BU57" s="298"/>
      <c r="BV57" s="298"/>
      <c r="BW57" s="298"/>
      <c r="BX57" s="298"/>
      <c r="BY57" s="298"/>
      <c r="BZ57" s="298"/>
      <c r="CA57" s="298"/>
      <c r="CB57" s="298"/>
      <c r="CC57" s="298"/>
      <c r="CD57" s="298"/>
      <c r="CE57" s="298"/>
      <c r="CF57" s="298"/>
    </row>
    <row r="58" spans="1:84" x14ac:dyDescent="0.2">
      <c r="A58" s="229"/>
      <c r="B58" s="230"/>
      <c r="C58" s="230"/>
      <c r="D58" s="230"/>
      <c r="E58" s="230"/>
      <c r="F58" s="230"/>
      <c r="G58" s="230"/>
      <c r="H58" s="230"/>
      <c r="I58" s="230"/>
      <c r="J58" s="230"/>
      <c r="K58" s="230"/>
      <c r="L58" s="230"/>
      <c r="M58" s="230"/>
      <c r="N58" s="238"/>
      <c r="O58" s="298"/>
      <c r="P58" s="298"/>
      <c r="Q58" s="298"/>
      <c r="R58" s="298"/>
      <c r="S58" s="298"/>
      <c r="T58" s="298"/>
      <c r="U58" s="298"/>
      <c r="V58" s="298"/>
      <c r="W58" s="298"/>
      <c r="X58" s="298"/>
      <c r="Y58" s="298"/>
      <c r="Z58" s="298"/>
      <c r="AA58" s="298"/>
      <c r="AB58" s="298"/>
      <c r="AC58" s="298"/>
      <c r="AD58" s="298"/>
      <c r="AE58" s="298"/>
      <c r="AF58" s="298"/>
      <c r="AG58" s="298"/>
      <c r="AH58" s="298"/>
      <c r="AI58" s="298"/>
      <c r="AJ58" s="298"/>
      <c r="AK58" s="298"/>
      <c r="AL58" s="298"/>
      <c r="AM58" s="298"/>
      <c r="AN58" s="298"/>
      <c r="AO58" s="298"/>
      <c r="AP58" s="298"/>
      <c r="AQ58" s="298"/>
      <c r="AR58" s="298"/>
      <c r="AS58" s="298"/>
      <c r="AT58" s="298"/>
      <c r="AU58" s="298"/>
      <c r="AV58" s="298"/>
      <c r="AW58" s="298"/>
      <c r="AX58" s="298"/>
      <c r="AY58" s="298"/>
      <c r="AZ58" s="298"/>
      <c r="BA58" s="298"/>
      <c r="BB58" s="298"/>
      <c r="BC58" s="298"/>
      <c r="BD58" s="298"/>
      <c r="BE58" s="298"/>
      <c r="BF58" s="298"/>
      <c r="BG58" s="298"/>
      <c r="BH58" s="298"/>
      <c r="BI58" s="298"/>
      <c r="BJ58" s="298"/>
      <c r="BK58" s="298"/>
      <c r="BL58" s="298"/>
      <c r="BM58" s="298"/>
      <c r="BN58" s="298"/>
      <c r="BO58" s="298"/>
      <c r="BP58" s="298"/>
      <c r="BQ58" s="298"/>
      <c r="BR58" s="298"/>
      <c r="BS58" s="298"/>
      <c r="BT58" s="298"/>
      <c r="BU58" s="298"/>
      <c r="BV58" s="298"/>
      <c r="BW58" s="298"/>
      <c r="BX58" s="298"/>
      <c r="BY58" s="298"/>
      <c r="BZ58" s="298"/>
      <c r="CA58" s="298"/>
      <c r="CB58" s="298"/>
      <c r="CC58" s="298"/>
      <c r="CD58" s="298"/>
      <c r="CE58" s="298"/>
      <c r="CF58" s="298"/>
    </row>
    <row r="59" spans="1:84" ht="154.25" customHeight="1" x14ac:dyDescent="0.2">
      <c r="A59" s="231"/>
      <c r="C59" s="672"/>
      <c r="D59" s="672"/>
      <c r="E59" s="672"/>
      <c r="F59" s="672"/>
      <c r="G59" s="672"/>
      <c r="H59" s="672"/>
      <c r="I59" s="672"/>
      <c r="J59" s="672"/>
      <c r="K59" s="672"/>
      <c r="L59" s="672"/>
      <c r="M59" s="175"/>
      <c r="N59" s="239"/>
      <c r="O59" s="298"/>
      <c r="P59" s="298"/>
      <c r="Q59" s="298"/>
      <c r="R59" s="298"/>
      <c r="S59" s="298"/>
      <c r="T59" s="298"/>
      <c r="U59" s="298"/>
      <c r="V59" s="298"/>
      <c r="W59" s="298"/>
      <c r="X59" s="298"/>
      <c r="Y59" s="298"/>
      <c r="Z59" s="298"/>
      <c r="AA59" s="298"/>
      <c r="AB59" s="298"/>
      <c r="AC59" s="298"/>
      <c r="AD59" s="298"/>
      <c r="AE59" s="298"/>
      <c r="AF59" s="298"/>
      <c r="AG59" s="298"/>
      <c r="AH59" s="298"/>
      <c r="AI59" s="298"/>
      <c r="AJ59" s="298"/>
      <c r="AK59" s="298"/>
      <c r="AL59" s="298"/>
      <c r="AM59" s="298"/>
      <c r="AN59" s="298"/>
      <c r="AO59" s="298"/>
      <c r="AP59" s="298"/>
      <c r="AQ59" s="298"/>
      <c r="AR59" s="298"/>
      <c r="AS59" s="298"/>
      <c r="AT59" s="298"/>
      <c r="AU59" s="298"/>
      <c r="AV59" s="298"/>
      <c r="AW59" s="298"/>
      <c r="AX59" s="298"/>
      <c r="AY59" s="298"/>
      <c r="AZ59" s="298"/>
      <c r="BA59" s="298"/>
      <c r="BB59" s="298"/>
      <c r="BC59" s="298"/>
      <c r="BD59" s="298"/>
      <c r="BE59" s="298"/>
      <c r="BF59" s="298"/>
      <c r="BG59" s="298"/>
      <c r="BH59" s="298"/>
      <c r="BI59" s="298"/>
      <c r="BJ59" s="298"/>
      <c r="BK59" s="298"/>
      <c r="BL59" s="298"/>
      <c r="BM59" s="298"/>
      <c r="BN59" s="298"/>
      <c r="BO59" s="298"/>
      <c r="BP59" s="298"/>
      <c r="BQ59" s="298"/>
      <c r="BR59" s="298"/>
      <c r="BS59" s="298"/>
      <c r="BT59" s="298"/>
      <c r="BU59" s="298"/>
      <c r="BV59" s="298"/>
      <c r="BW59" s="298"/>
      <c r="BX59" s="298"/>
      <c r="BY59" s="298"/>
      <c r="BZ59" s="298"/>
      <c r="CA59" s="298"/>
      <c r="CB59" s="298"/>
      <c r="CC59" s="298"/>
      <c r="CD59" s="298"/>
      <c r="CE59" s="298"/>
      <c r="CF59" s="298"/>
    </row>
    <row r="60" spans="1:84" x14ac:dyDescent="0.2">
      <c r="A60" s="231"/>
      <c r="B60" s="667" t="s">
        <v>384</v>
      </c>
      <c r="C60" s="667"/>
      <c r="D60" s="667"/>
      <c r="E60" s="667"/>
      <c r="F60" s="667"/>
      <c r="G60" s="667"/>
      <c r="H60" s="667"/>
      <c r="I60" s="667"/>
      <c r="J60" s="667"/>
      <c r="K60" s="667"/>
      <c r="L60" s="667"/>
      <c r="M60" s="667"/>
      <c r="N60" s="239"/>
      <c r="O60" s="298"/>
      <c r="P60" s="298"/>
      <c r="Q60" s="298"/>
      <c r="R60" s="298"/>
      <c r="S60" s="298"/>
      <c r="T60" s="298"/>
      <c r="U60" s="298"/>
      <c r="V60" s="298"/>
      <c r="W60" s="298"/>
      <c r="X60" s="298"/>
      <c r="Y60" s="298"/>
      <c r="Z60" s="298"/>
      <c r="AA60" s="298"/>
      <c r="AB60" s="298"/>
      <c r="AC60" s="298"/>
      <c r="AD60" s="298"/>
      <c r="AE60" s="298"/>
      <c r="AF60" s="298"/>
      <c r="AG60" s="298"/>
      <c r="AH60" s="298"/>
      <c r="AI60" s="298"/>
      <c r="AJ60" s="298"/>
      <c r="AK60" s="298"/>
      <c r="AL60" s="298"/>
      <c r="AM60" s="298"/>
      <c r="AN60" s="298"/>
      <c r="AO60" s="298"/>
      <c r="AP60" s="298"/>
      <c r="AQ60" s="298"/>
      <c r="AR60" s="298"/>
      <c r="AS60" s="298"/>
      <c r="AT60" s="298"/>
      <c r="AU60" s="298"/>
      <c r="AV60" s="298"/>
      <c r="AW60" s="298"/>
      <c r="AX60" s="298"/>
      <c r="AY60" s="298"/>
      <c r="AZ60" s="298"/>
      <c r="BA60" s="298"/>
      <c r="BB60" s="298"/>
      <c r="BC60" s="298"/>
      <c r="BD60" s="298"/>
      <c r="BE60" s="298"/>
      <c r="BF60" s="298"/>
      <c r="BG60" s="298"/>
      <c r="BH60" s="298"/>
      <c r="BI60" s="298"/>
      <c r="BJ60" s="298"/>
      <c r="BK60" s="298"/>
      <c r="BL60" s="298"/>
      <c r="BM60" s="298"/>
      <c r="BN60" s="298"/>
      <c r="BO60" s="298"/>
      <c r="BP60" s="298"/>
      <c r="BQ60" s="298"/>
      <c r="BR60" s="298"/>
      <c r="BS60" s="298"/>
      <c r="BT60" s="298"/>
      <c r="BU60" s="298"/>
      <c r="BV60" s="298"/>
      <c r="BW60" s="298"/>
      <c r="BX60" s="298"/>
      <c r="BY60" s="298"/>
      <c r="BZ60" s="298"/>
      <c r="CA60" s="298"/>
      <c r="CB60" s="298"/>
      <c r="CC60" s="298"/>
      <c r="CD60" s="298"/>
      <c r="CE60" s="298"/>
      <c r="CF60" s="298"/>
    </row>
    <row r="61" spans="1:84" ht="56" customHeight="1" x14ac:dyDescent="0.2">
      <c r="A61" s="231"/>
      <c r="B61" s="706" t="s">
        <v>351</v>
      </c>
      <c r="C61" s="659"/>
      <c r="D61" s="659"/>
      <c r="E61" s="659"/>
      <c r="F61" s="659"/>
      <c r="G61" s="659"/>
      <c r="H61" s="659"/>
      <c r="I61" s="659"/>
      <c r="J61" s="659"/>
      <c r="K61" s="659"/>
      <c r="L61" s="659"/>
      <c r="M61" s="191"/>
      <c r="N61" s="240"/>
      <c r="O61" s="298"/>
      <c r="P61" s="298"/>
      <c r="Q61" s="298"/>
      <c r="R61" s="298"/>
      <c r="S61" s="298"/>
      <c r="T61" s="298"/>
      <c r="U61" s="298"/>
      <c r="V61" s="298"/>
      <c r="W61" s="298"/>
      <c r="X61" s="298"/>
      <c r="Y61" s="298"/>
      <c r="Z61" s="298"/>
      <c r="AA61" s="298"/>
      <c r="AB61" s="298"/>
      <c r="AC61" s="298"/>
      <c r="AD61" s="298"/>
      <c r="AE61" s="298"/>
      <c r="AF61" s="298"/>
      <c r="AG61" s="298"/>
      <c r="AH61" s="298"/>
      <c r="AI61" s="298"/>
      <c r="AJ61" s="298"/>
      <c r="AK61" s="298"/>
      <c r="AL61" s="298"/>
      <c r="AM61" s="298"/>
      <c r="AN61" s="298"/>
      <c r="AO61" s="298"/>
      <c r="AP61" s="298"/>
      <c r="AQ61" s="298"/>
      <c r="AR61" s="298"/>
      <c r="AS61" s="298"/>
      <c r="AT61" s="298"/>
      <c r="AU61" s="298"/>
      <c r="AV61" s="298"/>
      <c r="AW61" s="298"/>
      <c r="AX61" s="298"/>
      <c r="AY61" s="298"/>
      <c r="AZ61" s="298"/>
      <c r="BA61" s="298"/>
      <c r="BB61" s="298"/>
      <c r="BC61" s="298"/>
      <c r="BD61" s="298"/>
      <c r="BE61" s="298"/>
      <c r="BF61" s="298"/>
      <c r="BG61" s="298"/>
      <c r="BH61" s="298"/>
      <c r="BI61" s="298"/>
      <c r="BJ61" s="298"/>
      <c r="BK61" s="298"/>
      <c r="BL61" s="298"/>
      <c r="BM61" s="298"/>
      <c r="BN61" s="298"/>
      <c r="BO61" s="298"/>
      <c r="BP61" s="298"/>
      <c r="BQ61" s="298"/>
      <c r="BR61" s="298"/>
      <c r="BS61" s="298"/>
      <c r="BT61" s="298"/>
      <c r="BU61" s="298"/>
      <c r="BV61" s="298"/>
      <c r="BW61" s="298"/>
      <c r="BX61" s="298"/>
      <c r="BY61" s="298"/>
      <c r="BZ61" s="298"/>
      <c r="CA61" s="298"/>
      <c r="CB61" s="298"/>
      <c r="CC61" s="298"/>
      <c r="CD61" s="298"/>
      <c r="CE61" s="298"/>
      <c r="CF61" s="298"/>
    </row>
    <row r="62" spans="1:84" x14ac:dyDescent="0.2">
      <c r="A62" s="231"/>
      <c r="N62" s="239"/>
      <c r="O62" s="298"/>
      <c r="P62" s="298"/>
      <c r="Q62" s="298"/>
      <c r="R62" s="298"/>
      <c r="S62" s="298"/>
      <c r="T62" s="298"/>
      <c r="U62" s="298"/>
      <c r="V62" s="298"/>
      <c r="W62" s="298"/>
      <c r="X62" s="298"/>
      <c r="Y62" s="298"/>
      <c r="Z62" s="298"/>
      <c r="AA62" s="298"/>
      <c r="AB62" s="298"/>
      <c r="AC62" s="298"/>
      <c r="AD62" s="298"/>
      <c r="AE62" s="298"/>
      <c r="AF62" s="298"/>
      <c r="AG62" s="298"/>
      <c r="AH62" s="298"/>
      <c r="AI62" s="298"/>
      <c r="AJ62" s="298"/>
      <c r="AK62" s="298"/>
      <c r="AL62" s="298"/>
      <c r="AM62" s="298"/>
      <c r="AN62" s="298"/>
      <c r="AO62" s="298"/>
      <c r="AP62" s="298"/>
      <c r="AQ62" s="298"/>
      <c r="AR62" s="298"/>
      <c r="AS62" s="298"/>
      <c r="AT62" s="298"/>
      <c r="AU62" s="298"/>
      <c r="AV62" s="298"/>
      <c r="AW62" s="298"/>
      <c r="AX62" s="298"/>
      <c r="AY62" s="298"/>
      <c r="AZ62" s="298"/>
      <c r="BA62" s="298"/>
      <c r="BB62" s="298"/>
      <c r="BC62" s="298"/>
      <c r="BD62" s="298"/>
      <c r="BE62" s="298"/>
      <c r="BF62" s="298"/>
      <c r="BG62" s="298"/>
      <c r="BH62" s="298"/>
      <c r="BI62" s="298"/>
      <c r="BJ62" s="298"/>
      <c r="BK62" s="298"/>
      <c r="BL62" s="298"/>
      <c r="BM62" s="298"/>
      <c r="BN62" s="298"/>
      <c r="BO62" s="298"/>
      <c r="BP62" s="298"/>
      <c r="BQ62" s="298"/>
      <c r="BR62" s="298"/>
      <c r="BS62" s="298"/>
      <c r="BT62" s="298"/>
      <c r="BU62" s="298"/>
      <c r="BV62" s="298"/>
      <c r="BW62" s="298"/>
      <c r="BX62" s="298"/>
      <c r="BY62" s="298"/>
      <c r="BZ62" s="298"/>
      <c r="CA62" s="298"/>
      <c r="CB62" s="298"/>
      <c r="CC62" s="298"/>
      <c r="CD62" s="298"/>
      <c r="CE62" s="298"/>
      <c r="CF62" s="298"/>
    </row>
    <row r="63" spans="1:84" ht="19" x14ac:dyDescent="0.2">
      <c r="A63" s="231"/>
      <c r="B63" s="748" t="s">
        <v>352</v>
      </c>
      <c r="C63" s="748"/>
      <c r="D63" s="748"/>
      <c r="E63" s="748"/>
      <c r="N63" s="239"/>
      <c r="O63" s="298"/>
      <c r="P63" s="298"/>
      <c r="Q63" s="298"/>
      <c r="R63" s="298"/>
      <c r="S63" s="298"/>
      <c r="T63" s="298"/>
      <c r="U63" s="298"/>
      <c r="V63" s="298"/>
      <c r="W63" s="298"/>
      <c r="X63" s="298"/>
      <c r="Y63" s="298"/>
      <c r="Z63" s="298"/>
      <c r="AA63" s="298"/>
      <c r="AB63" s="298"/>
      <c r="AC63" s="298"/>
      <c r="AD63" s="298"/>
      <c r="AE63" s="298"/>
      <c r="AF63" s="298"/>
      <c r="AG63" s="298"/>
      <c r="AH63" s="298"/>
      <c r="AI63" s="298"/>
      <c r="AJ63" s="298"/>
      <c r="AK63" s="298"/>
      <c r="AL63" s="298"/>
      <c r="AM63" s="298"/>
      <c r="AN63" s="298"/>
      <c r="AO63" s="298"/>
      <c r="AP63" s="298"/>
      <c r="AQ63" s="298"/>
      <c r="AR63" s="298"/>
      <c r="AS63" s="298"/>
      <c r="AT63" s="298"/>
      <c r="AU63" s="298"/>
      <c r="AV63" s="298"/>
      <c r="AW63" s="298"/>
      <c r="AX63" s="298"/>
      <c r="AY63" s="298"/>
      <c r="AZ63" s="298"/>
      <c r="BA63" s="298"/>
      <c r="BB63" s="298"/>
      <c r="BC63" s="298"/>
      <c r="BD63" s="298"/>
      <c r="BE63" s="298"/>
      <c r="BF63" s="298"/>
      <c r="BG63" s="298"/>
      <c r="BH63" s="298"/>
      <c r="BI63" s="298"/>
      <c r="BJ63" s="298"/>
      <c r="BK63" s="298"/>
      <c r="BL63" s="298"/>
      <c r="BM63" s="298"/>
      <c r="BN63" s="298"/>
      <c r="BO63" s="298"/>
      <c r="BP63" s="298"/>
      <c r="BQ63" s="298"/>
      <c r="BR63" s="298"/>
      <c r="BS63" s="298"/>
      <c r="BT63" s="298"/>
      <c r="BU63" s="298"/>
      <c r="BV63" s="298"/>
      <c r="BW63" s="298"/>
      <c r="BX63" s="298"/>
      <c r="BY63" s="298"/>
      <c r="BZ63" s="298"/>
      <c r="CA63" s="298"/>
      <c r="CB63" s="298"/>
      <c r="CC63" s="298"/>
      <c r="CD63" s="298"/>
      <c r="CE63" s="298"/>
      <c r="CF63" s="298"/>
    </row>
    <row r="64" spans="1:84" x14ac:dyDescent="0.2">
      <c r="A64" s="231"/>
      <c r="N64" s="239"/>
      <c r="O64" s="298"/>
      <c r="P64" s="298"/>
      <c r="Q64" s="298"/>
      <c r="R64" s="298"/>
      <c r="S64" s="298"/>
      <c r="T64" s="298"/>
      <c r="U64" s="298"/>
      <c r="V64" s="298"/>
      <c r="W64" s="298"/>
      <c r="X64" s="298"/>
      <c r="Y64" s="298"/>
      <c r="Z64" s="298"/>
      <c r="AA64" s="298"/>
      <c r="AB64" s="298"/>
      <c r="AC64" s="298"/>
      <c r="AD64" s="298"/>
      <c r="AE64" s="298"/>
      <c r="AF64" s="298"/>
      <c r="AG64" s="298"/>
      <c r="AH64" s="298"/>
      <c r="AI64" s="298"/>
      <c r="AJ64" s="298"/>
      <c r="AK64" s="298"/>
      <c r="AL64" s="298"/>
      <c r="AM64" s="298"/>
      <c r="AN64" s="298"/>
      <c r="AO64" s="298"/>
      <c r="AP64" s="298"/>
      <c r="AQ64" s="298"/>
      <c r="AR64" s="298"/>
      <c r="AS64" s="298"/>
      <c r="AT64" s="298"/>
      <c r="AU64" s="298"/>
      <c r="AV64" s="298"/>
      <c r="AW64" s="298"/>
      <c r="AX64" s="298"/>
      <c r="AY64" s="298"/>
      <c r="AZ64" s="298"/>
      <c r="BA64" s="298"/>
      <c r="BB64" s="298"/>
      <c r="BC64" s="298"/>
      <c r="BD64" s="298"/>
      <c r="BE64" s="298"/>
      <c r="BF64" s="298"/>
      <c r="BG64" s="298"/>
      <c r="BH64" s="298"/>
      <c r="BI64" s="298"/>
      <c r="BJ64" s="298"/>
      <c r="BK64" s="298"/>
      <c r="BL64" s="298"/>
      <c r="BM64" s="298"/>
      <c r="BN64" s="298"/>
      <c r="BO64" s="298"/>
      <c r="BP64" s="298"/>
      <c r="BQ64" s="298"/>
      <c r="BR64" s="298"/>
      <c r="BS64" s="298"/>
      <c r="BT64" s="298"/>
      <c r="BU64" s="298"/>
      <c r="BV64" s="298"/>
      <c r="BW64" s="298"/>
      <c r="BX64" s="298"/>
      <c r="BY64" s="298"/>
      <c r="BZ64" s="298"/>
      <c r="CA64" s="298"/>
      <c r="CB64" s="298"/>
      <c r="CC64" s="298"/>
      <c r="CD64" s="298"/>
      <c r="CE64" s="298"/>
      <c r="CF64" s="298"/>
    </row>
    <row r="65" spans="1:84" x14ac:dyDescent="0.2">
      <c r="A65" s="231"/>
      <c r="N65" s="239"/>
      <c r="O65" s="298"/>
      <c r="P65" s="298"/>
      <c r="Q65" s="298"/>
      <c r="R65" s="298"/>
      <c r="S65" s="298"/>
      <c r="T65" s="298"/>
      <c r="U65" s="298"/>
      <c r="V65" s="298"/>
      <c r="W65" s="298"/>
      <c r="X65" s="298"/>
      <c r="Y65" s="298"/>
      <c r="Z65" s="298"/>
      <c r="AA65" s="298"/>
      <c r="AB65" s="298"/>
      <c r="AC65" s="298"/>
      <c r="AD65" s="298"/>
      <c r="AE65" s="298"/>
      <c r="AF65" s="298"/>
      <c r="AG65" s="298"/>
      <c r="AH65" s="298"/>
      <c r="AI65" s="298"/>
      <c r="AJ65" s="298"/>
      <c r="AK65" s="298"/>
      <c r="AL65" s="298"/>
      <c r="AM65" s="298"/>
      <c r="AN65" s="298"/>
      <c r="AO65" s="298"/>
      <c r="AP65" s="298"/>
      <c r="AQ65" s="298"/>
      <c r="AR65" s="298"/>
      <c r="AS65" s="298"/>
      <c r="AT65" s="298"/>
      <c r="AU65" s="298"/>
      <c r="AV65" s="298"/>
      <c r="AW65" s="298"/>
      <c r="AX65" s="298"/>
      <c r="AY65" s="298"/>
      <c r="AZ65" s="298"/>
      <c r="BA65" s="298"/>
      <c r="BB65" s="298"/>
      <c r="BC65" s="298"/>
      <c r="BD65" s="298"/>
      <c r="BE65" s="298"/>
      <c r="BF65" s="298"/>
      <c r="BG65" s="298"/>
      <c r="BH65" s="298"/>
      <c r="BI65" s="298"/>
      <c r="BJ65" s="298"/>
      <c r="BK65" s="298"/>
      <c r="BL65" s="298"/>
      <c r="BM65" s="298"/>
      <c r="BN65" s="298"/>
      <c r="BO65" s="298"/>
      <c r="BP65" s="298"/>
      <c r="BQ65" s="298"/>
      <c r="BR65" s="298"/>
      <c r="BS65" s="298"/>
      <c r="BT65" s="298"/>
      <c r="BU65" s="298"/>
      <c r="BV65" s="298"/>
      <c r="BW65" s="298"/>
      <c r="BX65" s="298"/>
      <c r="BY65" s="298"/>
      <c r="BZ65" s="298"/>
      <c r="CA65" s="298"/>
      <c r="CB65" s="298"/>
      <c r="CC65" s="298"/>
      <c r="CD65" s="298"/>
      <c r="CE65" s="298"/>
      <c r="CF65" s="298"/>
    </row>
    <row r="66" spans="1:84" x14ac:dyDescent="0.2">
      <c r="A66" s="231"/>
      <c r="N66" s="239"/>
      <c r="O66" s="298"/>
      <c r="P66" s="298"/>
      <c r="Q66" s="298"/>
      <c r="R66" s="298"/>
      <c r="S66" s="298"/>
      <c r="T66" s="298"/>
      <c r="U66" s="298"/>
      <c r="V66" s="298"/>
      <c r="W66" s="298"/>
      <c r="X66" s="298"/>
      <c r="Y66" s="298"/>
      <c r="Z66" s="298"/>
      <c r="AA66" s="298"/>
      <c r="AB66" s="298"/>
      <c r="AC66" s="298"/>
      <c r="AD66" s="298"/>
      <c r="AE66" s="298"/>
      <c r="AF66" s="298"/>
      <c r="AG66" s="298"/>
      <c r="AH66" s="298"/>
      <c r="AI66" s="298"/>
      <c r="AJ66" s="298"/>
      <c r="AK66" s="298"/>
      <c r="AL66" s="298"/>
      <c r="AM66" s="298"/>
      <c r="AN66" s="298"/>
      <c r="AO66" s="298"/>
      <c r="AP66" s="298"/>
      <c r="AQ66" s="298"/>
      <c r="AR66" s="298"/>
      <c r="AS66" s="298"/>
      <c r="AT66" s="298"/>
      <c r="AU66" s="298"/>
      <c r="AV66" s="298"/>
      <c r="AW66" s="298"/>
      <c r="AX66" s="298"/>
      <c r="AY66" s="298"/>
      <c r="AZ66" s="298"/>
      <c r="BA66" s="298"/>
      <c r="BB66" s="298"/>
      <c r="BC66" s="298"/>
      <c r="BD66" s="298"/>
      <c r="BE66" s="298"/>
      <c r="BF66" s="298"/>
      <c r="BG66" s="298"/>
      <c r="BH66" s="298"/>
      <c r="BI66" s="298"/>
      <c r="BJ66" s="298"/>
      <c r="BK66" s="298"/>
      <c r="BL66" s="298"/>
      <c r="BM66" s="298"/>
      <c r="BN66" s="298"/>
      <c r="BO66" s="298"/>
      <c r="BP66" s="298"/>
      <c r="BQ66" s="298"/>
      <c r="BR66" s="298"/>
      <c r="BS66" s="298"/>
      <c r="BT66" s="298"/>
      <c r="BU66" s="298"/>
      <c r="BV66" s="298"/>
      <c r="BW66" s="298"/>
      <c r="BX66" s="298"/>
      <c r="BY66" s="298"/>
      <c r="BZ66" s="298"/>
      <c r="CA66" s="298"/>
      <c r="CB66" s="298"/>
      <c r="CC66" s="298"/>
      <c r="CD66" s="298"/>
      <c r="CE66" s="298"/>
      <c r="CF66" s="298"/>
    </row>
    <row r="67" spans="1:84" x14ac:dyDescent="0.2">
      <c r="A67" s="231"/>
      <c r="G67" s="136" t="s">
        <v>45</v>
      </c>
      <c r="N67" s="239"/>
      <c r="O67" s="298"/>
      <c r="P67" s="298"/>
      <c r="Q67" s="298"/>
      <c r="R67" s="298"/>
      <c r="S67" s="298"/>
      <c r="T67" s="298"/>
      <c r="U67" s="298"/>
      <c r="V67" s="298"/>
      <c r="W67" s="298"/>
      <c r="X67" s="298"/>
      <c r="Y67" s="298"/>
      <c r="Z67" s="298"/>
      <c r="AA67" s="298"/>
      <c r="AB67" s="298"/>
      <c r="AC67" s="298"/>
      <c r="AD67" s="298"/>
      <c r="AE67" s="298"/>
      <c r="AF67" s="298"/>
      <c r="AG67" s="298"/>
      <c r="AH67" s="298"/>
      <c r="AI67" s="298"/>
      <c r="AJ67" s="298"/>
      <c r="AK67" s="298"/>
      <c r="AL67" s="298"/>
      <c r="AM67" s="298"/>
      <c r="AN67" s="298"/>
      <c r="AO67" s="298"/>
      <c r="AP67" s="298"/>
      <c r="AQ67" s="298"/>
      <c r="AR67" s="298"/>
      <c r="AS67" s="298"/>
      <c r="AT67" s="298"/>
      <c r="AU67" s="298"/>
      <c r="AV67" s="298"/>
      <c r="AW67" s="298"/>
      <c r="AX67" s="298"/>
      <c r="AY67" s="298"/>
      <c r="AZ67" s="298"/>
      <c r="BA67" s="298"/>
      <c r="BB67" s="298"/>
      <c r="BC67" s="298"/>
      <c r="BD67" s="298"/>
      <c r="BE67" s="298"/>
      <c r="BF67" s="298"/>
      <c r="BG67" s="298"/>
      <c r="BH67" s="298"/>
      <c r="BI67" s="298"/>
      <c r="BJ67" s="298"/>
      <c r="BK67" s="298"/>
      <c r="BL67" s="298"/>
      <c r="BM67" s="298"/>
      <c r="BN67" s="298"/>
      <c r="BO67" s="298"/>
      <c r="BP67" s="298"/>
      <c r="BQ67" s="298"/>
      <c r="BR67" s="298"/>
      <c r="BS67" s="298"/>
      <c r="BT67" s="298"/>
      <c r="BU67" s="298"/>
      <c r="BV67" s="298"/>
      <c r="BW67" s="298"/>
      <c r="BX67" s="298"/>
      <c r="BY67" s="298"/>
      <c r="BZ67" s="298"/>
      <c r="CA67" s="298"/>
      <c r="CB67" s="298"/>
      <c r="CC67" s="298"/>
      <c r="CD67" s="298"/>
      <c r="CE67" s="298"/>
      <c r="CF67" s="298"/>
    </row>
    <row r="68" spans="1:84" x14ac:dyDescent="0.2">
      <c r="A68" s="231"/>
      <c r="N68" s="239"/>
      <c r="O68" s="298"/>
      <c r="P68" s="298"/>
      <c r="Q68" s="298"/>
      <c r="R68" s="298"/>
      <c r="S68" s="298"/>
      <c r="T68" s="298"/>
      <c r="U68" s="298"/>
      <c r="V68" s="298"/>
      <c r="W68" s="298"/>
      <c r="X68" s="298"/>
      <c r="Y68" s="298"/>
      <c r="Z68" s="298"/>
      <c r="AA68" s="298"/>
      <c r="AB68" s="298"/>
      <c r="AC68" s="298"/>
      <c r="AD68" s="298"/>
      <c r="AE68" s="298"/>
      <c r="AF68" s="298"/>
      <c r="AG68" s="298"/>
      <c r="AH68" s="298"/>
      <c r="AI68" s="298"/>
      <c r="AJ68" s="298"/>
      <c r="AK68" s="298"/>
      <c r="AL68" s="298"/>
      <c r="AM68" s="298"/>
      <c r="AN68" s="298"/>
      <c r="AO68" s="298"/>
      <c r="AP68" s="298"/>
      <c r="AQ68" s="298"/>
      <c r="AR68" s="298"/>
      <c r="AS68" s="298"/>
      <c r="AT68" s="298"/>
      <c r="AU68" s="298"/>
      <c r="AV68" s="298"/>
      <c r="AW68" s="298"/>
      <c r="AX68" s="298"/>
      <c r="AY68" s="298"/>
      <c r="AZ68" s="298"/>
      <c r="BA68" s="298"/>
      <c r="BB68" s="298"/>
      <c r="BC68" s="298"/>
      <c r="BD68" s="298"/>
      <c r="BE68" s="298"/>
      <c r="BF68" s="298"/>
      <c r="BG68" s="298"/>
      <c r="BH68" s="298"/>
      <c r="BI68" s="298"/>
      <c r="BJ68" s="298"/>
      <c r="BK68" s="298"/>
      <c r="BL68" s="298"/>
      <c r="BM68" s="298"/>
      <c r="BN68" s="298"/>
      <c r="BO68" s="298"/>
      <c r="BP68" s="298"/>
      <c r="BQ68" s="298"/>
      <c r="BR68" s="298"/>
      <c r="BS68" s="298"/>
      <c r="BT68" s="298"/>
      <c r="BU68" s="298"/>
      <c r="BV68" s="298"/>
      <c r="BW68" s="298"/>
      <c r="BX68" s="298"/>
      <c r="BY68" s="298"/>
      <c r="BZ68" s="298"/>
      <c r="CA68" s="298"/>
      <c r="CB68" s="298"/>
      <c r="CC68" s="298"/>
      <c r="CD68" s="298"/>
      <c r="CE68" s="298"/>
      <c r="CF68" s="298"/>
    </row>
    <row r="69" spans="1:84" x14ac:dyDescent="0.2">
      <c r="A69" s="231"/>
      <c r="N69" s="239"/>
      <c r="O69" s="298"/>
      <c r="P69" s="298"/>
      <c r="Q69" s="298"/>
      <c r="R69" s="298"/>
      <c r="S69" s="298"/>
      <c r="T69" s="298"/>
      <c r="U69" s="298"/>
      <c r="V69" s="298"/>
      <c r="W69" s="298"/>
      <c r="X69" s="298"/>
      <c r="Y69" s="298"/>
      <c r="Z69" s="298"/>
      <c r="AA69" s="298"/>
      <c r="AB69" s="298"/>
      <c r="AC69" s="298"/>
      <c r="AD69" s="298"/>
      <c r="AE69" s="298"/>
      <c r="AF69" s="298"/>
      <c r="AG69" s="298"/>
      <c r="AH69" s="298"/>
      <c r="AI69" s="298"/>
      <c r="AJ69" s="298"/>
      <c r="AK69" s="298"/>
      <c r="AL69" s="298"/>
      <c r="AM69" s="298"/>
      <c r="AN69" s="298"/>
      <c r="AO69" s="298"/>
      <c r="AP69" s="298"/>
      <c r="AQ69" s="298"/>
      <c r="AR69" s="298"/>
      <c r="AS69" s="298"/>
      <c r="AT69" s="298"/>
      <c r="AU69" s="298"/>
      <c r="AV69" s="298"/>
      <c r="AW69" s="298"/>
      <c r="AX69" s="298"/>
      <c r="AY69" s="298"/>
      <c r="AZ69" s="298"/>
      <c r="BA69" s="298"/>
      <c r="BB69" s="298"/>
      <c r="BC69" s="298"/>
      <c r="BD69" s="298"/>
      <c r="BE69" s="298"/>
      <c r="BF69" s="298"/>
      <c r="BG69" s="298"/>
      <c r="BH69" s="298"/>
      <c r="BI69" s="298"/>
      <c r="BJ69" s="298"/>
      <c r="BK69" s="298"/>
      <c r="BL69" s="298"/>
      <c r="BM69" s="298"/>
      <c r="BN69" s="298"/>
      <c r="BO69" s="298"/>
      <c r="BP69" s="298"/>
      <c r="BQ69" s="298"/>
      <c r="BR69" s="298"/>
      <c r="BS69" s="298"/>
      <c r="BT69" s="298"/>
      <c r="BU69" s="298"/>
      <c r="BV69" s="298"/>
      <c r="BW69" s="298"/>
      <c r="BX69" s="298"/>
      <c r="BY69" s="298"/>
      <c r="BZ69" s="298"/>
      <c r="CA69" s="298"/>
      <c r="CB69" s="298"/>
      <c r="CC69" s="298"/>
      <c r="CD69" s="298"/>
      <c r="CE69" s="298"/>
      <c r="CF69" s="298"/>
    </row>
    <row r="70" spans="1:84" x14ac:dyDescent="0.2">
      <c r="A70" s="231"/>
      <c r="N70" s="239"/>
      <c r="O70" s="298"/>
      <c r="P70" s="298"/>
      <c r="Q70" s="298"/>
      <c r="R70" s="298"/>
      <c r="S70" s="298"/>
      <c r="T70" s="298"/>
      <c r="U70" s="298"/>
      <c r="V70" s="298"/>
      <c r="W70" s="298"/>
      <c r="X70" s="298"/>
      <c r="Y70" s="298"/>
      <c r="Z70" s="298"/>
      <c r="AA70" s="298"/>
      <c r="AB70" s="298"/>
      <c r="AC70" s="298"/>
      <c r="AD70" s="298"/>
      <c r="AE70" s="298"/>
      <c r="AF70" s="298"/>
      <c r="AG70" s="298"/>
      <c r="AH70" s="298"/>
      <c r="AI70" s="298"/>
      <c r="AJ70" s="298"/>
      <c r="AK70" s="298"/>
      <c r="AL70" s="298"/>
      <c r="AM70" s="298"/>
      <c r="AN70" s="298"/>
      <c r="AO70" s="298"/>
      <c r="AP70" s="298"/>
      <c r="AQ70" s="298"/>
      <c r="AR70" s="298"/>
      <c r="AS70" s="298"/>
      <c r="AT70" s="298"/>
      <c r="AU70" s="298"/>
      <c r="AV70" s="298"/>
      <c r="AW70" s="298"/>
      <c r="AX70" s="298"/>
      <c r="AY70" s="298"/>
      <c r="AZ70" s="298"/>
      <c r="BA70" s="298"/>
      <c r="BB70" s="298"/>
      <c r="BC70" s="298"/>
      <c r="BD70" s="298"/>
      <c r="BE70" s="298"/>
      <c r="BF70" s="298"/>
      <c r="BG70" s="298"/>
      <c r="BH70" s="298"/>
      <c r="BI70" s="298"/>
      <c r="BJ70" s="298"/>
      <c r="BK70" s="298"/>
      <c r="BL70" s="298"/>
      <c r="BM70" s="298"/>
      <c r="BN70" s="298"/>
      <c r="BO70" s="298"/>
      <c r="BP70" s="298"/>
      <c r="BQ70" s="298"/>
      <c r="BR70" s="298"/>
      <c r="BS70" s="298"/>
      <c r="BT70" s="298"/>
      <c r="BU70" s="298"/>
      <c r="BV70" s="298"/>
      <c r="BW70" s="298"/>
      <c r="BX70" s="298"/>
      <c r="BY70" s="298"/>
      <c r="BZ70" s="298"/>
      <c r="CA70" s="298"/>
      <c r="CB70" s="298"/>
      <c r="CC70" s="298"/>
      <c r="CD70" s="298"/>
      <c r="CE70" s="298"/>
      <c r="CF70" s="298"/>
    </row>
    <row r="71" spans="1:84" x14ac:dyDescent="0.2">
      <c r="A71" s="231"/>
      <c r="N71" s="239"/>
      <c r="O71" s="298"/>
      <c r="P71" s="298"/>
      <c r="Q71" s="298"/>
      <c r="R71" s="298"/>
      <c r="S71" s="298"/>
      <c r="T71" s="298"/>
      <c r="U71" s="298"/>
      <c r="V71" s="298"/>
      <c r="W71" s="298"/>
      <c r="X71" s="298"/>
      <c r="Y71" s="298"/>
      <c r="Z71" s="298"/>
      <c r="AA71" s="298"/>
      <c r="AB71" s="298"/>
      <c r="AC71" s="298"/>
      <c r="AD71" s="298"/>
      <c r="AE71" s="298"/>
      <c r="AF71" s="298"/>
      <c r="AG71" s="298"/>
      <c r="AH71" s="298"/>
      <c r="AI71" s="298"/>
      <c r="AJ71" s="298"/>
      <c r="AK71" s="298"/>
      <c r="AL71" s="298"/>
      <c r="AM71" s="298"/>
      <c r="AN71" s="298"/>
      <c r="AO71" s="298"/>
      <c r="AP71" s="298"/>
      <c r="AQ71" s="298"/>
      <c r="AR71" s="298"/>
      <c r="AS71" s="298"/>
      <c r="AT71" s="298"/>
      <c r="AU71" s="298"/>
      <c r="AV71" s="298"/>
      <c r="AW71" s="298"/>
      <c r="AX71" s="298"/>
      <c r="AY71" s="298"/>
      <c r="AZ71" s="298"/>
      <c r="BA71" s="298"/>
      <c r="BB71" s="298"/>
      <c r="BC71" s="298"/>
      <c r="BD71" s="298"/>
      <c r="BE71" s="298"/>
      <c r="BF71" s="298"/>
      <c r="BG71" s="298"/>
      <c r="BH71" s="298"/>
      <c r="BI71" s="298"/>
      <c r="BJ71" s="298"/>
      <c r="BK71" s="298"/>
      <c r="BL71" s="298"/>
      <c r="BM71" s="298"/>
      <c r="BN71" s="298"/>
      <c r="BO71" s="298"/>
      <c r="BP71" s="298"/>
      <c r="BQ71" s="298"/>
      <c r="BR71" s="298"/>
      <c r="BS71" s="298"/>
      <c r="BT71" s="298"/>
      <c r="BU71" s="298"/>
      <c r="BV71" s="298"/>
      <c r="BW71" s="298"/>
      <c r="BX71" s="298"/>
      <c r="BY71" s="298"/>
      <c r="BZ71" s="298"/>
      <c r="CA71" s="298"/>
      <c r="CB71" s="298"/>
      <c r="CC71" s="298"/>
      <c r="CD71" s="298"/>
      <c r="CE71" s="298"/>
      <c r="CF71" s="298"/>
    </row>
    <row r="72" spans="1:84" x14ac:dyDescent="0.2">
      <c r="A72" s="231"/>
      <c r="N72" s="239"/>
      <c r="O72" s="298"/>
      <c r="P72" s="298"/>
      <c r="Q72" s="298"/>
      <c r="R72" s="298"/>
      <c r="S72" s="298"/>
      <c r="T72" s="298"/>
      <c r="U72" s="298"/>
      <c r="V72" s="298"/>
      <c r="W72" s="298"/>
      <c r="X72" s="298"/>
      <c r="Y72" s="298"/>
      <c r="Z72" s="298"/>
      <c r="AA72" s="298"/>
      <c r="AB72" s="298"/>
      <c r="AC72" s="298"/>
      <c r="AD72" s="298"/>
      <c r="AE72" s="298"/>
      <c r="AF72" s="298"/>
      <c r="AG72" s="298"/>
      <c r="AH72" s="298"/>
      <c r="AI72" s="298"/>
      <c r="AJ72" s="298"/>
      <c r="AK72" s="298"/>
      <c r="AL72" s="298"/>
      <c r="AM72" s="298"/>
      <c r="AN72" s="298"/>
      <c r="AO72" s="298"/>
      <c r="AP72" s="298"/>
      <c r="AQ72" s="298"/>
      <c r="AR72" s="298"/>
      <c r="AS72" s="298"/>
      <c r="AT72" s="298"/>
      <c r="AU72" s="298"/>
      <c r="AV72" s="298"/>
      <c r="AW72" s="298"/>
      <c r="AX72" s="298"/>
      <c r="AY72" s="298"/>
      <c r="AZ72" s="298"/>
      <c r="BA72" s="298"/>
      <c r="BB72" s="298"/>
      <c r="BC72" s="298"/>
      <c r="BD72" s="298"/>
      <c r="BE72" s="298"/>
      <c r="BF72" s="298"/>
      <c r="BG72" s="298"/>
      <c r="BH72" s="298"/>
      <c r="BI72" s="298"/>
      <c r="BJ72" s="298"/>
      <c r="BK72" s="298"/>
      <c r="BL72" s="298"/>
      <c r="BM72" s="298"/>
      <c r="BN72" s="298"/>
      <c r="BO72" s="298"/>
      <c r="BP72" s="298"/>
      <c r="BQ72" s="298"/>
      <c r="BR72" s="298"/>
      <c r="BS72" s="298"/>
      <c r="BT72" s="298"/>
      <c r="BU72" s="298"/>
      <c r="BV72" s="298"/>
      <c r="BW72" s="298"/>
      <c r="BX72" s="298"/>
      <c r="BY72" s="298"/>
      <c r="BZ72" s="298"/>
      <c r="CA72" s="298"/>
      <c r="CB72" s="298"/>
      <c r="CC72" s="298"/>
      <c r="CD72" s="298"/>
      <c r="CE72" s="298"/>
      <c r="CF72" s="298"/>
    </row>
    <row r="73" spans="1:84" x14ac:dyDescent="0.2">
      <c r="A73" s="231"/>
      <c r="N73" s="239"/>
      <c r="O73" s="298"/>
      <c r="P73" s="298"/>
      <c r="Q73" s="298"/>
      <c r="R73" s="298"/>
      <c r="S73" s="298"/>
      <c r="T73" s="298"/>
      <c r="U73" s="298"/>
      <c r="V73" s="298"/>
      <c r="W73" s="298"/>
      <c r="X73" s="298"/>
      <c r="Y73" s="298"/>
      <c r="Z73" s="298"/>
      <c r="AA73" s="298"/>
      <c r="AB73" s="298"/>
      <c r="AC73" s="298"/>
      <c r="AD73" s="298"/>
      <c r="AE73" s="298"/>
      <c r="AF73" s="298"/>
      <c r="AG73" s="298"/>
      <c r="AH73" s="298"/>
      <c r="AI73" s="298"/>
      <c r="AJ73" s="298"/>
      <c r="AK73" s="298"/>
      <c r="AL73" s="298"/>
      <c r="AM73" s="298"/>
      <c r="AN73" s="298"/>
      <c r="AO73" s="298"/>
      <c r="AP73" s="298"/>
      <c r="AQ73" s="298"/>
      <c r="AR73" s="298"/>
      <c r="AS73" s="298"/>
      <c r="AT73" s="298"/>
      <c r="AU73" s="298"/>
      <c r="AV73" s="298"/>
      <c r="AW73" s="298"/>
      <c r="AX73" s="298"/>
      <c r="AY73" s="298"/>
      <c r="AZ73" s="298"/>
      <c r="BA73" s="298"/>
      <c r="BB73" s="298"/>
      <c r="BC73" s="298"/>
      <c r="BD73" s="298"/>
      <c r="BE73" s="298"/>
      <c r="BF73" s="298"/>
      <c r="BG73" s="298"/>
      <c r="BH73" s="298"/>
      <c r="BI73" s="298"/>
      <c r="BJ73" s="298"/>
      <c r="BK73" s="298"/>
      <c r="BL73" s="298"/>
      <c r="BM73" s="298"/>
      <c r="BN73" s="298"/>
      <c r="BO73" s="298"/>
      <c r="BP73" s="298"/>
      <c r="BQ73" s="298"/>
      <c r="BR73" s="298"/>
      <c r="BS73" s="298"/>
      <c r="BT73" s="298"/>
      <c r="BU73" s="298"/>
      <c r="BV73" s="298"/>
      <c r="BW73" s="298"/>
      <c r="BX73" s="298"/>
      <c r="BY73" s="298"/>
      <c r="BZ73" s="298"/>
      <c r="CA73" s="298"/>
      <c r="CB73" s="298"/>
      <c r="CC73" s="298"/>
      <c r="CD73" s="298"/>
      <c r="CE73" s="298"/>
      <c r="CF73" s="298"/>
    </row>
    <row r="74" spans="1:84" x14ac:dyDescent="0.2">
      <c r="A74" s="231"/>
      <c r="N74" s="239"/>
      <c r="O74" s="298"/>
      <c r="P74" s="298"/>
      <c r="Q74" s="298"/>
      <c r="R74" s="298"/>
      <c r="S74" s="298"/>
      <c r="T74" s="298"/>
      <c r="U74" s="298"/>
      <c r="V74" s="298"/>
      <c r="W74" s="298"/>
      <c r="X74" s="298"/>
      <c r="Y74" s="298"/>
      <c r="Z74" s="298"/>
      <c r="AA74" s="298"/>
      <c r="AB74" s="298"/>
      <c r="AC74" s="298"/>
      <c r="AD74" s="298"/>
      <c r="AE74" s="298"/>
      <c r="AF74" s="298"/>
      <c r="AG74" s="298"/>
      <c r="AH74" s="298"/>
      <c r="AI74" s="298"/>
      <c r="AJ74" s="298"/>
      <c r="AK74" s="298"/>
      <c r="AL74" s="298"/>
      <c r="AM74" s="298"/>
      <c r="AN74" s="298"/>
      <c r="AO74" s="298"/>
      <c r="AP74" s="298"/>
      <c r="AQ74" s="298"/>
      <c r="AR74" s="298"/>
      <c r="AS74" s="298"/>
      <c r="AT74" s="298"/>
      <c r="AU74" s="298"/>
      <c r="AV74" s="298"/>
      <c r="AW74" s="298"/>
      <c r="AX74" s="298"/>
      <c r="AY74" s="298"/>
      <c r="AZ74" s="298"/>
      <c r="BA74" s="298"/>
      <c r="BB74" s="298"/>
      <c r="BC74" s="298"/>
      <c r="BD74" s="298"/>
      <c r="BE74" s="298"/>
      <c r="BF74" s="298"/>
      <c r="BG74" s="298"/>
      <c r="BH74" s="298"/>
      <c r="BI74" s="298"/>
      <c r="BJ74" s="298"/>
      <c r="BK74" s="298"/>
      <c r="BL74" s="298"/>
      <c r="BM74" s="298"/>
      <c r="BN74" s="298"/>
      <c r="BO74" s="298"/>
      <c r="BP74" s="298"/>
      <c r="BQ74" s="298"/>
      <c r="BR74" s="298"/>
      <c r="BS74" s="298"/>
      <c r="BT74" s="298"/>
      <c r="BU74" s="298"/>
      <c r="BV74" s="298"/>
      <c r="BW74" s="298"/>
      <c r="BX74" s="298"/>
      <c r="BY74" s="298"/>
      <c r="BZ74" s="298"/>
      <c r="CA74" s="298"/>
      <c r="CB74" s="298"/>
      <c r="CC74" s="298"/>
      <c r="CD74" s="298"/>
      <c r="CE74" s="298"/>
      <c r="CF74" s="298"/>
    </row>
    <row r="75" spans="1:84" x14ac:dyDescent="0.2">
      <c r="A75" s="231"/>
      <c r="N75" s="239"/>
      <c r="O75" s="298"/>
      <c r="P75" s="298"/>
      <c r="Q75" s="298"/>
      <c r="R75" s="298"/>
      <c r="S75" s="298"/>
      <c r="T75" s="298"/>
      <c r="U75" s="298"/>
      <c r="V75" s="298"/>
      <c r="W75" s="298"/>
      <c r="X75" s="298"/>
      <c r="Y75" s="298"/>
      <c r="Z75" s="298"/>
      <c r="AA75" s="298"/>
      <c r="AB75" s="298"/>
      <c r="AC75" s="298"/>
      <c r="AD75" s="298"/>
      <c r="AE75" s="298"/>
      <c r="AF75" s="298"/>
      <c r="AG75" s="298"/>
      <c r="AH75" s="298"/>
      <c r="AI75" s="298"/>
      <c r="AJ75" s="298"/>
      <c r="AK75" s="298"/>
      <c r="AL75" s="298"/>
      <c r="AM75" s="298"/>
      <c r="AN75" s="298"/>
      <c r="AO75" s="298"/>
      <c r="AP75" s="298"/>
      <c r="AQ75" s="298"/>
      <c r="AR75" s="298"/>
      <c r="AS75" s="298"/>
      <c r="AT75" s="298"/>
      <c r="AU75" s="298"/>
      <c r="AV75" s="298"/>
      <c r="AW75" s="298"/>
      <c r="AX75" s="298"/>
      <c r="AY75" s="298"/>
      <c r="AZ75" s="298"/>
      <c r="BA75" s="298"/>
      <c r="BB75" s="298"/>
      <c r="BC75" s="298"/>
      <c r="BD75" s="298"/>
      <c r="BE75" s="298"/>
      <c r="BF75" s="298"/>
      <c r="BG75" s="298"/>
      <c r="BH75" s="298"/>
      <c r="BI75" s="298"/>
      <c r="BJ75" s="298"/>
      <c r="BK75" s="298"/>
      <c r="BL75" s="298"/>
      <c r="BM75" s="298"/>
      <c r="BN75" s="298"/>
      <c r="BO75" s="298"/>
      <c r="BP75" s="298"/>
      <c r="BQ75" s="298"/>
      <c r="BR75" s="298"/>
      <c r="BS75" s="298"/>
      <c r="BT75" s="298"/>
      <c r="BU75" s="298"/>
      <c r="BV75" s="298"/>
      <c r="BW75" s="298"/>
      <c r="BX75" s="298"/>
      <c r="BY75" s="298"/>
      <c r="BZ75" s="298"/>
      <c r="CA75" s="298"/>
      <c r="CB75" s="298"/>
      <c r="CC75" s="298"/>
      <c r="CD75" s="298"/>
      <c r="CE75" s="298"/>
      <c r="CF75" s="298"/>
    </row>
    <row r="76" spans="1:84" x14ac:dyDescent="0.2">
      <c r="A76" s="231"/>
      <c r="N76" s="239"/>
      <c r="O76" s="298"/>
      <c r="P76" s="298"/>
      <c r="Q76" s="298"/>
      <c r="R76" s="298"/>
      <c r="S76" s="298"/>
      <c r="T76" s="298"/>
      <c r="U76" s="298"/>
      <c r="V76" s="298"/>
      <c r="W76" s="298"/>
      <c r="X76" s="298"/>
      <c r="Y76" s="298"/>
      <c r="Z76" s="298"/>
      <c r="AA76" s="298"/>
      <c r="AB76" s="298"/>
      <c r="AC76" s="298"/>
      <c r="AD76" s="298"/>
      <c r="AE76" s="298"/>
      <c r="AF76" s="298"/>
      <c r="AG76" s="298"/>
      <c r="AH76" s="298"/>
      <c r="AI76" s="298"/>
      <c r="AJ76" s="298"/>
      <c r="AK76" s="298"/>
      <c r="AL76" s="298"/>
      <c r="AM76" s="298"/>
      <c r="AN76" s="298"/>
      <c r="AO76" s="298"/>
      <c r="AP76" s="298"/>
      <c r="AQ76" s="298"/>
      <c r="AR76" s="298"/>
      <c r="AS76" s="298"/>
      <c r="AT76" s="298"/>
      <c r="AU76" s="298"/>
      <c r="AV76" s="298"/>
      <c r="AW76" s="298"/>
      <c r="AX76" s="298"/>
      <c r="AY76" s="298"/>
      <c r="AZ76" s="298"/>
      <c r="BA76" s="298"/>
      <c r="BB76" s="298"/>
      <c r="BC76" s="298"/>
      <c r="BD76" s="298"/>
      <c r="BE76" s="298"/>
      <c r="BF76" s="298"/>
      <c r="BG76" s="298"/>
      <c r="BH76" s="298"/>
      <c r="BI76" s="298"/>
      <c r="BJ76" s="298"/>
      <c r="BK76" s="298"/>
      <c r="BL76" s="298"/>
      <c r="BM76" s="298"/>
      <c r="BN76" s="298"/>
      <c r="BO76" s="298"/>
      <c r="BP76" s="298"/>
      <c r="BQ76" s="298"/>
      <c r="BR76" s="298"/>
      <c r="BS76" s="298"/>
      <c r="BT76" s="298"/>
      <c r="BU76" s="298"/>
      <c r="BV76" s="298"/>
      <c r="BW76" s="298"/>
      <c r="BX76" s="298"/>
      <c r="BY76" s="298"/>
      <c r="BZ76" s="298"/>
      <c r="CA76" s="298"/>
      <c r="CB76" s="298"/>
      <c r="CC76" s="298"/>
      <c r="CD76" s="298"/>
      <c r="CE76" s="298"/>
      <c r="CF76" s="298"/>
    </row>
    <row r="77" spans="1:84" x14ac:dyDescent="0.2">
      <c r="A77" s="231"/>
      <c r="N77" s="239"/>
      <c r="O77" s="298"/>
      <c r="P77" s="298"/>
      <c r="Q77" s="298"/>
      <c r="R77" s="298"/>
      <c r="S77" s="298"/>
      <c r="T77" s="298"/>
      <c r="U77" s="298"/>
      <c r="V77" s="298"/>
      <c r="W77" s="298"/>
      <c r="X77" s="298"/>
      <c r="Y77" s="298"/>
      <c r="Z77" s="298"/>
      <c r="AA77" s="298"/>
      <c r="AB77" s="298"/>
      <c r="AC77" s="298"/>
      <c r="AD77" s="298"/>
      <c r="AE77" s="298"/>
      <c r="AF77" s="298"/>
      <c r="AG77" s="298"/>
      <c r="AH77" s="298"/>
      <c r="AI77" s="298"/>
      <c r="AJ77" s="298"/>
      <c r="AK77" s="298"/>
      <c r="AL77" s="298"/>
      <c r="AM77" s="298"/>
      <c r="AN77" s="298"/>
      <c r="AO77" s="298"/>
      <c r="AP77" s="298"/>
      <c r="AQ77" s="298"/>
      <c r="AR77" s="298"/>
      <c r="AS77" s="298"/>
      <c r="AT77" s="298"/>
      <c r="AU77" s="298"/>
      <c r="AV77" s="298"/>
      <c r="AW77" s="298"/>
      <c r="AX77" s="298"/>
      <c r="AY77" s="298"/>
      <c r="AZ77" s="298"/>
      <c r="BA77" s="298"/>
      <c r="BB77" s="298"/>
      <c r="BC77" s="298"/>
      <c r="BD77" s="298"/>
      <c r="BE77" s="298"/>
      <c r="BF77" s="298"/>
      <c r="BG77" s="298"/>
      <c r="BH77" s="298"/>
      <c r="BI77" s="298"/>
      <c r="BJ77" s="298"/>
      <c r="BK77" s="298"/>
      <c r="BL77" s="298"/>
      <c r="BM77" s="298"/>
      <c r="BN77" s="298"/>
      <c r="BO77" s="298"/>
      <c r="BP77" s="298"/>
      <c r="BQ77" s="298"/>
      <c r="BR77" s="298"/>
      <c r="BS77" s="298"/>
      <c r="BT77" s="298"/>
      <c r="BU77" s="298"/>
      <c r="BV77" s="298"/>
      <c r="BW77" s="298"/>
      <c r="BX77" s="298"/>
      <c r="BY77" s="298"/>
      <c r="BZ77" s="298"/>
      <c r="CA77" s="298"/>
      <c r="CB77" s="298"/>
      <c r="CC77" s="298"/>
      <c r="CD77" s="298"/>
      <c r="CE77" s="298"/>
      <c r="CF77" s="298"/>
    </row>
    <row r="78" spans="1:84" x14ac:dyDescent="0.2">
      <c r="A78" s="231"/>
      <c r="N78" s="239"/>
      <c r="O78" s="298"/>
      <c r="P78" s="298"/>
      <c r="Q78" s="298"/>
      <c r="R78" s="298"/>
      <c r="S78" s="298"/>
      <c r="T78" s="298"/>
      <c r="U78" s="298"/>
      <c r="V78" s="298"/>
      <c r="W78" s="298"/>
      <c r="X78" s="298"/>
      <c r="Y78" s="298"/>
      <c r="Z78" s="298"/>
      <c r="AA78" s="298"/>
      <c r="AB78" s="298"/>
      <c r="AC78" s="298"/>
      <c r="AD78" s="298"/>
      <c r="AE78" s="298"/>
      <c r="AF78" s="298"/>
      <c r="AG78" s="298"/>
      <c r="AH78" s="298"/>
      <c r="AI78" s="298"/>
      <c r="AJ78" s="298"/>
      <c r="AK78" s="298"/>
      <c r="AL78" s="298"/>
      <c r="AM78" s="298"/>
      <c r="AN78" s="298"/>
      <c r="AO78" s="298"/>
      <c r="AP78" s="298"/>
      <c r="AQ78" s="298"/>
      <c r="AR78" s="298"/>
      <c r="AS78" s="298"/>
      <c r="AT78" s="298"/>
      <c r="AU78" s="298"/>
      <c r="AV78" s="298"/>
      <c r="AW78" s="298"/>
      <c r="AX78" s="298"/>
      <c r="AY78" s="298"/>
      <c r="AZ78" s="298"/>
      <c r="BA78" s="298"/>
      <c r="BB78" s="298"/>
      <c r="BC78" s="298"/>
      <c r="BD78" s="298"/>
      <c r="BE78" s="298"/>
      <c r="BF78" s="298"/>
      <c r="BG78" s="298"/>
      <c r="BH78" s="298"/>
      <c r="BI78" s="298"/>
      <c r="BJ78" s="298"/>
      <c r="BK78" s="298"/>
      <c r="BL78" s="298"/>
      <c r="BM78" s="298"/>
      <c r="BN78" s="298"/>
      <c r="BO78" s="298"/>
      <c r="BP78" s="298"/>
      <c r="BQ78" s="298"/>
      <c r="BR78" s="298"/>
      <c r="BS78" s="298"/>
      <c r="BT78" s="298"/>
      <c r="BU78" s="298"/>
      <c r="BV78" s="298"/>
      <c r="BW78" s="298"/>
      <c r="BX78" s="298"/>
      <c r="BY78" s="298"/>
      <c r="BZ78" s="298"/>
      <c r="CA78" s="298"/>
      <c r="CB78" s="298"/>
      <c r="CC78" s="298"/>
      <c r="CD78" s="298"/>
      <c r="CE78" s="298"/>
      <c r="CF78" s="298"/>
    </row>
    <row r="79" spans="1:84" x14ac:dyDescent="0.2">
      <c r="A79" s="231"/>
      <c r="N79" s="239"/>
      <c r="O79" s="298"/>
      <c r="P79" s="298"/>
      <c r="Q79" s="298"/>
      <c r="R79" s="298"/>
      <c r="S79" s="298"/>
      <c r="T79" s="298"/>
      <c r="U79" s="298"/>
      <c r="V79" s="298"/>
      <c r="W79" s="298"/>
      <c r="X79" s="298"/>
      <c r="Y79" s="298"/>
      <c r="Z79" s="298"/>
      <c r="AA79" s="298"/>
      <c r="AB79" s="298"/>
      <c r="AC79" s="298"/>
      <c r="AD79" s="298"/>
      <c r="AE79" s="298"/>
      <c r="AF79" s="298"/>
      <c r="AG79" s="298"/>
      <c r="AH79" s="298"/>
      <c r="AI79" s="298"/>
      <c r="AJ79" s="298"/>
      <c r="AK79" s="298"/>
      <c r="AL79" s="298"/>
      <c r="AM79" s="298"/>
      <c r="AN79" s="298"/>
      <c r="AO79" s="298"/>
      <c r="AP79" s="298"/>
      <c r="AQ79" s="298"/>
      <c r="AR79" s="298"/>
      <c r="AS79" s="298"/>
      <c r="AT79" s="298"/>
      <c r="AU79" s="298"/>
      <c r="AV79" s="298"/>
      <c r="AW79" s="298"/>
      <c r="AX79" s="298"/>
      <c r="AY79" s="298"/>
      <c r="AZ79" s="298"/>
      <c r="BA79" s="298"/>
      <c r="BB79" s="298"/>
      <c r="BC79" s="298"/>
      <c r="BD79" s="298"/>
      <c r="BE79" s="298"/>
      <c r="BF79" s="298"/>
      <c r="BG79" s="298"/>
      <c r="BH79" s="298"/>
      <c r="BI79" s="298"/>
      <c r="BJ79" s="298"/>
      <c r="BK79" s="298"/>
      <c r="BL79" s="298"/>
      <c r="BM79" s="298"/>
      <c r="BN79" s="298"/>
      <c r="BO79" s="298"/>
      <c r="BP79" s="298"/>
      <c r="BQ79" s="298"/>
      <c r="BR79" s="298"/>
      <c r="BS79" s="298"/>
      <c r="BT79" s="298"/>
      <c r="BU79" s="298"/>
      <c r="BV79" s="298"/>
      <c r="BW79" s="298"/>
      <c r="BX79" s="298"/>
      <c r="BY79" s="298"/>
      <c r="BZ79" s="298"/>
      <c r="CA79" s="298"/>
      <c r="CB79" s="298"/>
      <c r="CC79" s="298"/>
      <c r="CD79" s="298"/>
      <c r="CE79" s="298"/>
      <c r="CF79" s="298"/>
    </row>
    <row r="80" spans="1:84" x14ac:dyDescent="0.2">
      <c r="A80" s="231"/>
      <c r="N80" s="239"/>
      <c r="O80" s="298"/>
      <c r="P80" s="298"/>
      <c r="Q80" s="298"/>
      <c r="R80" s="298"/>
      <c r="S80" s="298"/>
      <c r="T80" s="298"/>
      <c r="U80" s="298"/>
      <c r="V80" s="298"/>
      <c r="W80" s="298"/>
      <c r="X80" s="298"/>
      <c r="Y80" s="298"/>
      <c r="Z80" s="298"/>
      <c r="AA80" s="298"/>
      <c r="AB80" s="298"/>
      <c r="AC80" s="298"/>
      <c r="AD80" s="298"/>
      <c r="AE80" s="298"/>
      <c r="AF80" s="298"/>
      <c r="AG80" s="298"/>
      <c r="AH80" s="298"/>
      <c r="AI80" s="298"/>
      <c r="AJ80" s="298"/>
      <c r="AK80" s="298"/>
      <c r="AL80" s="298"/>
      <c r="AM80" s="298"/>
      <c r="AN80" s="298"/>
      <c r="AO80" s="298"/>
      <c r="AP80" s="298"/>
      <c r="AQ80" s="298"/>
      <c r="AR80" s="298"/>
      <c r="AS80" s="298"/>
      <c r="AT80" s="298"/>
      <c r="AU80" s="298"/>
      <c r="AV80" s="298"/>
      <c r="AW80" s="298"/>
      <c r="AX80" s="298"/>
      <c r="AY80" s="298"/>
      <c r="AZ80" s="298"/>
      <c r="BA80" s="298"/>
      <c r="BB80" s="298"/>
      <c r="BC80" s="298"/>
      <c r="BD80" s="298"/>
      <c r="BE80" s="298"/>
      <c r="BF80" s="298"/>
      <c r="BG80" s="298"/>
      <c r="BH80" s="298"/>
      <c r="BI80" s="298"/>
      <c r="BJ80" s="298"/>
      <c r="BK80" s="298"/>
      <c r="BL80" s="298"/>
      <c r="BM80" s="298"/>
      <c r="BN80" s="298"/>
      <c r="BO80" s="298"/>
      <c r="BP80" s="298"/>
      <c r="BQ80" s="298"/>
      <c r="BR80" s="298"/>
      <c r="BS80" s="298"/>
      <c r="BT80" s="298"/>
      <c r="BU80" s="298"/>
      <c r="BV80" s="298"/>
      <c r="BW80" s="298"/>
      <c r="BX80" s="298"/>
      <c r="BY80" s="298"/>
      <c r="BZ80" s="298"/>
      <c r="CA80" s="298"/>
      <c r="CB80" s="298"/>
      <c r="CC80" s="298"/>
      <c r="CD80" s="298"/>
      <c r="CE80" s="298"/>
      <c r="CF80" s="298"/>
    </row>
    <row r="81" spans="1:84" x14ac:dyDescent="0.2">
      <c r="A81" s="231"/>
      <c r="N81" s="239"/>
      <c r="O81" s="298"/>
      <c r="P81" s="298"/>
      <c r="Q81" s="298"/>
      <c r="R81" s="298"/>
      <c r="S81" s="298"/>
      <c r="T81" s="298"/>
      <c r="U81" s="298"/>
      <c r="V81" s="298"/>
      <c r="W81" s="298"/>
      <c r="X81" s="298"/>
      <c r="Y81" s="298"/>
      <c r="Z81" s="298"/>
      <c r="AA81" s="298"/>
      <c r="AB81" s="298"/>
      <c r="AC81" s="298"/>
      <c r="AD81" s="298"/>
      <c r="AE81" s="298"/>
      <c r="AF81" s="298"/>
      <c r="AG81" s="298"/>
      <c r="AH81" s="298"/>
      <c r="AI81" s="298"/>
      <c r="AJ81" s="298"/>
      <c r="AK81" s="298"/>
      <c r="AL81" s="298"/>
      <c r="AM81" s="298"/>
      <c r="AN81" s="298"/>
      <c r="AO81" s="298"/>
      <c r="AP81" s="298"/>
      <c r="AQ81" s="298"/>
      <c r="AR81" s="298"/>
      <c r="AS81" s="298"/>
      <c r="AT81" s="298"/>
      <c r="AU81" s="298"/>
      <c r="AV81" s="298"/>
      <c r="AW81" s="298"/>
      <c r="AX81" s="298"/>
      <c r="AY81" s="298"/>
      <c r="AZ81" s="298"/>
      <c r="BA81" s="298"/>
      <c r="BB81" s="298"/>
      <c r="BC81" s="298"/>
      <c r="BD81" s="298"/>
      <c r="BE81" s="298"/>
      <c r="BF81" s="298"/>
      <c r="BG81" s="298"/>
      <c r="BH81" s="298"/>
      <c r="BI81" s="298"/>
      <c r="BJ81" s="298"/>
      <c r="BK81" s="298"/>
      <c r="BL81" s="298"/>
      <c r="BM81" s="298"/>
      <c r="BN81" s="298"/>
      <c r="BO81" s="298"/>
      <c r="BP81" s="298"/>
      <c r="BQ81" s="298"/>
      <c r="BR81" s="298"/>
      <c r="BS81" s="298"/>
      <c r="BT81" s="298"/>
      <c r="BU81" s="298"/>
      <c r="BV81" s="298"/>
      <c r="BW81" s="298"/>
      <c r="BX81" s="298"/>
      <c r="BY81" s="298"/>
      <c r="BZ81" s="298"/>
      <c r="CA81" s="298"/>
      <c r="CB81" s="298"/>
      <c r="CC81" s="298"/>
      <c r="CD81" s="298"/>
      <c r="CE81" s="298"/>
      <c r="CF81" s="298"/>
    </row>
    <row r="82" spans="1:84" x14ac:dyDescent="0.2">
      <c r="A82" s="231"/>
      <c r="N82" s="239"/>
      <c r="O82" s="298"/>
      <c r="P82" s="298"/>
      <c r="Q82" s="298"/>
      <c r="R82" s="298"/>
      <c r="S82" s="298"/>
      <c r="T82" s="298"/>
      <c r="U82" s="298"/>
      <c r="V82" s="298"/>
      <c r="W82" s="298"/>
      <c r="X82" s="298"/>
      <c r="Y82" s="298"/>
      <c r="Z82" s="298"/>
      <c r="AA82" s="298"/>
      <c r="AB82" s="298"/>
      <c r="AC82" s="298"/>
      <c r="AD82" s="298"/>
      <c r="AE82" s="298"/>
      <c r="AF82" s="298"/>
      <c r="AG82" s="298"/>
      <c r="AH82" s="298"/>
      <c r="AI82" s="298"/>
      <c r="AJ82" s="298"/>
      <c r="AK82" s="298"/>
      <c r="AL82" s="298"/>
      <c r="AM82" s="298"/>
      <c r="AN82" s="298"/>
      <c r="AO82" s="298"/>
      <c r="AP82" s="298"/>
      <c r="AQ82" s="298"/>
      <c r="AR82" s="298"/>
      <c r="AS82" s="298"/>
      <c r="AT82" s="298"/>
      <c r="AU82" s="298"/>
      <c r="AV82" s="298"/>
      <c r="AW82" s="298"/>
      <c r="AX82" s="298"/>
      <c r="AY82" s="298"/>
      <c r="AZ82" s="298"/>
      <c r="BA82" s="298"/>
      <c r="BB82" s="298"/>
      <c r="BC82" s="298"/>
      <c r="BD82" s="298"/>
      <c r="BE82" s="298"/>
      <c r="BF82" s="298"/>
      <c r="BG82" s="298"/>
      <c r="BH82" s="298"/>
      <c r="BI82" s="298"/>
      <c r="BJ82" s="298"/>
      <c r="BK82" s="298"/>
      <c r="BL82" s="298"/>
      <c r="BM82" s="298"/>
      <c r="BN82" s="298"/>
      <c r="BO82" s="298"/>
      <c r="BP82" s="298"/>
      <c r="BQ82" s="298"/>
      <c r="BR82" s="298"/>
      <c r="BS82" s="298"/>
      <c r="BT82" s="298"/>
      <c r="BU82" s="298"/>
      <c r="BV82" s="298"/>
      <c r="BW82" s="298"/>
      <c r="BX82" s="298"/>
      <c r="BY82" s="298"/>
      <c r="BZ82" s="298"/>
      <c r="CA82" s="298"/>
      <c r="CB82" s="298"/>
      <c r="CC82" s="298"/>
      <c r="CD82" s="298"/>
      <c r="CE82" s="298"/>
      <c r="CF82" s="298"/>
    </row>
    <row r="83" spans="1:84" x14ac:dyDescent="0.2">
      <c r="A83" s="231"/>
      <c r="N83" s="239"/>
      <c r="O83" s="298"/>
      <c r="P83" s="298"/>
      <c r="Q83" s="298"/>
      <c r="R83" s="298"/>
      <c r="S83" s="298"/>
      <c r="T83" s="298"/>
      <c r="U83" s="298"/>
      <c r="V83" s="298"/>
      <c r="W83" s="298"/>
      <c r="X83" s="298"/>
      <c r="Y83" s="298"/>
      <c r="Z83" s="298"/>
      <c r="AA83" s="298"/>
      <c r="AB83" s="298"/>
      <c r="AC83" s="298"/>
      <c r="AD83" s="298"/>
      <c r="AE83" s="298"/>
      <c r="AF83" s="298"/>
      <c r="AG83" s="298"/>
      <c r="AH83" s="298"/>
      <c r="AI83" s="298"/>
      <c r="AJ83" s="298"/>
      <c r="AK83" s="298"/>
      <c r="AL83" s="298"/>
      <c r="AM83" s="298"/>
      <c r="AN83" s="298"/>
      <c r="AO83" s="298"/>
      <c r="AP83" s="298"/>
      <c r="AQ83" s="298"/>
      <c r="AR83" s="298"/>
      <c r="AS83" s="298"/>
      <c r="AT83" s="298"/>
      <c r="AU83" s="298"/>
      <c r="AV83" s="298"/>
      <c r="AW83" s="298"/>
      <c r="AX83" s="298"/>
      <c r="AY83" s="298"/>
      <c r="AZ83" s="298"/>
      <c r="BA83" s="298"/>
      <c r="BB83" s="298"/>
      <c r="BC83" s="298"/>
      <c r="BD83" s="298"/>
      <c r="BE83" s="298"/>
      <c r="BF83" s="298"/>
      <c r="BG83" s="298"/>
      <c r="BH83" s="298"/>
      <c r="BI83" s="298"/>
      <c r="BJ83" s="298"/>
      <c r="BK83" s="298"/>
      <c r="BL83" s="298"/>
      <c r="BM83" s="298"/>
      <c r="BN83" s="298"/>
      <c r="BO83" s="298"/>
      <c r="BP83" s="298"/>
      <c r="BQ83" s="298"/>
      <c r="BR83" s="298"/>
      <c r="BS83" s="298"/>
      <c r="BT83" s="298"/>
      <c r="BU83" s="298"/>
      <c r="BV83" s="298"/>
      <c r="BW83" s="298"/>
      <c r="BX83" s="298"/>
      <c r="BY83" s="298"/>
      <c r="BZ83" s="298"/>
      <c r="CA83" s="298"/>
      <c r="CB83" s="298"/>
      <c r="CC83" s="298"/>
      <c r="CD83" s="298"/>
      <c r="CE83" s="298"/>
      <c r="CF83" s="298"/>
    </row>
    <row r="84" spans="1:84" ht="19" x14ac:dyDescent="0.2">
      <c r="A84" s="231"/>
      <c r="B84" s="748" t="s">
        <v>353</v>
      </c>
      <c r="C84" s="748"/>
      <c r="D84" s="748"/>
      <c r="E84" s="748"/>
      <c r="N84" s="239"/>
      <c r="O84" s="298"/>
      <c r="P84" s="298"/>
      <c r="Q84" s="298"/>
      <c r="R84" s="298"/>
      <c r="S84" s="298"/>
      <c r="T84" s="298"/>
      <c r="U84" s="298"/>
      <c r="V84" s="298"/>
      <c r="W84" s="298"/>
      <c r="X84" s="298"/>
      <c r="Y84" s="298"/>
      <c r="Z84" s="298"/>
      <c r="AA84" s="298"/>
      <c r="AB84" s="298"/>
      <c r="AC84" s="298"/>
      <c r="AD84" s="298"/>
      <c r="AE84" s="298"/>
      <c r="AF84" s="298"/>
      <c r="AG84" s="298"/>
      <c r="AH84" s="298"/>
      <c r="AI84" s="298"/>
      <c r="AJ84" s="298"/>
      <c r="AK84" s="298"/>
      <c r="AL84" s="298"/>
      <c r="AM84" s="298"/>
      <c r="AN84" s="298"/>
      <c r="AO84" s="298"/>
      <c r="AP84" s="298"/>
      <c r="AQ84" s="298"/>
      <c r="AR84" s="298"/>
      <c r="AS84" s="298"/>
      <c r="AT84" s="298"/>
      <c r="AU84" s="298"/>
      <c r="AV84" s="298"/>
      <c r="AW84" s="298"/>
      <c r="AX84" s="298"/>
      <c r="AY84" s="298"/>
      <c r="AZ84" s="298"/>
      <c r="BA84" s="298"/>
      <c r="BB84" s="298"/>
      <c r="BC84" s="298"/>
      <c r="BD84" s="298"/>
      <c r="BE84" s="298"/>
      <c r="BF84" s="298"/>
      <c r="BG84" s="298"/>
      <c r="BH84" s="298"/>
      <c r="BI84" s="298"/>
      <c r="BJ84" s="298"/>
      <c r="BK84" s="298"/>
      <c r="BL84" s="298"/>
      <c r="BM84" s="298"/>
      <c r="BN84" s="298"/>
      <c r="BO84" s="298"/>
      <c r="BP84" s="298"/>
      <c r="BQ84" s="298"/>
      <c r="BR84" s="298"/>
      <c r="BS84" s="298"/>
      <c r="BT84" s="298"/>
      <c r="BU84" s="298"/>
      <c r="BV84" s="298"/>
      <c r="BW84" s="298"/>
      <c r="BX84" s="298"/>
      <c r="BY84" s="298"/>
      <c r="BZ84" s="298"/>
      <c r="CA84" s="298"/>
      <c r="CB84" s="298"/>
      <c r="CC84" s="298"/>
      <c r="CD84" s="298"/>
      <c r="CE84" s="298"/>
      <c r="CF84" s="298"/>
    </row>
    <row r="85" spans="1:84" x14ac:dyDescent="0.2">
      <c r="A85" s="231"/>
      <c r="N85" s="239"/>
      <c r="O85" s="298"/>
      <c r="P85" s="298"/>
      <c r="Q85" s="298"/>
      <c r="R85" s="298"/>
      <c r="S85" s="298"/>
      <c r="T85" s="298"/>
      <c r="U85" s="298"/>
      <c r="V85" s="298"/>
      <c r="W85" s="298"/>
      <c r="X85" s="298"/>
      <c r="Y85" s="298"/>
      <c r="Z85" s="298"/>
      <c r="AA85" s="298"/>
      <c r="AB85" s="298"/>
      <c r="AC85" s="298"/>
      <c r="AD85" s="298"/>
      <c r="AE85" s="298"/>
      <c r="AF85" s="298"/>
      <c r="AG85" s="298"/>
      <c r="AH85" s="298"/>
      <c r="AI85" s="298"/>
      <c r="AJ85" s="298"/>
      <c r="AK85" s="298"/>
      <c r="AL85" s="298"/>
      <c r="AM85" s="298"/>
      <c r="AN85" s="298"/>
      <c r="AO85" s="298"/>
      <c r="AP85" s="298"/>
      <c r="AQ85" s="298"/>
      <c r="AR85" s="298"/>
      <c r="AS85" s="298"/>
      <c r="AT85" s="298"/>
      <c r="AU85" s="298"/>
      <c r="AV85" s="298"/>
      <c r="AW85" s="298"/>
      <c r="AX85" s="298"/>
      <c r="AY85" s="298"/>
      <c r="AZ85" s="298"/>
      <c r="BA85" s="298"/>
      <c r="BB85" s="298"/>
      <c r="BC85" s="298"/>
      <c r="BD85" s="298"/>
      <c r="BE85" s="298"/>
      <c r="BF85" s="298"/>
      <c r="BG85" s="298"/>
      <c r="BH85" s="298"/>
      <c r="BI85" s="298"/>
      <c r="BJ85" s="298"/>
      <c r="BK85" s="298"/>
      <c r="BL85" s="298"/>
      <c r="BM85" s="298"/>
      <c r="BN85" s="298"/>
      <c r="BO85" s="298"/>
      <c r="BP85" s="298"/>
      <c r="BQ85" s="298"/>
      <c r="BR85" s="298"/>
      <c r="BS85" s="298"/>
      <c r="BT85" s="298"/>
      <c r="BU85" s="298"/>
      <c r="BV85" s="298"/>
      <c r="BW85" s="298"/>
      <c r="BX85" s="298"/>
      <c r="BY85" s="298"/>
      <c r="BZ85" s="298"/>
      <c r="CA85" s="298"/>
      <c r="CB85" s="298"/>
      <c r="CC85" s="298"/>
      <c r="CD85" s="298"/>
      <c r="CE85" s="298"/>
      <c r="CF85" s="298"/>
    </row>
    <row r="86" spans="1:84" x14ac:dyDescent="0.2">
      <c r="A86" s="231"/>
      <c r="N86" s="239"/>
      <c r="O86" s="298"/>
      <c r="P86" s="298"/>
      <c r="Q86" s="298"/>
      <c r="R86" s="298"/>
      <c r="S86" s="298"/>
      <c r="T86" s="298"/>
      <c r="U86" s="298"/>
      <c r="V86" s="298"/>
      <c r="W86" s="298"/>
      <c r="X86" s="298"/>
      <c r="Y86" s="298"/>
      <c r="Z86" s="298"/>
      <c r="AA86" s="298"/>
      <c r="AB86" s="298"/>
      <c r="AC86" s="298"/>
      <c r="AD86" s="298"/>
      <c r="AE86" s="298"/>
      <c r="AF86" s="298"/>
      <c r="AG86" s="298"/>
      <c r="AH86" s="298"/>
      <c r="AI86" s="298"/>
      <c r="AJ86" s="298"/>
      <c r="AK86" s="298"/>
      <c r="AL86" s="298"/>
      <c r="AM86" s="298"/>
      <c r="AN86" s="298"/>
      <c r="AO86" s="298"/>
      <c r="AP86" s="298"/>
      <c r="AQ86" s="298"/>
      <c r="AR86" s="298"/>
      <c r="AS86" s="298"/>
      <c r="AT86" s="298"/>
      <c r="AU86" s="298"/>
      <c r="AV86" s="298"/>
      <c r="AW86" s="298"/>
      <c r="AX86" s="298"/>
      <c r="AY86" s="298"/>
      <c r="AZ86" s="298"/>
      <c r="BA86" s="298"/>
      <c r="BB86" s="298"/>
      <c r="BC86" s="298"/>
      <c r="BD86" s="298"/>
      <c r="BE86" s="298"/>
      <c r="BF86" s="298"/>
      <c r="BG86" s="298"/>
      <c r="BH86" s="298"/>
      <c r="BI86" s="298"/>
      <c r="BJ86" s="298"/>
      <c r="BK86" s="298"/>
      <c r="BL86" s="298"/>
      <c r="BM86" s="298"/>
      <c r="BN86" s="298"/>
      <c r="BO86" s="298"/>
      <c r="BP86" s="298"/>
      <c r="BQ86" s="298"/>
      <c r="BR86" s="298"/>
      <c r="BS86" s="298"/>
      <c r="BT86" s="298"/>
      <c r="BU86" s="298"/>
      <c r="BV86" s="298"/>
      <c r="BW86" s="298"/>
      <c r="BX86" s="298"/>
      <c r="BY86" s="298"/>
      <c r="BZ86" s="298"/>
      <c r="CA86" s="298"/>
      <c r="CB86" s="298"/>
      <c r="CC86" s="298"/>
      <c r="CD86" s="298"/>
      <c r="CE86" s="298"/>
      <c r="CF86" s="298"/>
    </row>
    <row r="87" spans="1:84" x14ac:dyDescent="0.2">
      <c r="A87" s="231"/>
      <c r="N87" s="239"/>
      <c r="O87" s="298"/>
      <c r="P87" s="298"/>
      <c r="Q87" s="298"/>
      <c r="R87" s="298"/>
      <c r="S87" s="298"/>
      <c r="T87" s="298"/>
      <c r="U87" s="298"/>
      <c r="V87" s="298"/>
      <c r="W87" s="298"/>
      <c r="X87" s="298"/>
      <c r="Y87" s="298"/>
      <c r="Z87" s="298"/>
      <c r="AA87" s="298"/>
      <c r="AB87" s="298"/>
      <c r="AC87" s="298"/>
      <c r="AD87" s="298"/>
      <c r="AE87" s="298"/>
      <c r="AF87" s="298"/>
      <c r="AG87" s="298"/>
      <c r="AH87" s="298"/>
      <c r="AI87" s="298"/>
      <c r="AJ87" s="298"/>
      <c r="AK87" s="298"/>
      <c r="AL87" s="298"/>
      <c r="AM87" s="298"/>
      <c r="AN87" s="298"/>
      <c r="AO87" s="298"/>
      <c r="AP87" s="298"/>
      <c r="AQ87" s="298"/>
      <c r="AR87" s="298"/>
      <c r="AS87" s="298"/>
      <c r="AT87" s="298"/>
      <c r="AU87" s="298"/>
      <c r="AV87" s="298"/>
      <c r="AW87" s="298"/>
      <c r="AX87" s="298"/>
      <c r="AY87" s="298"/>
      <c r="AZ87" s="298"/>
      <c r="BA87" s="298"/>
      <c r="BB87" s="298"/>
      <c r="BC87" s="298"/>
      <c r="BD87" s="298"/>
      <c r="BE87" s="298"/>
      <c r="BF87" s="298"/>
      <c r="BG87" s="298"/>
      <c r="BH87" s="298"/>
      <c r="BI87" s="298"/>
      <c r="BJ87" s="298"/>
      <c r="BK87" s="298"/>
      <c r="BL87" s="298"/>
      <c r="BM87" s="298"/>
      <c r="BN87" s="298"/>
      <c r="BO87" s="298"/>
      <c r="BP87" s="298"/>
      <c r="BQ87" s="298"/>
      <c r="BR87" s="298"/>
      <c r="BS87" s="298"/>
      <c r="BT87" s="298"/>
      <c r="BU87" s="298"/>
      <c r="BV87" s="298"/>
      <c r="BW87" s="298"/>
      <c r="BX87" s="298"/>
      <c r="BY87" s="298"/>
      <c r="BZ87" s="298"/>
      <c r="CA87" s="298"/>
      <c r="CB87" s="298"/>
      <c r="CC87" s="298"/>
      <c r="CD87" s="298"/>
      <c r="CE87" s="298"/>
      <c r="CF87" s="298"/>
    </row>
    <row r="88" spans="1:84" x14ac:dyDescent="0.2">
      <c r="A88" s="231"/>
      <c r="N88" s="239"/>
      <c r="O88" s="298"/>
      <c r="P88" s="298"/>
      <c r="Q88" s="298"/>
      <c r="R88" s="298"/>
      <c r="S88" s="298"/>
      <c r="T88" s="298"/>
      <c r="U88" s="298"/>
      <c r="V88" s="298"/>
      <c r="W88" s="298"/>
      <c r="X88" s="298"/>
      <c r="Y88" s="298"/>
      <c r="Z88" s="298"/>
      <c r="AA88" s="298"/>
      <c r="AB88" s="298"/>
      <c r="AC88" s="298"/>
      <c r="AD88" s="298"/>
      <c r="AE88" s="298"/>
      <c r="AF88" s="298"/>
      <c r="AG88" s="298"/>
      <c r="AH88" s="298"/>
      <c r="AI88" s="298"/>
      <c r="AJ88" s="298"/>
      <c r="AK88" s="298"/>
      <c r="AL88" s="298"/>
      <c r="AM88" s="298"/>
      <c r="AN88" s="298"/>
      <c r="AO88" s="298"/>
      <c r="AP88" s="298"/>
      <c r="AQ88" s="298"/>
      <c r="AR88" s="298"/>
      <c r="AS88" s="298"/>
      <c r="AT88" s="298"/>
      <c r="AU88" s="298"/>
      <c r="AV88" s="298"/>
      <c r="AW88" s="298"/>
      <c r="AX88" s="298"/>
      <c r="AY88" s="298"/>
      <c r="AZ88" s="298"/>
      <c r="BA88" s="298"/>
      <c r="BB88" s="298"/>
      <c r="BC88" s="298"/>
      <c r="BD88" s="298"/>
      <c r="BE88" s="298"/>
      <c r="BF88" s="298"/>
      <c r="BG88" s="298"/>
      <c r="BH88" s="298"/>
      <c r="BI88" s="298"/>
      <c r="BJ88" s="298"/>
      <c r="BK88" s="298"/>
      <c r="BL88" s="298"/>
      <c r="BM88" s="298"/>
      <c r="BN88" s="298"/>
      <c r="BO88" s="298"/>
      <c r="BP88" s="298"/>
      <c r="BQ88" s="298"/>
      <c r="BR88" s="298"/>
      <c r="BS88" s="298"/>
      <c r="BT88" s="298"/>
      <c r="BU88" s="298"/>
      <c r="BV88" s="298"/>
      <c r="BW88" s="298"/>
      <c r="BX88" s="298"/>
      <c r="BY88" s="298"/>
      <c r="BZ88" s="298"/>
      <c r="CA88" s="298"/>
      <c r="CB88" s="298"/>
      <c r="CC88" s="298"/>
      <c r="CD88" s="298"/>
      <c r="CE88" s="298"/>
      <c r="CF88" s="298"/>
    </row>
    <row r="89" spans="1:84" x14ac:dyDescent="0.2">
      <c r="A89" s="231"/>
      <c r="N89" s="239"/>
      <c r="O89" s="298"/>
      <c r="P89" s="298"/>
      <c r="Q89" s="298"/>
      <c r="R89" s="298"/>
      <c r="S89" s="298"/>
      <c r="T89" s="298"/>
      <c r="U89" s="298"/>
      <c r="V89" s="298"/>
      <c r="W89" s="298"/>
      <c r="X89" s="298"/>
      <c r="Y89" s="298"/>
      <c r="Z89" s="298"/>
      <c r="AA89" s="298"/>
      <c r="AB89" s="298"/>
      <c r="AC89" s="298"/>
      <c r="AD89" s="298"/>
      <c r="AE89" s="298"/>
      <c r="AF89" s="298"/>
      <c r="AG89" s="298"/>
      <c r="AH89" s="298"/>
      <c r="AI89" s="298"/>
      <c r="AJ89" s="298"/>
      <c r="AK89" s="298"/>
      <c r="AL89" s="298"/>
      <c r="AM89" s="298"/>
      <c r="AN89" s="298"/>
      <c r="AO89" s="298"/>
      <c r="AP89" s="298"/>
      <c r="AQ89" s="298"/>
      <c r="AR89" s="298"/>
      <c r="AS89" s="298"/>
      <c r="AT89" s="298"/>
      <c r="AU89" s="298"/>
      <c r="AV89" s="298"/>
      <c r="AW89" s="298"/>
      <c r="AX89" s="298"/>
      <c r="AY89" s="298"/>
      <c r="AZ89" s="298"/>
      <c r="BA89" s="298"/>
      <c r="BB89" s="298"/>
      <c r="BC89" s="298"/>
      <c r="BD89" s="298"/>
      <c r="BE89" s="298"/>
      <c r="BF89" s="298"/>
      <c r="BG89" s="298"/>
      <c r="BH89" s="298"/>
      <c r="BI89" s="298"/>
      <c r="BJ89" s="298"/>
      <c r="BK89" s="298"/>
      <c r="BL89" s="298"/>
      <c r="BM89" s="298"/>
      <c r="BN89" s="298"/>
      <c r="BO89" s="298"/>
      <c r="BP89" s="298"/>
      <c r="BQ89" s="298"/>
      <c r="BR89" s="298"/>
      <c r="BS89" s="298"/>
      <c r="BT89" s="298"/>
      <c r="BU89" s="298"/>
      <c r="BV89" s="298"/>
      <c r="BW89" s="298"/>
      <c r="BX89" s="298"/>
      <c r="BY89" s="298"/>
      <c r="BZ89" s="298"/>
      <c r="CA89" s="298"/>
      <c r="CB89" s="298"/>
      <c r="CC89" s="298"/>
      <c r="CD89" s="298"/>
      <c r="CE89" s="298"/>
      <c r="CF89" s="298"/>
    </row>
    <row r="90" spans="1:84" x14ac:dyDescent="0.2">
      <c r="A90" s="231"/>
      <c r="N90" s="239"/>
      <c r="O90" s="298"/>
      <c r="P90" s="298"/>
      <c r="Q90" s="298"/>
      <c r="R90" s="298"/>
      <c r="S90" s="298"/>
      <c r="T90" s="298"/>
      <c r="U90" s="298"/>
      <c r="V90" s="298"/>
      <c r="W90" s="298"/>
      <c r="X90" s="298"/>
      <c r="Y90" s="298"/>
      <c r="Z90" s="298"/>
      <c r="AA90" s="298"/>
      <c r="AB90" s="298"/>
      <c r="AC90" s="298"/>
      <c r="AD90" s="298"/>
      <c r="AE90" s="298"/>
      <c r="AF90" s="298"/>
      <c r="AG90" s="298"/>
      <c r="AH90" s="298"/>
      <c r="AI90" s="298"/>
      <c r="AJ90" s="298"/>
      <c r="AK90" s="298"/>
      <c r="AL90" s="298"/>
      <c r="AM90" s="298"/>
      <c r="AN90" s="298"/>
      <c r="AO90" s="298"/>
      <c r="AP90" s="298"/>
      <c r="AQ90" s="298"/>
      <c r="AR90" s="298"/>
      <c r="AS90" s="298"/>
      <c r="AT90" s="298"/>
      <c r="AU90" s="298"/>
      <c r="AV90" s="298"/>
      <c r="AW90" s="298"/>
      <c r="AX90" s="298"/>
      <c r="AY90" s="298"/>
      <c r="AZ90" s="298"/>
      <c r="BA90" s="298"/>
      <c r="BB90" s="298"/>
      <c r="BC90" s="298"/>
      <c r="BD90" s="298"/>
      <c r="BE90" s="298"/>
      <c r="BF90" s="298"/>
      <c r="BG90" s="298"/>
      <c r="BH90" s="298"/>
      <c r="BI90" s="298"/>
      <c r="BJ90" s="298"/>
      <c r="BK90" s="298"/>
      <c r="BL90" s="298"/>
      <c r="BM90" s="298"/>
      <c r="BN90" s="298"/>
      <c r="BO90" s="298"/>
      <c r="BP90" s="298"/>
      <c r="BQ90" s="298"/>
      <c r="BR90" s="298"/>
      <c r="BS90" s="298"/>
      <c r="BT90" s="298"/>
      <c r="BU90" s="298"/>
      <c r="BV90" s="298"/>
      <c r="BW90" s="298"/>
      <c r="BX90" s="298"/>
      <c r="BY90" s="298"/>
      <c r="BZ90" s="298"/>
      <c r="CA90" s="298"/>
      <c r="CB90" s="298"/>
      <c r="CC90" s="298"/>
      <c r="CD90" s="298"/>
      <c r="CE90" s="298"/>
      <c r="CF90" s="298"/>
    </row>
    <row r="91" spans="1:84" x14ac:dyDescent="0.2">
      <c r="A91" s="231"/>
      <c r="N91" s="239"/>
      <c r="O91" s="298"/>
      <c r="P91" s="298"/>
      <c r="Q91" s="298"/>
      <c r="R91" s="298"/>
      <c r="S91" s="298"/>
      <c r="T91" s="298"/>
      <c r="U91" s="298"/>
      <c r="V91" s="298"/>
      <c r="W91" s="298"/>
      <c r="X91" s="298"/>
      <c r="Y91" s="298"/>
      <c r="Z91" s="298"/>
      <c r="AA91" s="298"/>
      <c r="AB91" s="298"/>
      <c r="AC91" s="298"/>
      <c r="AD91" s="298"/>
      <c r="AE91" s="298"/>
      <c r="AF91" s="298"/>
      <c r="AG91" s="298"/>
      <c r="AH91" s="298"/>
      <c r="AI91" s="298"/>
      <c r="AJ91" s="298"/>
      <c r="AK91" s="298"/>
      <c r="AL91" s="298"/>
      <c r="AM91" s="298"/>
      <c r="AN91" s="298"/>
      <c r="AO91" s="298"/>
      <c r="AP91" s="298"/>
      <c r="AQ91" s="298"/>
      <c r="AR91" s="298"/>
      <c r="AS91" s="298"/>
      <c r="AT91" s="298"/>
      <c r="AU91" s="298"/>
      <c r="AV91" s="298"/>
      <c r="AW91" s="298"/>
      <c r="AX91" s="298"/>
      <c r="AY91" s="298"/>
      <c r="AZ91" s="298"/>
      <c r="BA91" s="298"/>
      <c r="BB91" s="298"/>
      <c r="BC91" s="298"/>
      <c r="BD91" s="298"/>
      <c r="BE91" s="298"/>
      <c r="BF91" s="298"/>
      <c r="BG91" s="298"/>
      <c r="BH91" s="298"/>
      <c r="BI91" s="298"/>
      <c r="BJ91" s="298"/>
      <c r="BK91" s="298"/>
      <c r="BL91" s="298"/>
      <c r="BM91" s="298"/>
      <c r="BN91" s="298"/>
      <c r="BO91" s="298"/>
      <c r="BP91" s="298"/>
      <c r="BQ91" s="298"/>
      <c r="BR91" s="298"/>
      <c r="BS91" s="298"/>
      <c r="BT91" s="298"/>
      <c r="BU91" s="298"/>
      <c r="BV91" s="298"/>
      <c r="BW91" s="298"/>
      <c r="BX91" s="298"/>
      <c r="BY91" s="298"/>
      <c r="BZ91" s="298"/>
      <c r="CA91" s="298"/>
      <c r="CB91" s="298"/>
      <c r="CC91" s="298"/>
      <c r="CD91" s="298"/>
      <c r="CE91" s="298"/>
      <c r="CF91" s="298"/>
    </row>
    <row r="92" spans="1:84" x14ac:dyDescent="0.2">
      <c r="A92" s="231"/>
      <c r="N92" s="239"/>
      <c r="O92" s="298"/>
      <c r="P92" s="298"/>
      <c r="Q92" s="298"/>
      <c r="R92" s="298"/>
      <c r="S92" s="298"/>
      <c r="T92" s="298"/>
      <c r="U92" s="298"/>
      <c r="V92" s="298"/>
      <c r="W92" s="298"/>
      <c r="X92" s="298"/>
      <c r="Y92" s="298"/>
      <c r="Z92" s="298"/>
      <c r="AA92" s="298"/>
      <c r="AB92" s="298"/>
      <c r="AC92" s="298"/>
      <c r="AD92" s="298"/>
      <c r="AE92" s="298"/>
      <c r="AF92" s="298"/>
      <c r="AG92" s="298"/>
      <c r="AH92" s="298"/>
      <c r="AI92" s="298"/>
      <c r="AJ92" s="298"/>
      <c r="AK92" s="298"/>
      <c r="AL92" s="298"/>
      <c r="AM92" s="298"/>
      <c r="AN92" s="298"/>
      <c r="AO92" s="298"/>
      <c r="AP92" s="298"/>
      <c r="AQ92" s="298"/>
      <c r="AR92" s="298"/>
      <c r="AS92" s="298"/>
      <c r="AT92" s="298"/>
      <c r="AU92" s="298"/>
      <c r="AV92" s="298"/>
      <c r="AW92" s="298"/>
      <c r="AX92" s="298"/>
      <c r="AY92" s="298"/>
      <c r="AZ92" s="298"/>
      <c r="BA92" s="298"/>
      <c r="BB92" s="298"/>
      <c r="BC92" s="298"/>
      <c r="BD92" s="298"/>
      <c r="BE92" s="298"/>
      <c r="BF92" s="298"/>
      <c r="BG92" s="298"/>
      <c r="BH92" s="298"/>
      <c r="BI92" s="298"/>
      <c r="BJ92" s="298"/>
      <c r="BK92" s="298"/>
      <c r="BL92" s="298"/>
      <c r="BM92" s="298"/>
      <c r="BN92" s="298"/>
      <c r="BO92" s="298"/>
      <c r="BP92" s="298"/>
      <c r="BQ92" s="298"/>
      <c r="BR92" s="298"/>
      <c r="BS92" s="298"/>
      <c r="BT92" s="298"/>
      <c r="BU92" s="298"/>
      <c r="BV92" s="298"/>
      <c r="BW92" s="298"/>
      <c r="BX92" s="298"/>
      <c r="BY92" s="298"/>
      <c r="BZ92" s="298"/>
      <c r="CA92" s="298"/>
      <c r="CB92" s="298"/>
      <c r="CC92" s="298"/>
      <c r="CD92" s="298"/>
      <c r="CE92" s="298"/>
      <c r="CF92" s="298"/>
    </row>
    <row r="93" spans="1:84" x14ac:dyDescent="0.2">
      <c r="A93" s="231"/>
      <c r="N93" s="239"/>
      <c r="O93" s="298"/>
      <c r="P93" s="298"/>
      <c r="Q93" s="298"/>
      <c r="R93" s="298"/>
      <c r="S93" s="298"/>
      <c r="T93" s="298"/>
      <c r="U93" s="298"/>
      <c r="V93" s="298"/>
      <c r="W93" s="298"/>
      <c r="X93" s="298"/>
      <c r="Y93" s="298"/>
      <c r="Z93" s="298"/>
      <c r="AA93" s="298"/>
      <c r="AB93" s="298"/>
      <c r="AC93" s="298"/>
      <c r="AD93" s="298"/>
      <c r="AE93" s="298"/>
      <c r="AF93" s="298"/>
      <c r="AG93" s="298"/>
      <c r="AH93" s="298"/>
      <c r="AI93" s="298"/>
      <c r="AJ93" s="298"/>
      <c r="AK93" s="298"/>
      <c r="AL93" s="298"/>
      <c r="AM93" s="298"/>
      <c r="AN93" s="298"/>
      <c r="AO93" s="298"/>
      <c r="AP93" s="298"/>
      <c r="AQ93" s="298"/>
      <c r="AR93" s="298"/>
      <c r="AS93" s="298"/>
      <c r="AT93" s="298"/>
      <c r="AU93" s="298"/>
      <c r="AV93" s="298"/>
      <c r="AW93" s="298"/>
      <c r="AX93" s="298"/>
      <c r="AY93" s="298"/>
      <c r="AZ93" s="298"/>
      <c r="BA93" s="298"/>
      <c r="BB93" s="298"/>
      <c r="BC93" s="298"/>
      <c r="BD93" s="298"/>
      <c r="BE93" s="298"/>
      <c r="BF93" s="298"/>
      <c r="BG93" s="298"/>
      <c r="BH93" s="298"/>
      <c r="BI93" s="298"/>
      <c r="BJ93" s="298"/>
      <c r="BK93" s="298"/>
      <c r="BL93" s="298"/>
      <c r="BM93" s="298"/>
      <c r="BN93" s="298"/>
      <c r="BO93" s="298"/>
      <c r="BP93" s="298"/>
      <c r="BQ93" s="298"/>
      <c r="BR93" s="298"/>
      <c r="BS93" s="298"/>
      <c r="BT93" s="298"/>
      <c r="BU93" s="298"/>
      <c r="BV93" s="298"/>
      <c r="BW93" s="298"/>
      <c r="BX93" s="298"/>
      <c r="BY93" s="298"/>
      <c r="BZ93" s="298"/>
      <c r="CA93" s="298"/>
      <c r="CB93" s="298"/>
      <c r="CC93" s="298"/>
      <c r="CD93" s="298"/>
      <c r="CE93" s="298"/>
      <c r="CF93" s="298"/>
    </row>
    <row r="94" spans="1:84" x14ac:dyDescent="0.2">
      <c r="A94" s="231"/>
      <c r="N94" s="239"/>
      <c r="O94" s="298"/>
      <c r="P94" s="298"/>
      <c r="Q94" s="298"/>
      <c r="R94" s="298"/>
      <c r="S94" s="298"/>
      <c r="T94" s="298"/>
      <c r="U94" s="298"/>
      <c r="V94" s="298"/>
      <c r="W94" s="298"/>
      <c r="X94" s="298"/>
      <c r="Y94" s="298"/>
      <c r="Z94" s="298"/>
      <c r="AA94" s="298"/>
      <c r="AB94" s="298"/>
      <c r="AC94" s="298"/>
      <c r="AD94" s="298"/>
      <c r="AE94" s="298"/>
      <c r="AF94" s="298"/>
      <c r="AG94" s="298"/>
      <c r="AH94" s="298"/>
      <c r="AI94" s="298"/>
      <c r="AJ94" s="298"/>
      <c r="AK94" s="298"/>
      <c r="AL94" s="298"/>
      <c r="AM94" s="298"/>
      <c r="AN94" s="298"/>
      <c r="AO94" s="298"/>
      <c r="AP94" s="298"/>
      <c r="AQ94" s="298"/>
      <c r="AR94" s="298"/>
      <c r="AS94" s="298"/>
      <c r="AT94" s="298"/>
      <c r="AU94" s="298"/>
      <c r="AV94" s="298"/>
      <c r="AW94" s="298"/>
      <c r="AX94" s="298"/>
      <c r="AY94" s="298"/>
      <c r="AZ94" s="298"/>
      <c r="BA94" s="298"/>
      <c r="BB94" s="298"/>
      <c r="BC94" s="298"/>
      <c r="BD94" s="298"/>
      <c r="BE94" s="298"/>
      <c r="BF94" s="298"/>
      <c r="BG94" s="298"/>
      <c r="BH94" s="298"/>
      <c r="BI94" s="298"/>
      <c r="BJ94" s="298"/>
      <c r="BK94" s="298"/>
      <c r="BL94" s="298"/>
      <c r="BM94" s="298"/>
      <c r="BN94" s="298"/>
      <c r="BO94" s="298"/>
      <c r="BP94" s="298"/>
      <c r="BQ94" s="298"/>
      <c r="BR94" s="298"/>
      <c r="BS94" s="298"/>
      <c r="BT94" s="298"/>
      <c r="BU94" s="298"/>
      <c r="BV94" s="298"/>
      <c r="BW94" s="298"/>
      <c r="BX94" s="298"/>
      <c r="BY94" s="298"/>
      <c r="BZ94" s="298"/>
      <c r="CA94" s="298"/>
      <c r="CB94" s="298"/>
      <c r="CC94" s="298"/>
      <c r="CD94" s="298"/>
      <c r="CE94" s="298"/>
      <c r="CF94" s="298"/>
    </row>
    <row r="95" spans="1:84" x14ac:dyDescent="0.2">
      <c r="A95" s="231"/>
      <c r="N95" s="239"/>
      <c r="O95" s="298"/>
      <c r="P95" s="298"/>
      <c r="Q95" s="298"/>
      <c r="R95" s="298"/>
      <c r="S95" s="298"/>
      <c r="T95" s="298"/>
      <c r="U95" s="298"/>
      <c r="V95" s="298"/>
      <c r="W95" s="298"/>
      <c r="X95" s="298"/>
      <c r="Y95" s="298"/>
      <c r="Z95" s="298"/>
      <c r="AA95" s="298"/>
      <c r="AB95" s="298"/>
      <c r="AC95" s="298"/>
      <c r="AD95" s="298"/>
      <c r="AE95" s="298"/>
      <c r="AF95" s="298"/>
      <c r="AG95" s="298"/>
      <c r="AH95" s="298"/>
      <c r="AI95" s="298"/>
      <c r="AJ95" s="298"/>
      <c r="AK95" s="298"/>
      <c r="AL95" s="298"/>
      <c r="AM95" s="298"/>
      <c r="AN95" s="298"/>
      <c r="AO95" s="298"/>
      <c r="AP95" s="298"/>
      <c r="AQ95" s="298"/>
      <c r="AR95" s="298"/>
      <c r="AS95" s="298"/>
      <c r="AT95" s="298"/>
      <c r="AU95" s="298"/>
      <c r="AV95" s="298"/>
      <c r="AW95" s="298"/>
      <c r="AX95" s="298"/>
      <c r="AY95" s="298"/>
      <c r="AZ95" s="298"/>
      <c r="BA95" s="298"/>
      <c r="BB95" s="298"/>
      <c r="BC95" s="298"/>
      <c r="BD95" s="298"/>
      <c r="BE95" s="298"/>
      <c r="BF95" s="298"/>
      <c r="BG95" s="298"/>
      <c r="BH95" s="298"/>
      <c r="BI95" s="298"/>
      <c r="BJ95" s="298"/>
      <c r="BK95" s="298"/>
      <c r="BL95" s="298"/>
      <c r="BM95" s="298"/>
      <c r="BN95" s="298"/>
      <c r="BO95" s="298"/>
      <c r="BP95" s="298"/>
      <c r="BQ95" s="298"/>
      <c r="BR95" s="298"/>
      <c r="BS95" s="298"/>
      <c r="BT95" s="298"/>
      <c r="BU95" s="298"/>
      <c r="BV95" s="298"/>
      <c r="BW95" s="298"/>
      <c r="BX95" s="298"/>
      <c r="BY95" s="298"/>
      <c r="BZ95" s="298"/>
      <c r="CA95" s="298"/>
      <c r="CB95" s="298"/>
      <c r="CC95" s="298"/>
      <c r="CD95" s="298"/>
      <c r="CE95" s="298"/>
      <c r="CF95" s="298"/>
    </row>
    <row r="96" spans="1:84" x14ac:dyDescent="0.2">
      <c r="A96" s="231"/>
      <c r="N96" s="239"/>
      <c r="O96" s="298"/>
      <c r="P96" s="298"/>
      <c r="Q96" s="298"/>
      <c r="R96" s="298"/>
      <c r="S96" s="298"/>
      <c r="T96" s="298"/>
      <c r="U96" s="298"/>
      <c r="V96" s="298"/>
      <c r="W96" s="298"/>
      <c r="X96" s="298"/>
      <c r="Y96" s="298"/>
      <c r="Z96" s="298"/>
      <c r="AA96" s="298"/>
      <c r="AB96" s="298"/>
      <c r="AC96" s="298"/>
      <c r="AD96" s="298"/>
      <c r="AE96" s="298"/>
      <c r="AF96" s="298"/>
      <c r="AG96" s="298"/>
      <c r="AH96" s="298"/>
      <c r="AI96" s="298"/>
      <c r="AJ96" s="298"/>
      <c r="AK96" s="298"/>
      <c r="AL96" s="298"/>
      <c r="AM96" s="298"/>
      <c r="AN96" s="298"/>
      <c r="AO96" s="298"/>
      <c r="AP96" s="298"/>
      <c r="AQ96" s="298"/>
      <c r="AR96" s="298"/>
      <c r="AS96" s="298"/>
      <c r="AT96" s="298"/>
      <c r="AU96" s="298"/>
      <c r="AV96" s="298"/>
      <c r="AW96" s="298"/>
      <c r="AX96" s="298"/>
      <c r="AY96" s="298"/>
      <c r="AZ96" s="298"/>
      <c r="BA96" s="298"/>
      <c r="BB96" s="298"/>
      <c r="BC96" s="298"/>
      <c r="BD96" s="298"/>
      <c r="BE96" s="298"/>
      <c r="BF96" s="298"/>
      <c r="BG96" s="298"/>
      <c r="BH96" s="298"/>
      <c r="BI96" s="298"/>
      <c r="BJ96" s="298"/>
      <c r="BK96" s="298"/>
      <c r="BL96" s="298"/>
      <c r="BM96" s="298"/>
      <c r="BN96" s="298"/>
      <c r="BO96" s="298"/>
      <c r="BP96" s="298"/>
      <c r="BQ96" s="298"/>
      <c r="BR96" s="298"/>
      <c r="BS96" s="298"/>
      <c r="BT96" s="298"/>
      <c r="BU96" s="298"/>
      <c r="BV96" s="298"/>
      <c r="BW96" s="298"/>
      <c r="BX96" s="298"/>
      <c r="BY96" s="298"/>
      <c r="BZ96" s="298"/>
      <c r="CA96" s="298"/>
      <c r="CB96" s="298"/>
      <c r="CC96" s="298"/>
      <c r="CD96" s="298"/>
      <c r="CE96" s="298"/>
      <c r="CF96" s="298"/>
    </row>
    <row r="97" spans="1:84" x14ac:dyDescent="0.2">
      <c r="A97" s="231"/>
      <c r="N97" s="239"/>
      <c r="O97" s="298"/>
      <c r="P97" s="298"/>
      <c r="Q97" s="298"/>
      <c r="R97" s="298"/>
      <c r="S97" s="298"/>
      <c r="T97" s="298"/>
      <c r="U97" s="298"/>
      <c r="V97" s="298"/>
      <c r="W97" s="298"/>
      <c r="X97" s="298"/>
      <c r="Y97" s="298"/>
      <c r="Z97" s="298"/>
      <c r="AA97" s="298"/>
      <c r="AB97" s="298"/>
      <c r="AC97" s="298"/>
      <c r="AD97" s="298"/>
      <c r="AE97" s="298"/>
      <c r="AF97" s="298"/>
      <c r="AG97" s="298"/>
      <c r="AH97" s="298"/>
      <c r="AI97" s="298"/>
      <c r="AJ97" s="298"/>
      <c r="AK97" s="298"/>
      <c r="AL97" s="298"/>
      <c r="AM97" s="298"/>
      <c r="AN97" s="298"/>
      <c r="AO97" s="298"/>
      <c r="AP97" s="298"/>
      <c r="AQ97" s="298"/>
      <c r="AR97" s="298"/>
      <c r="AS97" s="298"/>
      <c r="AT97" s="298"/>
      <c r="AU97" s="298"/>
      <c r="AV97" s="298"/>
      <c r="AW97" s="298"/>
      <c r="AX97" s="298"/>
      <c r="AY97" s="298"/>
      <c r="AZ97" s="298"/>
      <c r="BA97" s="298"/>
      <c r="BB97" s="298"/>
      <c r="BC97" s="298"/>
      <c r="BD97" s="298"/>
      <c r="BE97" s="298"/>
      <c r="BF97" s="298"/>
      <c r="BG97" s="298"/>
      <c r="BH97" s="298"/>
      <c r="BI97" s="298"/>
      <c r="BJ97" s="298"/>
      <c r="BK97" s="298"/>
      <c r="BL97" s="298"/>
      <c r="BM97" s="298"/>
      <c r="BN97" s="298"/>
      <c r="BO97" s="298"/>
      <c r="BP97" s="298"/>
      <c r="BQ97" s="298"/>
      <c r="BR97" s="298"/>
      <c r="BS97" s="298"/>
      <c r="BT97" s="298"/>
      <c r="BU97" s="298"/>
      <c r="BV97" s="298"/>
      <c r="BW97" s="298"/>
      <c r="BX97" s="298"/>
      <c r="BY97" s="298"/>
      <c r="BZ97" s="298"/>
      <c r="CA97" s="298"/>
      <c r="CB97" s="298"/>
      <c r="CC97" s="298"/>
      <c r="CD97" s="298"/>
      <c r="CE97" s="298"/>
      <c r="CF97" s="298"/>
    </row>
    <row r="98" spans="1:84" x14ac:dyDescent="0.2">
      <c r="A98" s="231"/>
      <c r="N98" s="239"/>
      <c r="O98" s="298"/>
      <c r="P98" s="298"/>
      <c r="Q98" s="298"/>
      <c r="R98" s="298"/>
      <c r="S98" s="298"/>
      <c r="T98" s="298"/>
      <c r="U98" s="298"/>
      <c r="V98" s="298"/>
      <c r="W98" s="298"/>
      <c r="X98" s="298"/>
      <c r="Y98" s="298"/>
      <c r="Z98" s="298"/>
      <c r="AA98" s="298"/>
      <c r="AB98" s="298"/>
      <c r="AC98" s="298"/>
      <c r="AD98" s="298"/>
      <c r="AE98" s="298"/>
      <c r="AF98" s="298"/>
      <c r="AG98" s="298"/>
      <c r="AH98" s="298"/>
      <c r="AI98" s="298"/>
      <c r="AJ98" s="298"/>
      <c r="AK98" s="298"/>
      <c r="AL98" s="298"/>
      <c r="AM98" s="298"/>
      <c r="AN98" s="298"/>
      <c r="AO98" s="298"/>
      <c r="AP98" s="298"/>
      <c r="AQ98" s="298"/>
      <c r="AR98" s="298"/>
      <c r="AS98" s="298"/>
      <c r="AT98" s="298"/>
      <c r="AU98" s="298"/>
      <c r="AV98" s="298"/>
      <c r="AW98" s="298"/>
      <c r="AX98" s="298"/>
      <c r="AY98" s="298"/>
      <c r="AZ98" s="298"/>
      <c r="BA98" s="298"/>
      <c r="BB98" s="298"/>
      <c r="BC98" s="298"/>
      <c r="BD98" s="298"/>
      <c r="BE98" s="298"/>
      <c r="BF98" s="298"/>
      <c r="BG98" s="298"/>
      <c r="BH98" s="298"/>
      <c r="BI98" s="298"/>
      <c r="BJ98" s="298"/>
      <c r="BK98" s="298"/>
      <c r="BL98" s="298"/>
      <c r="BM98" s="298"/>
      <c r="BN98" s="298"/>
      <c r="BO98" s="298"/>
      <c r="BP98" s="298"/>
      <c r="BQ98" s="298"/>
      <c r="BR98" s="298"/>
      <c r="BS98" s="298"/>
      <c r="BT98" s="298"/>
      <c r="BU98" s="298"/>
      <c r="BV98" s="298"/>
      <c r="BW98" s="298"/>
      <c r="BX98" s="298"/>
      <c r="BY98" s="298"/>
      <c r="BZ98" s="298"/>
      <c r="CA98" s="298"/>
      <c r="CB98" s="298"/>
      <c r="CC98" s="298"/>
      <c r="CD98" s="298"/>
      <c r="CE98" s="298"/>
      <c r="CF98" s="298"/>
    </row>
    <row r="99" spans="1:84" x14ac:dyDescent="0.2">
      <c r="A99" s="231"/>
      <c r="N99" s="239"/>
      <c r="O99" s="298"/>
      <c r="P99" s="298"/>
      <c r="Q99" s="298"/>
      <c r="R99" s="298"/>
      <c r="S99" s="298"/>
      <c r="T99" s="298"/>
      <c r="U99" s="298"/>
      <c r="V99" s="298"/>
      <c r="W99" s="298"/>
      <c r="X99" s="298"/>
      <c r="Y99" s="298"/>
      <c r="Z99" s="298"/>
      <c r="AA99" s="298"/>
      <c r="AB99" s="298"/>
      <c r="AC99" s="298"/>
      <c r="AD99" s="298"/>
      <c r="AE99" s="298"/>
      <c r="AF99" s="298"/>
      <c r="AG99" s="298"/>
      <c r="AH99" s="298"/>
      <c r="AI99" s="298"/>
      <c r="AJ99" s="298"/>
      <c r="AK99" s="298"/>
      <c r="AL99" s="298"/>
      <c r="AM99" s="298"/>
      <c r="AN99" s="298"/>
      <c r="AO99" s="298"/>
      <c r="AP99" s="298"/>
      <c r="AQ99" s="298"/>
      <c r="AR99" s="298"/>
      <c r="AS99" s="298"/>
      <c r="AT99" s="298"/>
      <c r="AU99" s="298"/>
      <c r="AV99" s="298"/>
      <c r="AW99" s="298"/>
      <c r="AX99" s="298"/>
      <c r="AY99" s="298"/>
      <c r="AZ99" s="298"/>
      <c r="BA99" s="298"/>
      <c r="BB99" s="298"/>
      <c r="BC99" s="298"/>
      <c r="BD99" s="298"/>
      <c r="BE99" s="298"/>
      <c r="BF99" s="298"/>
      <c r="BG99" s="298"/>
      <c r="BH99" s="298"/>
      <c r="BI99" s="298"/>
      <c r="BJ99" s="298"/>
      <c r="BK99" s="298"/>
      <c r="BL99" s="298"/>
      <c r="BM99" s="298"/>
      <c r="BN99" s="298"/>
      <c r="BO99" s="298"/>
      <c r="BP99" s="298"/>
      <c r="BQ99" s="298"/>
      <c r="BR99" s="298"/>
      <c r="BS99" s="298"/>
      <c r="BT99" s="298"/>
      <c r="BU99" s="298"/>
      <c r="BV99" s="298"/>
      <c r="BW99" s="298"/>
      <c r="BX99" s="298"/>
      <c r="BY99" s="298"/>
      <c r="BZ99" s="298"/>
      <c r="CA99" s="298"/>
      <c r="CB99" s="298"/>
      <c r="CC99" s="298"/>
      <c r="CD99" s="298"/>
      <c r="CE99" s="298"/>
      <c r="CF99" s="298"/>
    </row>
    <row r="100" spans="1:84" x14ac:dyDescent="0.2">
      <c r="A100" s="231"/>
      <c r="N100" s="239"/>
      <c r="O100" s="298"/>
      <c r="P100" s="298"/>
      <c r="Q100" s="298"/>
      <c r="R100" s="298"/>
      <c r="S100" s="298"/>
      <c r="T100" s="298"/>
      <c r="U100" s="298"/>
      <c r="V100" s="298"/>
      <c r="W100" s="298"/>
      <c r="X100" s="298"/>
      <c r="Y100" s="298"/>
      <c r="Z100" s="298"/>
      <c r="AA100" s="298"/>
      <c r="AB100" s="298"/>
      <c r="AC100" s="298"/>
      <c r="AD100" s="298"/>
      <c r="AE100" s="298"/>
      <c r="AF100" s="298"/>
      <c r="AG100" s="298"/>
      <c r="AH100" s="298"/>
      <c r="AI100" s="298"/>
      <c r="AJ100" s="298"/>
      <c r="AK100" s="298"/>
      <c r="AL100" s="298"/>
      <c r="AM100" s="298"/>
      <c r="AN100" s="298"/>
      <c r="AO100" s="298"/>
      <c r="AP100" s="298"/>
      <c r="AQ100" s="298"/>
      <c r="AR100" s="298"/>
      <c r="AS100" s="298"/>
      <c r="AT100" s="298"/>
      <c r="AU100" s="298"/>
      <c r="AV100" s="298"/>
      <c r="AW100" s="298"/>
      <c r="AX100" s="298"/>
      <c r="AY100" s="298"/>
      <c r="AZ100" s="298"/>
      <c r="BA100" s="298"/>
      <c r="BB100" s="298"/>
      <c r="BC100" s="298"/>
      <c r="BD100" s="298"/>
      <c r="BE100" s="298"/>
      <c r="BF100" s="298"/>
      <c r="BG100" s="298"/>
      <c r="BH100" s="298"/>
      <c r="BI100" s="298"/>
      <c r="BJ100" s="298"/>
      <c r="BK100" s="298"/>
      <c r="BL100" s="298"/>
      <c r="BM100" s="298"/>
      <c r="BN100" s="298"/>
      <c r="BO100" s="298"/>
      <c r="BP100" s="298"/>
      <c r="BQ100" s="298"/>
      <c r="BR100" s="298"/>
      <c r="BS100" s="298"/>
      <c r="BT100" s="298"/>
      <c r="BU100" s="298"/>
      <c r="BV100" s="298"/>
      <c r="BW100" s="298"/>
      <c r="BX100" s="298"/>
      <c r="BY100" s="298"/>
      <c r="BZ100" s="298"/>
      <c r="CA100" s="298"/>
      <c r="CB100" s="298"/>
      <c r="CC100" s="298"/>
      <c r="CD100" s="298"/>
      <c r="CE100" s="298"/>
      <c r="CF100" s="298"/>
    </row>
    <row r="101" spans="1:84" x14ac:dyDescent="0.2">
      <c r="A101" s="231"/>
      <c r="N101" s="239"/>
      <c r="O101" s="298"/>
      <c r="P101" s="298"/>
      <c r="Q101" s="298"/>
      <c r="R101" s="298"/>
      <c r="S101" s="298"/>
      <c r="T101" s="298"/>
      <c r="U101" s="298"/>
      <c r="V101" s="298"/>
      <c r="W101" s="298"/>
      <c r="X101" s="298"/>
      <c r="Y101" s="298"/>
      <c r="Z101" s="298"/>
      <c r="AA101" s="298"/>
      <c r="AB101" s="298"/>
      <c r="AC101" s="298"/>
      <c r="AD101" s="298"/>
      <c r="AE101" s="298"/>
      <c r="AF101" s="298"/>
      <c r="AG101" s="298"/>
      <c r="AH101" s="298"/>
      <c r="AI101" s="298"/>
      <c r="AJ101" s="298"/>
      <c r="AK101" s="298"/>
      <c r="AL101" s="298"/>
      <c r="AM101" s="298"/>
      <c r="AN101" s="298"/>
      <c r="AO101" s="298"/>
      <c r="AP101" s="298"/>
      <c r="AQ101" s="298"/>
      <c r="AR101" s="298"/>
      <c r="AS101" s="298"/>
      <c r="AT101" s="298"/>
      <c r="AU101" s="298"/>
      <c r="AV101" s="298"/>
      <c r="AW101" s="298"/>
      <c r="AX101" s="298"/>
      <c r="AY101" s="298"/>
      <c r="AZ101" s="298"/>
      <c r="BA101" s="298"/>
      <c r="BB101" s="298"/>
      <c r="BC101" s="298"/>
      <c r="BD101" s="298"/>
      <c r="BE101" s="298"/>
      <c r="BF101" s="298"/>
      <c r="BG101" s="298"/>
      <c r="BH101" s="298"/>
      <c r="BI101" s="298"/>
      <c r="BJ101" s="298"/>
      <c r="BK101" s="298"/>
      <c r="BL101" s="298"/>
      <c r="BM101" s="298"/>
      <c r="BN101" s="298"/>
      <c r="BO101" s="298"/>
      <c r="BP101" s="298"/>
      <c r="BQ101" s="298"/>
      <c r="BR101" s="298"/>
      <c r="BS101" s="298"/>
      <c r="BT101" s="298"/>
      <c r="BU101" s="298"/>
      <c r="BV101" s="298"/>
      <c r="BW101" s="298"/>
      <c r="BX101" s="298"/>
      <c r="BY101" s="298"/>
      <c r="BZ101" s="298"/>
      <c r="CA101" s="298"/>
      <c r="CB101" s="298"/>
      <c r="CC101" s="298"/>
      <c r="CD101" s="298"/>
      <c r="CE101" s="298"/>
      <c r="CF101" s="298"/>
    </row>
    <row r="102" spans="1:84" x14ac:dyDescent="0.2">
      <c r="A102" s="231"/>
      <c r="N102" s="239"/>
      <c r="O102" s="298"/>
      <c r="P102" s="298"/>
      <c r="Q102" s="298"/>
      <c r="R102" s="298"/>
      <c r="S102" s="298"/>
      <c r="T102" s="298"/>
      <c r="U102" s="298"/>
      <c r="V102" s="298"/>
      <c r="W102" s="298"/>
      <c r="X102" s="298"/>
      <c r="Y102" s="298"/>
      <c r="Z102" s="298"/>
      <c r="AA102" s="298"/>
      <c r="AB102" s="298"/>
      <c r="AC102" s="298"/>
      <c r="AD102" s="298"/>
      <c r="AE102" s="298"/>
      <c r="AF102" s="298"/>
      <c r="AG102" s="298"/>
      <c r="AH102" s="298"/>
      <c r="AI102" s="298"/>
      <c r="AJ102" s="298"/>
      <c r="AK102" s="298"/>
      <c r="AL102" s="298"/>
      <c r="AM102" s="298"/>
      <c r="AN102" s="298"/>
      <c r="AO102" s="298"/>
      <c r="AP102" s="298"/>
      <c r="AQ102" s="298"/>
      <c r="AR102" s="298"/>
      <c r="AS102" s="298"/>
      <c r="AT102" s="298"/>
      <c r="AU102" s="298"/>
      <c r="AV102" s="298"/>
      <c r="AW102" s="298"/>
      <c r="AX102" s="298"/>
      <c r="AY102" s="298"/>
      <c r="AZ102" s="298"/>
      <c r="BA102" s="298"/>
      <c r="BB102" s="298"/>
      <c r="BC102" s="298"/>
      <c r="BD102" s="298"/>
      <c r="BE102" s="298"/>
      <c r="BF102" s="298"/>
      <c r="BG102" s="298"/>
      <c r="BH102" s="298"/>
      <c r="BI102" s="298"/>
      <c r="BJ102" s="298"/>
      <c r="BK102" s="298"/>
      <c r="BL102" s="298"/>
      <c r="BM102" s="298"/>
      <c r="BN102" s="298"/>
      <c r="BO102" s="298"/>
      <c r="BP102" s="298"/>
      <c r="BQ102" s="298"/>
      <c r="BR102" s="298"/>
      <c r="BS102" s="298"/>
      <c r="BT102" s="298"/>
      <c r="BU102" s="298"/>
      <c r="BV102" s="298"/>
      <c r="BW102" s="298"/>
      <c r="BX102" s="298"/>
      <c r="BY102" s="298"/>
      <c r="BZ102" s="298"/>
      <c r="CA102" s="298"/>
      <c r="CB102" s="298"/>
      <c r="CC102" s="298"/>
      <c r="CD102" s="298"/>
      <c r="CE102" s="298"/>
      <c r="CF102" s="298"/>
    </row>
    <row r="103" spans="1:84" x14ac:dyDescent="0.2">
      <c r="A103" s="231"/>
      <c r="N103" s="239"/>
      <c r="O103" s="298"/>
      <c r="P103" s="298"/>
      <c r="Q103" s="298"/>
      <c r="R103" s="298"/>
      <c r="S103" s="298"/>
      <c r="T103" s="298"/>
      <c r="U103" s="298"/>
      <c r="V103" s="298"/>
      <c r="W103" s="298"/>
      <c r="X103" s="298"/>
      <c r="Y103" s="298"/>
      <c r="Z103" s="298"/>
      <c r="AA103" s="298"/>
      <c r="AB103" s="298"/>
      <c r="AC103" s="298"/>
      <c r="AD103" s="298"/>
      <c r="AE103" s="298"/>
      <c r="AF103" s="298"/>
      <c r="AG103" s="298"/>
      <c r="AH103" s="298"/>
      <c r="AI103" s="298"/>
      <c r="AJ103" s="298"/>
      <c r="AK103" s="298"/>
      <c r="AL103" s="298"/>
      <c r="AM103" s="298"/>
      <c r="AN103" s="298"/>
      <c r="AO103" s="298"/>
      <c r="AP103" s="298"/>
      <c r="AQ103" s="298"/>
      <c r="AR103" s="298"/>
      <c r="AS103" s="298"/>
      <c r="AT103" s="298"/>
      <c r="AU103" s="298"/>
      <c r="AV103" s="298"/>
      <c r="AW103" s="298"/>
      <c r="AX103" s="298"/>
      <c r="AY103" s="298"/>
      <c r="AZ103" s="298"/>
      <c r="BA103" s="298"/>
      <c r="BB103" s="298"/>
      <c r="BC103" s="298"/>
      <c r="BD103" s="298"/>
      <c r="BE103" s="298"/>
      <c r="BF103" s="298"/>
      <c r="BG103" s="298"/>
      <c r="BH103" s="298"/>
      <c r="BI103" s="298"/>
      <c r="BJ103" s="298"/>
      <c r="BK103" s="298"/>
      <c r="BL103" s="298"/>
      <c r="BM103" s="298"/>
      <c r="BN103" s="298"/>
      <c r="BO103" s="298"/>
      <c r="BP103" s="298"/>
      <c r="BQ103" s="298"/>
      <c r="BR103" s="298"/>
      <c r="BS103" s="298"/>
      <c r="BT103" s="298"/>
      <c r="BU103" s="298"/>
      <c r="BV103" s="298"/>
      <c r="BW103" s="298"/>
      <c r="BX103" s="298"/>
      <c r="BY103" s="298"/>
      <c r="BZ103" s="298"/>
      <c r="CA103" s="298"/>
      <c r="CB103" s="298"/>
      <c r="CC103" s="298"/>
      <c r="CD103" s="298"/>
      <c r="CE103" s="298"/>
      <c r="CF103" s="298"/>
    </row>
    <row r="104" spans="1:84" x14ac:dyDescent="0.2">
      <c r="A104" s="231"/>
      <c r="N104" s="239"/>
      <c r="O104" s="298"/>
      <c r="P104" s="298"/>
      <c r="Q104" s="298"/>
      <c r="R104" s="298"/>
      <c r="S104" s="298"/>
      <c r="T104" s="298"/>
      <c r="U104" s="298"/>
      <c r="V104" s="298"/>
      <c r="W104" s="298"/>
      <c r="X104" s="298"/>
      <c r="Y104" s="298"/>
      <c r="Z104" s="298"/>
      <c r="AA104" s="298"/>
      <c r="AB104" s="298"/>
      <c r="AC104" s="298"/>
      <c r="AD104" s="298"/>
      <c r="AE104" s="298"/>
      <c r="AF104" s="298"/>
      <c r="AG104" s="298"/>
      <c r="AH104" s="298"/>
      <c r="AI104" s="298"/>
      <c r="AJ104" s="298"/>
      <c r="AK104" s="298"/>
      <c r="AL104" s="298"/>
      <c r="AM104" s="298"/>
      <c r="AN104" s="298"/>
      <c r="AO104" s="298"/>
      <c r="AP104" s="298"/>
      <c r="AQ104" s="298"/>
      <c r="AR104" s="298"/>
      <c r="AS104" s="298"/>
      <c r="AT104" s="298"/>
      <c r="AU104" s="298"/>
      <c r="AV104" s="298"/>
      <c r="AW104" s="298"/>
      <c r="AX104" s="298"/>
      <c r="AY104" s="298"/>
      <c r="AZ104" s="298"/>
      <c r="BA104" s="298"/>
      <c r="BB104" s="298"/>
      <c r="BC104" s="298"/>
      <c r="BD104" s="298"/>
      <c r="BE104" s="298"/>
      <c r="BF104" s="298"/>
      <c r="BG104" s="298"/>
      <c r="BH104" s="298"/>
      <c r="BI104" s="298"/>
      <c r="BJ104" s="298"/>
      <c r="BK104" s="298"/>
      <c r="BL104" s="298"/>
      <c r="BM104" s="298"/>
      <c r="BN104" s="298"/>
      <c r="BO104" s="298"/>
      <c r="BP104" s="298"/>
      <c r="BQ104" s="298"/>
      <c r="BR104" s="298"/>
      <c r="BS104" s="298"/>
      <c r="BT104" s="298"/>
      <c r="BU104" s="298"/>
      <c r="BV104" s="298"/>
      <c r="BW104" s="298"/>
      <c r="BX104" s="298"/>
      <c r="BY104" s="298"/>
      <c r="BZ104" s="298"/>
      <c r="CA104" s="298"/>
      <c r="CB104" s="298"/>
      <c r="CC104" s="298"/>
      <c r="CD104" s="298"/>
      <c r="CE104" s="298"/>
      <c r="CF104" s="298"/>
    </row>
    <row r="105" spans="1:84" x14ac:dyDescent="0.2">
      <c r="A105" s="231"/>
      <c r="N105" s="239"/>
      <c r="O105" s="298"/>
      <c r="P105" s="298"/>
      <c r="Q105" s="298"/>
      <c r="R105" s="298"/>
      <c r="S105" s="298"/>
      <c r="T105" s="298"/>
      <c r="U105" s="298"/>
      <c r="V105" s="298"/>
      <c r="W105" s="298"/>
      <c r="X105" s="298"/>
      <c r="Y105" s="298"/>
      <c r="Z105" s="298"/>
      <c r="AA105" s="298"/>
      <c r="AB105" s="298"/>
      <c r="AC105" s="298"/>
      <c r="AD105" s="298"/>
      <c r="AE105" s="298"/>
      <c r="AF105" s="298"/>
      <c r="AG105" s="298"/>
      <c r="AH105" s="298"/>
      <c r="AI105" s="298"/>
      <c r="AJ105" s="298"/>
      <c r="AK105" s="298"/>
      <c r="AL105" s="298"/>
      <c r="AM105" s="298"/>
      <c r="AN105" s="298"/>
      <c r="AO105" s="298"/>
      <c r="AP105" s="298"/>
      <c r="AQ105" s="298"/>
      <c r="AR105" s="298"/>
      <c r="AS105" s="298"/>
      <c r="AT105" s="298"/>
      <c r="AU105" s="298"/>
      <c r="AV105" s="298"/>
      <c r="AW105" s="298"/>
      <c r="AX105" s="298"/>
      <c r="AY105" s="298"/>
      <c r="AZ105" s="298"/>
      <c r="BA105" s="298"/>
      <c r="BB105" s="298"/>
      <c r="BC105" s="298"/>
      <c r="BD105" s="298"/>
      <c r="BE105" s="298"/>
      <c r="BF105" s="298"/>
      <c r="BG105" s="298"/>
      <c r="BH105" s="298"/>
      <c r="BI105" s="298"/>
      <c r="BJ105" s="298"/>
      <c r="BK105" s="298"/>
      <c r="BL105" s="298"/>
      <c r="BM105" s="298"/>
      <c r="BN105" s="298"/>
      <c r="BO105" s="298"/>
      <c r="BP105" s="298"/>
      <c r="BQ105" s="298"/>
      <c r="BR105" s="298"/>
      <c r="BS105" s="298"/>
      <c r="BT105" s="298"/>
      <c r="BU105" s="298"/>
      <c r="BV105" s="298"/>
      <c r="BW105" s="298"/>
      <c r="BX105" s="298"/>
      <c r="BY105" s="298"/>
      <c r="BZ105" s="298"/>
      <c r="CA105" s="298"/>
      <c r="CB105" s="298"/>
      <c r="CC105" s="298"/>
      <c r="CD105" s="298"/>
      <c r="CE105" s="298"/>
      <c r="CF105" s="298"/>
    </row>
    <row r="106" spans="1:84" ht="19" x14ac:dyDescent="0.2">
      <c r="A106" s="231"/>
      <c r="B106" s="748" t="s">
        <v>354</v>
      </c>
      <c r="C106" s="748"/>
      <c r="D106" s="748"/>
      <c r="E106" s="748"/>
      <c r="N106" s="239"/>
      <c r="O106" s="298"/>
      <c r="P106" s="298"/>
      <c r="Q106" s="298"/>
      <c r="R106" s="298"/>
      <c r="S106" s="298"/>
      <c r="T106" s="298"/>
      <c r="U106" s="298"/>
      <c r="V106" s="298"/>
      <c r="W106" s="298"/>
      <c r="X106" s="298"/>
      <c r="Y106" s="298"/>
      <c r="Z106" s="298"/>
      <c r="AA106" s="298"/>
      <c r="AB106" s="298"/>
      <c r="AC106" s="298"/>
      <c r="AD106" s="298"/>
      <c r="AE106" s="298"/>
      <c r="AF106" s="298"/>
      <c r="AG106" s="298"/>
      <c r="AH106" s="298"/>
      <c r="AI106" s="298"/>
      <c r="AJ106" s="298"/>
      <c r="AK106" s="298"/>
      <c r="AL106" s="298"/>
      <c r="AM106" s="298"/>
      <c r="AN106" s="298"/>
      <c r="AO106" s="298"/>
      <c r="AP106" s="298"/>
      <c r="AQ106" s="298"/>
      <c r="AR106" s="298"/>
      <c r="AS106" s="298"/>
      <c r="AT106" s="298"/>
      <c r="AU106" s="298"/>
      <c r="AV106" s="298"/>
      <c r="AW106" s="298"/>
      <c r="AX106" s="298"/>
      <c r="AY106" s="298"/>
      <c r="AZ106" s="298"/>
      <c r="BA106" s="298"/>
      <c r="BB106" s="298"/>
      <c r="BC106" s="298"/>
      <c r="BD106" s="298"/>
      <c r="BE106" s="298"/>
      <c r="BF106" s="298"/>
      <c r="BG106" s="298"/>
      <c r="BH106" s="298"/>
      <c r="BI106" s="298"/>
      <c r="BJ106" s="298"/>
      <c r="BK106" s="298"/>
      <c r="BL106" s="298"/>
      <c r="BM106" s="298"/>
      <c r="BN106" s="298"/>
      <c r="BO106" s="298"/>
      <c r="BP106" s="298"/>
      <c r="BQ106" s="298"/>
      <c r="BR106" s="298"/>
      <c r="BS106" s="298"/>
      <c r="BT106" s="298"/>
      <c r="BU106" s="298"/>
      <c r="BV106" s="298"/>
      <c r="BW106" s="298"/>
      <c r="BX106" s="298"/>
      <c r="BY106" s="298"/>
      <c r="BZ106" s="298"/>
      <c r="CA106" s="298"/>
      <c r="CB106" s="298"/>
      <c r="CC106" s="298"/>
      <c r="CD106" s="298"/>
      <c r="CE106" s="298"/>
      <c r="CF106" s="298"/>
    </row>
    <row r="107" spans="1:84" x14ac:dyDescent="0.2">
      <c r="A107" s="231"/>
      <c r="N107" s="239"/>
      <c r="O107" s="298"/>
      <c r="P107" s="298"/>
      <c r="Q107" s="298"/>
      <c r="R107" s="298"/>
      <c r="S107" s="298"/>
      <c r="T107" s="298"/>
      <c r="U107" s="298"/>
      <c r="V107" s="298"/>
      <c r="W107" s="298"/>
      <c r="X107" s="298"/>
      <c r="Y107" s="298"/>
      <c r="Z107" s="298"/>
      <c r="AA107" s="298"/>
      <c r="AB107" s="298"/>
      <c r="AC107" s="298"/>
      <c r="AD107" s="298"/>
      <c r="AE107" s="298"/>
      <c r="AF107" s="298"/>
      <c r="AG107" s="298"/>
      <c r="AH107" s="298"/>
      <c r="AI107" s="298"/>
      <c r="AJ107" s="298"/>
      <c r="AK107" s="298"/>
      <c r="AL107" s="298"/>
      <c r="AM107" s="298"/>
      <c r="AN107" s="298"/>
      <c r="AO107" s="298"/>
      <c r="AP107" s="298"/>
      <c r="AQ107" s="298"/>
      <c r="AR107" s="298"/>
      <c r="AS107" s="298"/>
      <c r="AT107" s="298"/>
      <c r="AU107" s="298"/>
      <c r="AV107" s="298"/>
      <c r="AW107" s="298"/>
      <c r="AX107" s="298"/>
      <c r="AY107" s="298"/>
      <c r="AZ107" s="298"/>
      <c r="BA107" s="298"/>
      <c r="BB107" s="298"/>
      <c r="BC107" s="298"/>
      <c r="BD107" s="298"/>
      <c r="BE107" s="298"/>
      <c r="BF107" s="298"/>
      <c r="BG107" s="298"/>
      <c r="BH107" s="298"/>
      <c r="BI107" s="298"/>
      <c r="BJ107" s="298"/>
      <c r="BK107" s="298"/>
      <c r="BL107" s="298"/>
      <c r="BM107" s="298"/>
      <c r="BN107" s="298"/>
      <c r="BO107" s="298"/>
      <c r="BP107" s="298"/>
      <c r="BQ107" s="298"/>
      <c r="BR107" s="298"/>
      <c r="BS107" s="298"/>
      <c r="BT107" s="298"/>
      <c r="BU107" s="298"/>
      <c r="BV107" s="298"/>
      <c r="BW107" s="298"/>
      <c r="BX107" s="298"/>
      <c r="BY107" s="298"/>
      <c r="BZ107" s="298"/>
      <c r="CA107" s="298"/>
      <c r="CB107" s="298"/>
      <c r="CC107" s="298"/>
      <c r="CD107" s="298"/>
      <c r="CE107" s="298"/>
      <c r="CF107" s="298"/>
    </row>
    <row r="108" spans="1:84" x14ac:dyDescent="0.2">
      <c r="A108" s="231"/>
      <c r="N108" s="239"/>
      <c r="O108" s="298"/>
      <c r="P108" s="298"/>
      <c r="Q108" s="298"/>
      <c r="R108" s="298"/>
      <c r="S108" s="298"/>
      <c r="T108" s="298"/>
      <c r="U108" s="298"/>
      <c r="V108" s="298"/>
      <c r="W108" s="298"/>
      <c r="X108" s="298"/>
      <c r="Y108" s="298"/>
      <c r="Z108" s="298"/>
      <c r="AA108" s="298"/>
      <c r="AB108" s="298"/>
      <c r="AC108" s="298"/>
      <c r="AD108" s="298"/>
      <c r="AE108" s="298"/>
      <c r="AF108" s="298"/>
      <c r="AG108" s="298"/>
      <c r="AH108" s="298"/>
      <c r="AI108" s="298"/>
      <c r="AJ108" s="298"/>
      <c r="AK108" s="298"/>
      <c r="AL108" s="298"/>
      <c r="AM108" s="298"/>
      <c r="AN108" s="298"/>
      <c r="AO108" s="298"/>
      <c r="AP108" s="298"/>
      <c r="AQ108" s="298"/>
      <c r="AR108" s="298"/>
      <c r="AS108" s="298"/>
      <c r="AT108" s="298"/>
      <c r="AU108" s="298"/>
      <c r="AV108" s="298"/>
      <c r="AW108" s="298"/>
      <c r="AX108" s="298"/>
      <c r="AY108" s="298"/>
      <c r="AZ108" s="298"/>
      <c r="BA108" s="298"/>
      <c r="BB108" s="298"/>
      <c r="BC108" s="298"/>
      <c r="BD108" s="298"/>
      <c r="BE108" s="298"/>
      <c r="BF108" s="298"/>
      <c r="BG108" s="298"/>
      <c r="BH108" s="298"/>
      <c r="BI108" s="298"/>
      <c r="BJ108" s="298"/>
      <c r="BK108" s="298"/>
      <c r="BL108" s="298"/>
      <c r="BM108" s="298"/>
      <c r="BN108" s="298"/>
      <c r="BO108" s="298"/>
      <c r="BP108" s="298"/>
      <c r="BQ108" s="298"/>
      <c r="BR108" s="298"/>
      <c r="BS108" s="298"/>
      <c r="BT108" s="298"/>
      <c r="BU108" s="298"/>
      <c r="BV108" s="298"/>
      <c r="BW108" s="298"/>
      <c r="BX108" s="298"/>
      <c r="BY108" s="298"/>
      <c r="BZ108" s="298"/>
      <c r="CA108" s="298"/>
      <c r="CB108" s="298"/>
      <c r="CC108" s="298"/>
      <c r="CD108" s="298"/>
      <c r="CE108" s="298"/>
      <c r="CF108" s="298"/>
    </row>
    <row r="109" spans="1:84" x14ac:dyDescent="0.2">
      <c r="A109" s="231"/>
      <c r="N109" s="239"/>
      <c r="O109" s="298"/>
      <c r="P109" s="298"/>
      <c r="Q109" s="298"/>
      <c r="R109" s="298"/>
      <c r="S109" s="298"/>
      <c r="T109" s="298"/>
      <c r="U109" s="298"/>
      <c r="V109" s="298"/>
      <c r="W109" s="298"/>
      <c r="X109" s="298"/>
      <c r="Y109" s="298"/>
      <c r="Z109" s="298"/>
      <c r="AA109" s="298"/>
      <c r="AB109" s="298"/>
      <c r="AC109" s="298"/>
      <c r="AD109" s="298"/>
      <c r="AE109" s="298"/>
      <c r="AF109" s="298"/>
      <c r="AG109" s="298"/>
      <c r="AH109" s="298"/>
      <c r="AI109" s="298"/>
      <c r="AJ109" s="298"/>
      <c r="AK109" s="298"/>
      <c r="AL109" s="298"/>
      <c r="AM109" s="298"/>
      <c r="AN109" s="298"/>
      <c r="AO109" s="298"/>
      <c r="AP109" s="298"/>
      <c r="AQ109" s="298"/>
      <c r="AR109" s="298"/>
      <c r="AS109" s="298"/>
      <c r="AT109" s="298"/>
      <c r="AU109" s="298"/>
      <c r="AV109" s="298"/>
      <c r="AW109" s="298"/>
      <c r="AX109" s="298"/>
      <c r="AY109" s="298"/>
      <c r="AZ109" s="298"/>
      <c r="BA109" s="298"/>
      <c r="BB109" s="298"/>
      <c r="BC109" s="298"/>
      <c r="BD109" s="298"/>
      <c r="BE109" s="298"/>
      <c r="BF109" s="298"/>
      <c r="BG109" s="298"/>
      <c r="BH109" s="298"/>
      <c r="BI109" s="298"/>
      <c r="BJ109" s="298"/>
      <c r="BK109" s="298"/>
      <c r="BL109" s="298"/>
      <c r="BM109" s="298"/>
      <c r="BN109" s="298"/>
      <c r="BO109" s="298"/>
      <c r="BP109" s="298"/>
      <c r="BQ109" s="298"/>
      <c r="BR109" s="298"/>
      <c r="BS109" s="298"/>
      <c r="BT109" s="298"/>
      <c r="BU109" s="298"/>
      <c r="BV109" s="298"/>
      <c r="BW109" s="298"/>
      <c r="BX109" s="298"/>
      <c r="BY109" s="298"/>
      <c r="BZ109" s="298"/>
      <c r="CA109" s="298"/>
      <c r="CB109" s="298"/>
      <c r="CC109" s="298"/>
      <c r="CD109" s="298"/>
      <c r="CE109" s="298"/>
      <c r="CF109" s="298"/>
    </row>
    <row r="110" spans="1:84" x14ac:dyDescent="0.2">
      <c r="A110" s="231"/>
      <c r="N110" s="239"/>
      <c r="O110" s="298"/>
      <c r="P110" s="298"/>
      <c r="Q110" s="298"/>
      <c r="R110" s="298"/>
      <c r="S110" s="298"/>
      <c r="T110" s="298"/>
      <c r="U110" s="298"/>
      <c r="V110" s="298"/>
      <c r="W110" s="298"/>
      <c r="X110" s="298"/>
      <c r="Y110" s="298"/>
      <c r="Z110" s="298"/>
      <c r="AA110" s="298"/>
      <c r="AB110" s="298"/>
      <c r="AC110" s="298"/>
      <c r="AD110" s="298"/>
      <c r="AE110" s="298"/>
      <c r="AF110" s="298"/>
      <c r="AG110" s="298"/>
      <c r="AH110" s="298"/>
      <c r="AI110" s="298"/>
      <c r="AJ110" s="298"/>
      <c r="AK110" s="298"/>
      <c r="AL110" s="298"/>
      <c r="AM110" s="298"/>
      <c r="AN110" s="298"/>
      <c r="AO110" s="298"/>
      <c r="AP110" s="298"/>
      <c r="AQ110" s="298"/>
      <c r="AR110" s="298"/>
      <c r="AS110" s="298"/>
      <c r="AT110" s="298"/>
      <c r="AU110" s="298"/>
      <c r="AV110" s="298"/>
      <c r="AW110" s="298"/>
      <c r="AX110" s="298"/>
      <c r="AY110" s="298"/>
      <c r="AZ110" s="298"/>
      <c r="BA110" s="298"/>
      <c r="BB110" s="298"/>
      <c r="BC110" s="298"/>
      <c r="BD110" s="298"/>
      <c r="BE110" s="298"/>
      <c r="BF110" s="298"/>
      <c r="BG110" s="298"/>
      <c r="BH110" s="298"/>
      <c r="BI110" s="298"/>
      <c r="BJ110" s="298"/>
      <c r="BK110" s="298"/>
      <c r="BL110" s="298"/>
      <c r="BM110" s="298"/>
      <c r="BN110" s="298"/>
      <c r="BO110" s="298"/>
      <c r="BP110" s="298"/>
      <c r="BQ110" s="298"/>
      <c r="BR110" s="298"/>
      <c r="BS110" s="298"/>
      <c r="BT110" s="298"/>
      <c r="BU110" s="298"/>
      <c r="BV110" s="298"/>
      <c r="BW110" s="298"/>
      <c r="BX110" s="298"/>
      <c r="BY110" s="298"/>
      <c r="BZ110" s="298"/>
      <c r="CA110" s="298"/>
      <c r="CB110" s="298"/>
      <c r="CC110" s="298"/>
      <c r="CD110" s="298"/>
      <c r="CE110" s="298"/>
      <c r="CF110" s="298"/>
    </row>
    <row r="111" spans="1:84" x14ac:dyDescent="0.2">
      <c r="A111" s="231"/>
      <c r="N111" s="239"/>
      <c r="O111" s="298"/>
      <c r="P111" s="298"/>
      <c r="Q111" s="298"/>
      <c r="R111" s="298"/>
      <c r="S111" s="298"/>
      <c r="T111" s="298"/>
      <c r="U111" s="298"/>
      <c r="V111" s="298"/>
      <c r="W111" s="298"/>
      <c r="X111" s="298"/>
      <c r="Y111" s="298"/>
      <c r="Z111" s="298"/>
      <c r="AA111" s="298"/>
      <c r="AB111" s="298"/>
      <c r="AC111" s="298"/>
      <c r="AD111" s="298"/>
      <c r="AE111" s="298"/>
      <c r="AF111" s="298"/>
      <c r="AG111" s="298"/>
      <c r="AH111" s="298"/>
      <c r="AI111" s="298"/>
      <c r="AJ111" s="298"/>
      <c r="AK111" s="298"/>
      <c r="AL111" s="298"/>
      <c r="AM111" s="298"/>
      <c r="AN111" s="298"/>
      <c r="AO111" s="298"/>
      <c r="AP111" s="298"/>
      <c r="AQ111" s="298"/>
      <c r="AR111" s="298"/>
      <c r="AS111" s="298"/>
      <c r="AT111" s="298"/>
      <c r="AU111" s="298"/>
      <c r="AV111" s="298"/>
      <c r="AW111" s="298"/>
      <c r="AX111" s="298"/>
      <c r="AY111" s="298"/>
      <c r="AZ111" s="298"/>
      <c r="BA111" s="298"/>
      <c r="BB111" s="298"/>
      <c r="BC111" s="298"/>
      <c r="BD111" s="298"/>
      <c r="BE111" s="298"/>
      <c r="BF111" s="298"/>
      <c r="BG111" s="298"/>
      <c r="BH111" s="298"/>
      <c r="BI111" s="298"/>
      <c r="BJ111" s="298"/>
      <c r="BK111" s="298"/>
      <c r="BL111" s="298"/>
      <c r="BM111" s="298"/>
      <c r="BN111" s="298"/>
      <c r="BO111" s="298"/>
      <c r="BP111" s="298"/>
      <c r="BQ111" s="298"/>
      <c r="BR111" s="298"/>
      <c r="BS111" s="298"/>
      <c r="BT111" s="298"/>
      <c r="BU111" s="298"/>
      <c r="BV111" s="298"/>
      <c r="BW111" s="298"/>
      <c r="BX111" s="298"/>
      <c r="BY111" s="298"/>
      <c r="BZ111" s="298"/>
      <c r="CA111" s="298"/>
      <c r="CB111" s="298"/>
      <c r="CC111" s="298"/>
      <c r="CD111" s="298"/>
      <c r="CE111" s="298"/>
      <c r="CF111" s="298"/>
    </row>
    <row r="112" spans="1:84" x14ac:dyDescent="0.2">
      <c r="A112" s="231"/>
      <c r="N112" s="239"/>
      <c r="O112" s="298"/>
      <c r="P112" s="298"/>
      <c r="Q112" s="298"/>
      <c r="R112" s="298"/>
      <c r="S112" s="298"/>
      <c r="T112" s="298"/>
      <c r="U112" s="298"/>
      <c r="V112" s="298"/>
      <c r="W112" s="298"/>
      <c r="X112" s="298"/>
      <c r="Y112" s="298"/>
      <c r="Z112" s="298"/>
      <c r="AA112" s="298"/>
      <c r="AB112" s="298"/>
      <c r="AC112" s="298"/>
      <c r="AD112" s="298"/>
      <c r="AE112" s="298"/>
      <c r="AF112" s="298"/>
      <c r="AG112" s="298"/>
      <c r="AH112" s="298"/>
      <c r="AI112" s="298"/>
      <c r="AJ112" s="298"/>
      <c r="AK112" s="298"/>
      <c r="AL112" s="298"/>
      <c r="AM112" s="298"/>
      <c r="AN112" s="298"/>
      <c r="AO112" s="298"/>
      <c r="AP112" s="298"/>
      <c r="AQ112" s="298"/>
      <c r="AR112" s="298"/>
      <c r="AS112" s="298"/>
      <c r="AT112" s="298"/>
      <c r="AU112" s="298"/>
      <c r="AV112" s="298"/>
      <c r="AW112" s="298"/>
      <c r="AX112" s="298"/>
      <c r="AY112" s="298"/>
      <c r="AZ112" s="298"/>
      <c r="BA112" s="298"/>
      <c r="BB112" s="298"/>
      <c r="BC112" s="298"/>
      <c r="BD112" s="298"/>
      <c r="BE112" s="298"/>
      <c r="BF112" s="298"/>
      <c r="BG112" s="298"/>
      <c r="BH112" s="298"/>
      <c r="BI112" s="298"/>
      <c r="BJ112" s="298"/>
      <c r="BK112" s="298"/>
      <c r="BL112" s="298"/>
      <c r="BM112" s="298"/>
      <c r="BN112" s="298"/>
      <c r="BO112" s="298"/>
      <c r="BP112" s="298"/>
      <c r="BQ112" s="298"/>
      <c r="BR112" s="298"/>
      <c r="BS112" s="298"/>
      <c r="BT112" s="298"/>
      <c r="BU112" s="298"/>
      <c r="BV112" s="298"/>
      <c r="BW112" s="298"/>
      <c r="BX112" s="298"/>
      <c r="BY112" s="298"/>
      <c r="BZ112" s="298"/>
      <c r="CA112" s="298"/>
      <c r="CB112" s="298"/>
      <c r="CC112" s="298"/>
      <c r="CD112" s="298"/>
      <c r="CE112" s="298"/>
      <c r="CF112" s="298"/>
    </row>
    <row r="113" spans="1:84" x14ac:dyDescent="0.2">
      <c r="A113" s="231"/>
      <c r="N113" s="239"/>
      <c r="O113" s="298"/>
      <c r="P113" s="298"/>
      <c r="Q113" s="298"/>
      <c r="R113" s="298"/>
      <c r="S113" s="298"/>
      <c r="T113" s="298"/>
      <c r="U113" s="298"/>
      <c r="V113" s="298"/>
      <c r="W113" s="298"/>
      <c r="X113" s="298"/>
      <c r="Y113" s="298"/>
      <c r="Z113" s="298"/>
      <c r="AA113" s="298"/>
      <c r="AB113" s="298"/>
      <c r="AC113" s="298"/>
      <c r="AD113" s="298"/>
      <c r="AE113" s="298"/>
      <c r="AF113" s="298"/>
      <c r="AG113" s="298"/>
      <c r="AH113" s="298"/>
      <c r="AI113" s="298"/>
      <c r="AJ113" s="298"/>
      <c r="AK113" s="298"/>
      <c r="AL113" s="298"/>
      <c r="AM113" s="298"/>
      <c r="AN113" s="298"/>
      <c r="AO113" s="298"/>
      <c r="AP113" s="298"/>
      <c r="AQ113" s="298"/>
      <c r="AR113" s="298"/>
      <c r="AS113" s="298"/>
      <c r="AT113" s="298"/>
      <c r="AU113" s="298"/>
      <c r="AV113" s="298"/>
      <c r="AW113" s="298"/>
      <c r="AX113" s="298"/>
      <c r="AY113" s="298"/>
      <c r="AZ113" s="298"/>
      <c r="BA113" s="298"/>
      <c r="BB113" s="298"/>
      <c r="BC113" s="298"/>
      <c r="BD113" s="298"/>
      <c r="BE113" s="298"/>
      <c r="BF113" s="298"/>
      <c r="BG113" s="298"/>
      <c r="BH113" s="298"/>
      <c r="BI113" s="298"/>
      <c r="BJ113" s="298"/>
      <c r="BK113" s="298"/>
      <c r="BL113" s="298"/>
      <c r="BM113" s="298"/>
      <c r="BN113" s="298"/>
      <c r="BO113" s="298"/>
      <c r="BP113" s="298"/>
      <c r="BQ113" s="298"/>
      <c r="BR113" s="298"/>
      <c r="BS113" s="298"/>
      <c r="BT113" s="298"/>
      <c r="BU113" s="298"/>
      <c r="BV113" s="298"/>
      <c r="BW113" s="298"/>
      <c r="BX113" s="298"/>
      <c r="BY113" s="298"/>
      <c r="BZ113" s="298"/>
      <c r="CA113" s="298"/>
      <c r="CB113" s="298"/>
      <c r="CC113" s="298"/>
      <c r="CD113" s="298"/>
      <c r="CE113" s="298"/>
      <c r="CF113" s="298"/>
    </row>
    <row r="114" spans="1:84" x14ac:dyDescent="0.2">
      <c r="A114" s="231"/>
      <c r="N114" s="239"/>
      <c r="O114" s="298"/>
      <c r="P114" s="298"/>
      <c r="Q114" s="298"/>
      <c r="R114" s="298"/>
      <c r="S114" s="298"/>
      <c r="T114" s="298"/>
      <c r="U114" s="298"/>
      <c r="V114" s="298"/>
      <c r="W114" s="298"/>
      <c r="X114" s="298"/>
      <c r="Y114" s="298"/>
      <c r="Z114" s="298"/>
      <c r="AA114" s="298"/>
      <c r="AB114" s="298"/>
      <c r="AC114" s="298"/>
      <c r="AD114" s="298"/>
      <c r="AE114" s="298"/>
      <c r="AF114" s="298"/>
      <c r="AG114" s="298"/>
      <c r="AH114" s="298"/>
      <c r="AI114" s="298"/>
      <c r="AJ114" s="298"/>
      <c r="AK114" s="298"/>
      <c r="AL114" s="298"/>
      <c r="AM114" s="298"/>
      <c r="AN114" s="298"/>
      <c r="AO114" s="298"/>
      <c r="AP114" s="298"/>
      <c r="AQ114" s="298"/>
      <c r="AR114" s="298"/>
      <c r="AS114" s="298"/>
      <c r="AT114" s="298"/>
      <c r="AU114" s="298"/>
      <c r="AV114" s="298"/>
      <c r="AW114" s="298"/>
      <c r="AX114" s="298"/>
      <c r="AY114" s="298"/>
      <c r="AZ114" s="298"/>
      <c r="BA114" s="298"/>
      <c r="BB114" s="298"/>
      <c r="BC114" s="298"/>
      <c r="BD114" s="298"/>
      <c r="BE114" s="298"/>
      <c r="BF114" s="298"/>
      <c r="BG114" s="298"/>
      <c r="BH114" s="298"/>
      <c r="BI114" s="298"/>
      <c r="BJ114" s="298"/>
      <c r="BK114" s="298"/>
      <c r="BL114" s="298"/>
      <c r="BM114" s="298"/>
      <c r="BN114" s="298"/>
      <c r="BO114" s="298"/>
      <c r="BP114" s="298"/>
      <c r="BQ114" s="298"/>
      <c r="BR114" s="298"/>
      <c r="BS114" s="298"/>
      <c r="BT114" s="298"/>
      <c r="BU114" s="298"/>
      <c r="BV114" s="298"/>
      <c r="BW114" s="298"/>
      <c r="BX114" s="298"/>
      <c r="BY114" s="298"/>
      <c r="BZ114" s="298"/>
      <c r="CA114" s="298"/>
      <c r="CB114" s="298"/>
      <c r="CC114" s="298"/>
      <c r="CD114" s="298"/>
      <c r="CE114" s="298"/>
      <c r="CF114" s="298"/>
    </row>
    <row r="115" spans="1:84" x14ac:dyDescent="0.2">
      <c r="A115" s="231"/>
      <c r="N115" s="239"/>
      <c r="O115" s="298"/>
      <c r="P115" s="298"/>
      <c r="Q115" s="298"/>
      <c r="R115" s="298"/>
      <c r="S115" s="298"/>
      <c r="T115" s="298"/>
      <c r="U115" s="298"/>
      <c r="V115" s="298"/>
      <c r="W115" s="298"/>
      <c r="X115" s="298"/>
      <c r="Y115" s="298"/>
      <c r="Z115" s="298"/>
      <c r="AA115" s="298"/>
      <c r="AB115" s="298"/>
      <c r="AC115" s="298"/>
      <c r="AD115" s="298"/>
      <c r="AE115" s="298"/>
      <c r="AF115" s="298"/>
      <c r="AG115" s="298"/>
      <c r="AH115" s="298"/>
      <c r="AI115" s="298"/>
      <c r="AJ115" s="298"/>
      <c r="AK115" s="298"/>
      <c r="AL115" s="298"/>
      <c r="AM115" s="298"/>
      <c r="AN115" s="298"/>
      <c r="AO115" s="298"/>
      <c r="AP115" s="298"/>
      <c r="AQ115" s="298"/>
      <c r="AR115" s="298"/>
      <c r="AS115" s="298"/>
      <c r="AT115" s="298"/>
      <c r="AU115" s="298"/>
      <c r="AV115" s="298"/>
      <c r="AW115" s="298"/>
      <c r="AX115" s="298"/>
      <c r="AY115" s="298"/>
      <c r="AZ115" s="298"/>
      <c r="BA115" s="298"/>
      <c r="BB115" s="298"/>
      <c r="BC115" s="298"/>
      <c r="BD115" s="298"/>
      <c r="BE115" s="298"/>
      <c r="BF115" s="298"/>
      <c r="BG115" s="298"/>
      <c r="BH115" s="298"/>
      <c r="BI115" s="298"/>
      <c r="BJ115" s="298"/>
      <c r="BK115" s="298"/>
      <c r="BL115" s="298"/>
      <c r="BM115" s="298"/>
      <c r="BN115" s="298"/>
      <c r="BO115" s="298"/>
      <c r="BP115" s="298"/>
      <c r="BQ115" s="298"/>
      <c r="BR115" s="298"/>
      <c r="BS115" s="298"/>
      <c r="BT115" s="298"/>
      <c r="BU115" s="298"/>
      <c r="BV115" s="298"/>
      <c r="BW115" s="298"/>
      <c r="BX115" s="298"/>
      <c r="BY115" s="298"/>
      <c r="BZ115" s="298"/>
      <c r="CA115" s="298"/>
      <c r="CB115" s="298"/>
      <c r="CC115" s="298"/>
      <c r="CD115" s="298"/>
      <c r="CE115" s="298"/>
      <c r="CF115" s="298"/>
    </row>
    <row r="116" spans="1:84" x14ac:dyDescent="0.2">
      <c r="A116" s="231"/>
      <c r="N116" s="239"/>
      <c r="O116" s="298"/>
      <c r="P116" s="298"/>
      <c r="Q116" s="298"/>
      <c r="R116" s="298"/>
      <c r="S116" s="298"/>
      <c r="T116" s="298"/>
      <c r="U116" s="298"/>
      <c r="V116" s="298"/>
      <c r="W116" s="298"/>
      <c r="X116" s="298"/>
      <c r="Y116" s="298"/>
      <c r="Z116" s="298"/>
      <c r="AA116" s="298"/>
      <c r="AB116" s="298"/>
      <c r="AC116" s="298"/>
      <c r="AD116" s="298"/>
      <c r="AE116" s="298"/>
      <c r="AF116" s="298"/>
      <c r="AG116" s="298"/>
      <c r="AH116" s="298"/>
      <c r="AI116" s="298"/>
      <c r="AJ116" s="298"/>
      <c r="AK116" s="298"/>
      <c r="AL116" s="298"/>
      <c r="AM116" s="298"/>
      <c r="AN116" s="298"/>
      <c r="AO116" s="298"/>
      <c r="AP116" s="298"/>
      <c r="AQ116" s="298"/>
      <c r="AR116" s="298"/>
      <c r="AS116" s="298"/>
      <c r="AT116" s="298"/>
      <c r="AU116" s="298"/>
      <c r="AV116" s="298"/>
      <c r="AW116" s="298"/>
      <c r="AX116" s="298"/>
      <c r="AY116" s="298"/>
      <c r="AZ116" s="298"/>
      <c r="BA116" s="298"/>
      <c r="BB116" s="298"/>
      <c r="BC116" s="298"/>
      <c r="BD116" s="298"/>
      <c r="BE116" s="298"/>
      <c r="BF116" s="298"/>
      <c r="BG116" s="298"/>
      <c r="BH116" s="298"/>
      <c r="BI116" s="298"/>
      <c r="BJ116" s="298"/>
      <c r="BK116" s="298"/>
      <c r="BL116" s="298"/>
      <c r="BM116" s="298"/>
      <c r="BN116" s="298"/>
      <c r="BO116" s="298"/>
      <c r="BP116" s="298"/>
      <c r="BQ116" s="298"/>
      <c r="BR116" s="298"/>
      <c r="BS116" s="298"/>
      <c r="BT116" s="298"/>
      <c r="BU116" s="298"/>
      <c r="BV116" s="298"/>
      <c r="BW116" s="298"/>
      <c r="BX116" s="298"/>
      <c r="BY116" s="298"/>
      <c r="BZ116" s="298"/>
      <c r="CA116" s="298"/>
      <c r="CB116" s="298"/>
      <c r="CC116" s="298"/>
      <c r="CD116" s="298"/>
      <c r="CE116" s="298"/>
      <c r="CF116" s="298"/>
    </row>
    <row r="117" spans="1:84" x14ac:dyDescent="0.2">
      <c r="A117" s="231"/>
      <c r="N117" s="239"/>
      <c r="O117" s="298"/>
      <c r="P117" s="298"/>
      <c r="Q117" s="298"/>
      <c r="R117" s="298"/>
      <c r="S117" s="298"/>
      <c r="T117" s="298"/>
      <c r="U117" s="298"/>
      <c r="V117" s="298"/>
      <c r="W117" s="298"/>
      <c r="X117" s="298"/>
      <c r="Y117" s="298"/>
      <c r="Z117" s="298"/>
      <c r="AA117" s="298"/>
      <c r="AB117" s="298"/>
      <c r="AC117" s="298"/>
      <c r="AD117" s="298"/>
      <c r="AE117" s="298"/>
      <c r="AF117" s="298"/>
      <c r="AG117" s="298"/>
      <c r="AH117" s="298"/>
      <c r="AI117" s="298"/>
      <c r="AJ117" s="298"/>
      <c r="AK117" s="298"/>
      <c r="AL117" s="298"/>
      <c r="AM117" s="298"/>
      <c r="AN117" s="298"/>
      <c r="AO117" s="298"/>
      <c r="AP117" s="298"/>
      <c r="AQ117" s="298"/>
      <c r="AR117" s="298"/>
      <c r="AS117" s="298"/>
      <c r="AT117" s="298"/>
      <c r="AU117" s="298"/>
      <c r="AV117" s="298"/>
      <c r="AW117" s="298"/>
      <c r="AX117" s="298"/>
      <c r="AY117" s="298"/>
      <c r="AZ117" s="298"/>
      <c r="BA117" s="298"/>
      <c r="BB117" s="298"/>
      <c r="BC117" s="298"/>
      <c r="BD117" s="298"/>
      <c r="BE117" s="298"/>
      <c r="BF117" s="298"/>
      <c r="BG117" s="298"/>
      <c r="BH117" s="298"/>
      <c r="BI117" s="298"/>
      <c r="BJ117" s="298"/>
      <c r="BK117" s="298"/>
      <c r="BL117" s="298"/>
      <c r="BM117" s="298"/>
      <c r="BN117" s="298"/>
      <c r="BO117" s="298"/>
      <c r="BP117" s="298"/>
      <c r="BQ117" s="298"/>
      <c r="BR117" s="298"/>
      <c r="BS117" s="298"/>
      <c r="BT117" s="298"/>
      <c r="BU117" s="298"/>
      <c r="BV117" s="298"/>
      <c r="BW117" s="298"/>
      <c r="BX117" s="298"/>
      <c r="BY117" s="298"/>
      <c r="BZ117" s="298"/>
      <c r="CA117" s="298"/>
      <c r="CB117" s="298"/>
      <c r="CC117" s="298"/>
      <c r="CD117" s="298"/>
      <c r="CE117" s="298"/>
      <c r="CF117" s="298"/>
    </row>
    <row r="118" spans="1:84" x14ac:dyDescent="0.2">
      <c r="A118" s="231"/>
      <c r="N118" s="239"/>
      <c r="O118" s="298"/>
      <c r="P118" s="298"/>
      <c r="Q118" s="298"/>
      <c r="R118" s="298"/>
      <c r="S118" s="298"/>
      <c r="T118" s="298"/>
      <c r="U118" s="298"/>
      <c r="V118" s="298"/>
      <c r="W118" s="298"/>
      <c r="X118" s="298"/>
      <c r="Y118" s="298"/>
      <c r="Z118" s="298"/>
      <c r="AA118" s="298"/>
      <c r="AB118" s="298"/>
      <c r="AC118" s="298"/>
      <c r="AD118" s="298"/>
      <c r="AE118" s="298"/>
      <c r="AF118" s="298"/>
      <c r="AG118" s="298"/>
      <c r="AH118" s="298"/>
      <c r="AI118" s="298"/>
      <c r="AJ118" s="298"/>
      <c r="AK118" s="298"/>
      <c r="AL118" s="298"/>
      <c r="AM118" s="298"/>
      <c r="AN118" s="298"/>
      <c r="AO118" s="298"/>
      <c r="AP118" s="298"/>
      <c r="AQ118" s="298"/>
      <c r="AR118" s="298"/>
      <c r="AS118" s="298"/>
      <c r="AT118" s="298"/>
      <c r="AU118" s="298"/>
      <c r="AV118" s="298"/>
      <c r="AW118" s="298"/>
      <c r="AX118" s="298"/>
      <c r="AY118" s="298"/>
      <c r="AZ118" s="298"/>
      <c r="BA118" s="298"/>
      <c r="BB118" s="298"/>
      <c r="BC118" s="298"/>
      <c r="BD118" s="298"/>
      <c r="BE118" s="298"/>
      <c r="BF118" s="298"/>
      <c r="BG118" s="298"/>
      <c r="BH118" s="298"/>
      <c r="BI118" s="298"/>
      <c r="BJ118" s="298"/>
      <c r="BK118" s="298"/>
      <c r="BL118" s="298"/>
      <c r="BM118" s="298"/>
      <c r="BN118" s="298"/>
      <c r="BO118" s="298"/>
      <c r="BP118" s="298"/>
      <c r="BQ118" s="298"/>
      <c r="BR118" s="298"/>
      <c r="BS118" s="298"/>
      <c r="BT118" s="298"/>
      <c r="BU118" s="298"/>
      <c r="BV118" s="298"/>
      <c r="BW118" s="298"/>
      <c r="BX118" s="298"/>
      <c r="BY118" s="298"/>
      <c r="BZ118" s="298"/>
      <c r="CA118" s="298"/>
      <c r="CB118" s="298"/>
      <c r="CC118" s="298"/>
      <c r="CD118" s="298"/>
      <c r="CE118" s="298"/>
      <c r="CF118" s="298"/>
    </row>
    <row r="119" spans="1:84" x14ac:dyDescent="0.2">
      <c r="A119" s="231"/>
      <c r="N119" s="239"/>
      <c r="O119" s="298"/>
      <c r="P119" s="298"/>
      <c r="Q119" s="298"/>
      <c r="R119" s="298"/>
      <c r="S119" s="298"/>
      <c r="T119" s="298"/>
      <c r="U119" s="298"/>
      <c r="V119" s="298"/>
      <c r="W119" s="298"/>
      <c r="X119" s="298"/>
      <c r="Y119" s="298"/>
      <c r="Z119" s="298"/>
      <c r="AA119" s="298"/>
      <c r="AB119" s="298"/>
      <c r="AC119" s="298"/>
      <c r="AD119" s="298"/>
      <c r="AE119" s="298"/>
      <c r="AF119" s="298"/>
      <c r="AG119" s="298"/>
      <c r="AH119" s="298"/>
      <c r="AI119" s="298"/>
      <c r="AJ119" s="298"/>
      <c r="AK119" s="298"/>
      <c r="AL119" s="298"/>
      <c r="AM119" s="298"/>
      <c r="AN119" s="298"/>
      <c r="AO119" s="298"/>
      <c r="AP119" s="298"/>
      <c r="AQ119" s="298"/>
      <c r="AR119" s="298"/>
      <c r="AS119" s="298"/>
      <c r="AT119" s="298"/>
      <c r="AU119" s="298"/>
      <c r="AV119" s="298"/>
      <c r="AW119" s="298"/>
      <c r="AX119" s="298"/>
      <c r="AY119" s="298"/>
      <c r="AZ119" s="298"/>
      <c r="BA119" s="298"/>
      <c r="BB119" s="298"/>
      <c r="BC119" s="298"/>
      <c r="BD119" s="298"/>
      <c r="BE119" s="298"/>
      <c r="BF119" s="298"/>
      <c r="BG119" s="298"/>
      <c r="BH119" s="298"/>
      <c r="BI119" s="298"/>
      <c r="BJ119" s="298"/>
      <c r="BK119" s="298"/>
      <c r="BL119" s="298"/>
      <c r="BM119" s="298"/>
      <c r="BN119" s="298"/>
      <c r="BO119" s="298"/>
      <c r="BP119" s="298"/>
      <c r="BQ119" s="298"/>
      <c r="BR119" s="298"/>
      <c r="BS119" s="298"/>
      <c r="BT119" s="298"/>
      <c r="BU119" s="298"/>
      <c r="BV119" s="298"/>
      <c r="BW119" s="298"/>
      <c r="BX119" s="298"/>
      <c r="BY119" s="298"/>
      <c r="BZ119" s="298"/>
      <c r="CA119" s="298"/>
      <c r="CB119" s="298"/>
      <c r="CC119" s="298"/>
      <c r="CD119" s="298"/>
      <c r="CE119" s="298"/>
      <c r="CF119" s="298"/>
    </row>
    <row r="120" spans="1:84" x14ac:dyDescent="0.2">
      <c r="A120" s="231"/>
      <c r="N120" s="239"/>
      <c r="O120" s="298"/>
      <c r="P120" s="298"/>
      <c r="Q120" s="298"/>
      <c r="R120" s="298"/>
      <c r="S120" s="298"/>
      <c r="T120" s="298"/>
      <c r="U120" s="298"/>
      <c r="V120" s="298"/>
      <c r="W120" s="298"/>
      <c r="X120" s="298"/>
      <c r="Y120" s="298"/>
      <c r="Z120" s="298"/>
      <c r="AA120" s="298"/>
      <c r="AB120" s="298"/>
      <c r="AC120" s="298"/>
      <c r="AD120" s="298"/>
      <c r="AE120" s="298"/>
      <c r="AF120" s="298"/>
      <c r="AG120" s="298"/>
      <c r="AH120" s="298"/>
      <c r="AI120" s="298"/>
      <c r="AJ120" s="298"/>
      <c r="AK120" s="298"/>
      <c r="AL120" s="298"/>
      <c r="AM120" s="298"/>
      <c r="AN120" s="298"/>
      <c r="AO120" s="298"/>
      <c r="AP120" s="298"/>
      <c r="AQ120" s="298"/>
      <c r="AR120" s="298"/>
      <c r="AS120" s="298"/>
      <c r="AT120" s="298"/>
      <c r="AU120" s="298"/>
      <c r="AV120" s="298"/>
      <c r="AW120" s="298"/>
      <c r="AX120" s="298"/>
      <c r="AY120" s="298"/>
      <c r="AZ120" s="298"/>
      <c r="BA120" s="298"/>
      <c r="BB120" s="298"/>
      <c r="BC120" s="298"/>
      <c r="BD120" s="298"/>
      <c r="BE120" s="298"/>
      <c r="BF120" s="298"/>
      <c r="BG120" s="298"/>
      <c r="BH120" s="298"/>
      <c r="BI120" s="298"/>
      <c r="BJ120" s="298"/>
      <c r="BK120" s="298"/>
      <c r="BL120" s="298"/>
      <c r="BM120" s="298"/>
      <c r="BN120" s="298"/>
      <c r="BO120" s="298"/>
      <c r="BP120" s="298"/>
      <c r="BQ120" s="298"/>
      <c r="BR120" s="298"/>
      <c r="BS120" s="298"/>
      <c r="BT120" s="298"/>
      <c r="BU120" s="298"/>
      <c r="BV120" s="298"/>
      <c r="BW120" s="298"/>
      <c r="BX120" s="298"/>
      <c r="BY120" s="298"/>
      <c r="BZ120" s="298"/>
      <c r="CA120" s="298"/>
      <c r="CB120" s="298"/>
      <c r="CC120" s="298"/>
      <c r="CD120" s="298"/>
      <c r="CE120" s="298"/>
      <c r="CF120" s="298"/>
    </row>
    <row r="121" spans="1:84" x14ac:dyDescent="0.2">
      <c r="A121" s="231"/>
      <c r="N121" s="239"/>
      <c r="O121" s="298"/>
      <c r="P121" s="298"/>
      <c r="Q121" s="298"/>
      <c r="R121" s="298"/>
      <c r="S121" s="298"/>
      <c r="T121" s="298"/>
      <c r="U121" s="298"/>
      <c r="V121" s="298"/>
      <c r="W121" s="298"/>
      <c r="X121" s="298"/>
      <c r="Y121" s="298"/>
      <c r="Z121" s="298"/>
      <c r="AA121" s="298"/>
      <c r="AB121" s="298"/>
      <c r="AC121" s="298"/>
      <c r="AD121" s="298"/>
      <c r="AE121" s="298"/>
      <c r="AF121" s="298"/>
      <c r="AG121" s="298"/>
      <c r="AH121" s="298"/>
      <c r="AI121" s="298"/>
      <c r="AJ121" s="298"/>
      <c r="AK121" s="298"/>
      <c r="AL121" s="298"/>
      <c r="AM121" s="298"/>
      <c r="AN121" s="298"/>
      <c r="AO121" s="298"/>
      <c r="AP121" s="298"/>
      <c r="AQ121" s="298"/>
      <c r="AR121" s="298"/>
      <c r="AS121" s="298"/>
      <c r="AT121" s="298"/>
      <c r="AU121" s="298"/>
      <c r="AV121" s="298"/>
      <c r="AW121" s="298"/>
      <c r="AX121" s="298"/>
      <c r="AY121" s="298"/>
      <c r="AZ121" s="298"/>
      <c r="BA121" s="298"/>
      <c r="BB121" s="298"/>
      <c r="BC121" s="298"/>
      <c r="BD121" s="298"/>
      <c r="BE121" s="298"/>
      <c r="BF121" s="298"/>
      <c r="BG121" s="298"/>
      <c r="BH121" s="298"/>
      <c r="BI121" s="298"/>
      <c r="BJ121" s="298"/>
      <c r="BK121" s="298"/>
      <c r="BL121" s="298"/>
      <c r="BM121" s="298"/>
      <c r="BN121" s="298"/>
      <c r="BO121" s="298"/>
      <c r="BP121" s="298"/>
      <c r="BQ121" s="298"/>
      <c r="BR121" s="298"/>
      <c r="BS121" s="298"/>
      <c r="BT121" s="298"/>
      <c r="BU121" s="298"/>
      <c r="BV121" s="298"/>
      <c r="BW121" s="298"/>
      <c r="BX121" s="298"/>
      <c r="BY121" s="298"/>
      <c r="BZ121" s="298"/>
      <c r="CA121" s="298"/>
      <c r="CB121" s="298"/>
      <c r="CC121" s="298"/>
      <c r="CD121" s="298"/>
      <c r="CE121" s="298"/>
      <c r="CF121" s="298"/>
    </row>
    <row r="122" spans="1:84" x14ac:dyDescent="0.2">
      <c r="A122" s="231"/>
      <c r="N122" s="239"/>
      <c r="O122" s="298"/>
      <c r="P122" s="298"/>
      <c r="Q122" s="298"/>
      <c r="R122" s="298"/>
      <c r="S122" s="298"/>
      <c r="T122" s="298"/>
      <c r="U122" s="298"/>
      <c r="V122" s="298"/>
      <c r="W122" s="298"/>
      <c r="X122" s="298"/>
      <c r="Y122" s="298"/>
      <c r="Z122" s="298"/>
      <c r="AA122" s="298"/>
      <c r="AB122" s="298"/>
      <c r="AC122" s="298"/>
      <c r="AD122" s="298"/>
      <c r="AE122" s="298"/>
      <c r="AF122" s="298"/>
      <c r="AG122" s="298"/>
      <c r="AH122" s="298"/>
      <c r="AI122" s="298"/>
      <c r="AJ122" s="298"/>
      <c r="AK122" s="298"/>
      <c r="AL122" s="298"/>
      <c r="AM122" s="298"/>
      <c r="AN122" s="298"/>
      <c r="AO122" s="298"/>
      <c r="AP122" s="298"/>
      <c r="AQ122" s="298"/>
      <c r="AR122" s="298"/>
      <c r="AS122" s="298"/>
      <c r="AT122" s="298"/>
      <c r="AU122" s="298"/>
      <c r="AV122" s="298"/>
      <c r="AW122" s="298"/>
      <c r="AX122" s="298"/>
      <c r="AY122" s="298"/>
      <c r="AZ122" s="298"/>
      <c r="BA122" s="298"/>
      <c r="BB122" s="298"/>
      <c r="BC122" s="298"/>
      <c r="BD122" s="298"/>
      <c r="BE122" s="298"/>
      <c r="BF122" s="298"/>
      <c r="BG122" s="298"/>
      <c r="BH122" s="298"/>
      <c r="BI122" s="298"/>
      <c r="BJ122" s="298"/>
      <c r="BK122" s="298"/>
      <c r="BL122" s="298"/>
      <c r="BM122" s="298"/>
      <c r="BN122" s="298"/>
      <c r="BO122" s="298"/>
      <c r="BP122" s="298"/>
      <c r="BQ122" s="298"/>
      <c r="BR122" s="298"/>
      <c r="BS122" s="298"/>
      <c r="BT122" s="298"/>
      <c r="BU122" s="298"/>
      <c r="BV122" s="298"/>
      <c r="BW122" s="298"/>
      <c r="BX122" s="298"/>
      <c r="BY122" s="298"/>
      <c r="BZ122" s="298"/>
      <c r="CA122" s="298"/>
      <c r="CB122" s="298"/>
      <c r="CC122" s="298"/>
      <c r="CD122" s="298"/>
      <c r="CE122" s="298"/>
      <c r="CF122" s="298"/>
    </row>
    <row r="123" spans="1:84" x14ac:dyDescent="0.2">
      <c r="A123" s="231"/>
      <c r="N123" s="239"/>
      <c r="O123" s="298"/>
      <c r="P123" s="298"/>
      <c r="Q123" s="298"/>
      <c r="R123" s="298"/>
      <c r="S123" s="298"/>
      <c r="T123" s="298"/>
      <c r="U123" s="298"/>
      <c r="V123" s="298"/>
      <c r="W123" s="298"/>
      <c r="X123" s="298"/>
      <c r="Y123" s="298"/>
      <c r="Z123" s="298"/>
      <c r="AA123" s="298"/>
      <c r="AB123" s="298"/>
      <c r="AC123" s="298"/>
      <c r="AD123" s="298"/>
      <c r="AE123" s="298"/>
      <c r="AF123" s="298"/>
      <c r="AG123" s="298"/>
      <c r="AH123" s="298"/>
      <c r="AI123" s="298"/>
      <c r="AJ123" s="298"/>
      <c r="AK123" s="298"/>
      <c r="AL123" s="298"/>
      <c r="AM123" s="298"/>
      <c r="AN123" s="298"/>
      <c r="AO123" s="298"/>
      <c r="AP123" s="298"/>
      <c r="AQ123" s="298"/>
      <c r="AR123" s="298"/>
      <c r="AS123" s="298"/>
      <c r="AT123" s="298"/>
      <c r="AU123" s="298"/>
      <c r="AV123" s="298"/>
      <c r="AW123" s="298"/>
      <c r="AX123" s="298"/>
      <c r="AY123" s="298"/>
      <c r="AZ123" s="298"/>
      <c r="BA123" s="298"/>
      <c r="BB123" s="298"/>
      <c r="BC123" s="298"/>
      <c r="BD123" s="298"/>
      <c r="BE123" s="298"/>
      <c r="BF123" s="298"/>
      <c r="BG123" s="298"/>
      <c r="BH123" s="298"/>
      <c r="BI123" s="298"/>
      <c r="BJ123" s="298"/>
      <c r="BK123" s="298"/>
      <c r="BL123" s="298"/>
      <c r="BM123" s="298"/>
      <c r="BN123" s="298"/>
      <c r="BO123" s="298"/>
      <c r="BP123" s="298"/>
      <c r="BQ123" s="298"/>
      <c r="BR123" s="298"/>
      <c r="BS123" s="298"/>
      <c r="BT123" s="298"/>
      <c r="BU123" s="298"/>
      <c r="BV123" s="298"/>
      <c r="BW123" s="298"/>
      <c r="BX123" s="298"/>
      <c r="BY123" s="298"/>
      <c r="BZ123" s="298"/>
      <c r="CA123" s="298"/>
      <c r="CB123" s="298"/>
      <c r="CC123" s="298"/>
      <c r="CD123" s="298"/>
      <c r="CE123" s="298"/>
      <c r="CF123" s="298"/>
    </row>
    <row r="124" spans="1:84" x14ac:dyDescent="0.2">
      <c r="A124" s="231"/>
      <c r="N124" s="239"/>
      <c r="O124" s="298"/>
      <c r="P124" s="298"/>
      <c r="Q124" s="298"/>
      <c r="R124" s="298"/>
      <c r="S124" s="298"/>
      <c r="T124" s="298"/>
      <c r="U124" s="298"/>
      <c r="V124" s="298"/>
      <c r="W124" s="298"/>
      <c r="X124" s="298"/>
      <c r="Y124" s="298"/>
      <c r="Z124" s="298"/>
      <c r="AA124" s="298"/>
      <c r="AB124" s="298"/>
      <c r="AC124" s="298"/>
      <c r="AD124" s="298"/>
      <c r="AE124" s="298"/>
      <c r="AF124" s="298"/>
      <c r="AG124" s="298"/>
      <c r="AH124" s="298"/>
      <c r="AI124" s="298"/>
      <c r="AJ124" s="298"/>
      <c r="AK124" s="298"/>
      <c r="AL124" s="298"/>
      <c r="AM124" s="298"/>
      <c r="AN124" s="298"/>
      <c r="AO124" s="298"/>
      <c r="AP124" s="298"/>
      <c r="AQ124" s="298"/>
      <c r="AR124" s="298"/>
      <c r="AS124" s="298"/>
      <c r="AT124" s="298"/>
      <c r="AU124" s="298"/>
      <c r="AV124" s="298"/>
      <c r="AW124" s="298"/>
      <c r="AX124" s="298"/>
      <c r="AY124" s="298"/>
      <c r="AZ124" s="298"/>
      <c r="BA124" s="298"/>
      <c r="BB124" s="298"/>
      <c r="BC124" s="298"/>
      <c r="BD124" s="298"/>
      <c r="BE124" s="298"/>
      <c r="BF124" s="298"/>
      <c r="BG124" s="298"/>
      <c r="BH124" s="298"/>
      <c r="BI124" s="298"/>
      <c r="BJ124" s="298"/>
      <c r="BK124" s="298"/>
      <c r="BL124" s="298"/>
      <c r="BM124" s="298"/>
      <c r="BN124" s="298"/>
      <c r="BO124" s="298"/>
      <c r="BP124" s="298"/>
      <c r="BQ124" s="298"/>
      <c r="BR124" s="298"/>
      <c r="BS124" s="298"/>
      <c r="BT124" s="298"/>
      <c r="BU124" s="298"/>
      <c r="BV124" s="298"/>
      <c r="BW124" s="298"/>
      <c r="BX124" s="298"/>
      <c r="BY124" s="298"/>
      <c r="BZ124" s="298"/>
      <c r="CA124" s="298"/>
      <c r="CB124" s="298"/>
      <c r="CC124" s="298"/>
      <c r="CD124" s="298"/>
      <c r="CE124" s="298"/>
      <c r="CF124" s="298"/>
    </row>
    <row r="125" spans="1:84" x14ac:dyDescent="0.2">
      <c r="A125" s="231"/>
      <c r="N125" s="239"/>
      <c r="O125" s="298"/>
      <c r="P125" s="298"/>
      <c r="Q125" s="298"/>
      <c r="R125" s="298"/>
      <c r="S125" s="298"/>
      <c r="T125" s="298"/>
      <c r="U125" s="298"/>
      <c r="V125" s="298"/>
      <c r="W125" s="298"/>
      <c r="X125" s="298"/>
      <c r="Y125" s="298"/>
      <c r="Z125" s="298"/>
      <c r="AA125" s="298"/>
      <c r="AB125" s="298"/>
      <c r="AC125" s="298"/>
      <c r="AD125" s="298"/>
      <c r="AE125" s="298"/>
      <c r="AF125" s="298"/>
      <c r="AG125" s="298"/>
      <c r="AH125" s="298"/>
      <c r="AI125" s="298"/>
      <c r="AJ125" s="298"/>
      <c r="AK125" s="298"/>
      <c r="AL125" s="298"/>
      <c r="AM125" s="298"/>
      <c r="AN125" s="298"/>
      <c r="AO125" s="298"/>
      <c r="AP125" s="298"/>
      <c r="AQ125" s="298"/>
      <c r="AR125" s="298"/>
      <c r="AS125" s="298"/>
      <c r="AT125" s="298"/>
      <c r="AU125" s="298"/>
      <c r="AV125" s="298"/>
      <c r="AW125" s="298"/>
      <c r="AX125" s="298"/>
      <c r="AY125" s="298"/>
      <c r="AZ125" s="298"/>
      <c r="BA125" s="298"/>
      <c r="BB125" s="298"/>
      <c r="BC125" s="298"/>
      <c r="BD125" s="298"/>
      <c r="BE125" s="298"/>
      <c r="BF125" s="298"/>
      <c r="BG125" s="298"/>
      <c r="BH125" s="298"/>
      <c r="BI125" s="298"/>
      <c r="BJ125" s="298"/>
      <c r="BK125" s="298"/>
      <c r="BL125" s="298"/>
      <c r="BM125" s="298"/>
      <c r="BN125" s="298"/>
      <c r="BO125" s="298"/>
      <c r="BP125" s="298"/>
      <c r="BQ125" s="298"/>
      <c r="BR125" s="298"/>
      <c r="BS125" s="298"/>
      <c r="BT125" s="298"/>
      <c r="BU125" s="298"/>
      <c r="BV125" s="298"/>
      <c r="BW125" s="298"/>
      <c r="BX125" s="298"/>
      <c r="BY125" s="298"/>
      <c r="BZ125" s="298"/>
      <c r="CA125" s="298"/>
      <c r="CB125" s="298"/>
      <c r="CC125" s="298"/>
      <c r="CD125" s="298"/>
      <c r="CE125" s="298"/>
      <c r="CF125" s="298"/>
    </row>
    <row r="126" spans="1:84" x14ac:dyDescent="0.2">
      <c r="A126" s="231"/>
      <c r="N126" s="239"/>
      <c r="O126" s="298"/>
      <c r="P126" s="298"/>
      <c r="Q126" s="298"/>
      <c r="R126" s="298"/>
      <c r="S126" s="298"/>
      <c r="T126" s="298"/>
      <c r="U126" s="298"/>
      <c r="V126" s="298"/>
      <c r="W126" s="298"/>
      <c r="X126" s="298"/>
      <c r="Y126" s="298"/>
      <c r="Z126" s="298"/>
      <c r="AA126" s="298"/>
      <c r="AB126" s="298"/>
      <c r="AC126" s="298"/>
      <c r="AD126" s="298"/>
      <c r="AE126" s="298"/>
      <c r="AF126" s="298"/>
      <c r="AG126" s="298"/>
      <c r="AH126" s="298"/>
      <c r="AI126" s="298"/>
      <c r="AJ126" s="298"/>
      <c r="AK126" s="298"/>
      <c r="AL126" s="298"/>
      <c r="AM126" s="298"/>
      <c r="AN126" s="298"/>
      <c r="AO126" s="298"/>
      <c r="AP126" s="298"/>
      <c r="AQ126" s="298"/>
      <c r="AR126" s="298"/>
      <c r="AS126" s="298"/>
      <c r="AT126" s="298"/>
      <c r="AU126" s="298"/>
      <c r="AV126" s="298"/>
      <c r="AW126" s="298"/>
      <c r="AX126" s="298"/>
      <c r="AY126" s="298"/>
      <c r="AZ126" s="298"/>
      <c r="BA126" s="298"/>
      <c r="BB126" s="298"/>
      <c r="BC126" s="298"/>
      <c r="BD126" s="298"/>
      <c r="BE126" s="298"/>
      <c r="BF126" s="298"/>
      <c r="BG126" s="298"/>
      <c r="BH126" s="298"/>
      <c r="BI126" s="298"/>
      <c r="BJ126" s="298"/>
      <c r="BK126" s="298"/>
      <c r="BL126" s="298"/>
      <c r="BM126" s="298"/>
      <c r="BN126" s="298"/>
      <c r="BO126" s="298"/>
      <c r="BP126" s="298"/>
      <c r="BQ126" s="298"/>
      <c r="BR126" s="298"/>
      <c r="BS126" s="298"/>
      <c r="BT126" s="298"/>
      <c r="BU126" s="298"/>
      <c r="BV126" s="298"/>
      <c r="BW126" s="298"/>
      <c r="BX126" s="298"/>
      <c r="BY126" s="298"/>
      <c r="BZ126" s="298"/>
      <c r="CA126" s="298"/>
      <c r="CB126" s="298"/>
      <c r="CC126" s="298"/>
      <c r="CD126" s="298"/>
      <c r="CE126" s="298"/>
      <c r="CF126" s="298"/>
    </row>
    <row r="127" spans="1:84" ht="19" x14ac:dyDescent="0.2">
      <c r="A127" s="231"/>
      <c r="B127" s="748" t="s">
        <v>355</v>
      </c>
      <c r="C127" s="748"/>
      <c r="D127" s="748"/>
      <c r="E127" s="748"/>
      <c r="N127" s="239"/>
      <c r="O127" s="298"/>
      <c r="P127" s="298"/>
      <c r="Q127" s="298"/>
      <c r="R127" s="298"/>
      <c r="S127" s="298"/>
      <c r="T127" s="298"/>
      <c r="U127" s="298"/>
      <c r="V127" s="298"/>
      <c r="W127" s="298"/>
      <c r="X127" s="298"/>
      <c r="Y127" s="298"/>
      <c r="Z127" s="298"/>
      <c r="AA127" s="298"/>
      <c r="AB127" s="298"/>
      <c r="AC127" s="298"/>
      <c r="AD127" s="298"/>
      <c r="AE127" s="298"/>
      <c r="AF127" s="298"/>
      <c r="AG127" s="298"/>
      <c r="AH127" s="298"/>
      <c r="AI127" s="298"/>
      <c r="AJ127" s="298"/>
      <c r="AK127" s="298"/>
      <c r="AL127" s="298"/>
      <c r="AM127" s="298"/>
      <c r="AN127" s="298"/>
      <c r="AO127" s="298"/>
      <c r="AP127" s="298"/>
      <c r="AQ127" s="298"/>
      <c r="AR127" s="298"/>
      <c r="AS127" s="298"/>
      <c r="AT127" s="298"/>
      <c r="AU127" s="298"/>
      <c r="AV127" s="298"/>
      <c r="AW127" s="298"/>
      <c r="AX127" s="298"/>
      <c r="AY127" s="298"/>
      <c r="AZ127" s="298"/>
      <c r="BA127" s="298"/>
      <c r="BB127" s="298"/>
      <c r="BC127" s="298"/>
      <c r="BD127" s="298"/>
      <c r="BE127" s="298"/>
      <c r="BF127" s="298"/>
      <c r="BG127" s="298"/>
      <c r="BH127" s="298"/>
      <c r="BI127" s="298"/>
      <c r="BJ127" s="298"/>
      <c r="BK127" s="298"/>
      <c r="BL127" s="298"/>
      <c r="BM127" s="298"/>
      <c r="BN127" s="298"/>
      <c r="BO127" s="298"/>
      <c r="BP127" s="298"/>
      <c r="BQ127" s="298"/>
      <c r="BR127" s="298"/>
      <c r="BS127" s="298"/>
      <c r="BT127" s="298"/>
      <c r="BU127" s="298"/>
      <c r="BV127" s="298"/>
      <c r="BW127" s="298"/>
      <c r="BX127" s="298"/>
      <c r="BY127" s="298"/>
      <c r="BZ127" s="298"/>
      <c r="CA127" s="298"/>
      <c r="CB127" s="298"/>
      <c r="CC127" s="298"/>
      <c r="CD127" s="298"/>
      <c r="CE127" s="298"/>
      <c r="CF127" s="298"/>
    </row>
    <row r="128" spans="1:84" x14ac:dyDescent="0.2">
      <c r="A128" s="231"/>
      <c r="N128" s="239"/>
      <c r="O128" s="298"/>
      <c r="P128" s="298"/>
      <c r="Q128" s="298"/>
      <c r="R128" s="298"/>
      <c r="S128" s="298"/>
      <c r="T128" s="298"/>
      <c r="U128" s="298"/>
      <c r="V128" s="298"/>
      <c r="W128" s="298"/>
      <c r="X128" s="298"/>
      <c r="Y128" s="298"/>
      <c r="Z128" s="298"/>
      <c r="AA128" s="298"/>
      <c r="AB128" s="298"/>
      <c r="AC128" s="298"/>
      <c r="AD128" s="298"/>
      <c r="AE128" s="298"/>
      <c r="AF128" s="298"/>
      <c r="AG128" s="298"/>
      <c r="AH128" s="298"/>
      <c r="AI128" s="298"/>
      <c r="AJ128" s="298"/>
      <c r="AK128" s="298"/>
      <c r="AL128" s="298"/>
      <c r="AM128" s="298"/>
      <c r="AN128" s="298"/>
      <c r="AO128" s="298"/>
      <c r="AP128" s="298"/>
      <c r="AQ128" s="298"/>
      <c r="AR128" s="298"/>
      <c r="AS128" s="298"/>
      <c r="AT128" s="298"/>
      <c r="AU128" s="298"/>
      <c r="AV128" s="298"/>
      <c r="AW128" s="298"/>
      <c r="AX128" s="298"/>
      <c r="AY128" s="298"/>
      <c r="AZ128" s="298"/>
      <c r="BA128" s="298"/>
      <c r="BB128" s="298"/>
      <c r="BC128" s="298"/>
      <c r="BD128" s="298"/>
      <c r="BE128" s="298"/>
      <c r="BF128" s="298"/>
      <c r="BG128" s="298"/>
      <c r="BH128" s="298"/>
      <c r="BI128" s="298"/>
      <c r="BJ128" s="298"/>
      <c r="BK128" s="298"/>
      <c r="BL128" s="298"/>
      <c r="BM128" s="298"/>
      <c r="BN128" s="298"/>
      <c r="BO128" s="298"/>
      <c r="BP128" s="298"/>
      <c r="BQ128" s="298"/>
      <c r="BR128" s="298"/>
      <c r="BS128" s="298"/>
      <c r="BT128" s="298"/>
      <c r="BU128" s="298"/>
      <c r="BV128" s="298"/>
      <c r="BW128" s="298"/>
      <c r="BX128" s="298"/>
      <c r="BY128" s="298"/>
      <c r="BZ128" s="298"/>
      <c r="CA128" s="298"/>
      <c r="CB128" s="298"/>
      <c r="CC128" s="298"/>
      <c r="CD128" s="298"/>
      <c r="CE128" s="298"/>
      <c r="CF128" s="298"/>
    </row>
    <row r="129" spans="1:84" x14ac:dyDescent="0.2">
      <c r="A129" s="231"/>
      <c r="N129" s="239"/>
      <c r="O129" s="298"/>
      <c r="P129" s="298"/>
      <c r="Q129" s="298"/>
      <c r="R129" s="298"/>
      <c r="S129" s="298"/>
      <c r="T129" s="298"/>
      <c r="U129" s="298"/>
      <c r="V129" s="298"/>
      <c r="W129" s="298"/>
      <c r="X129" s="298"/>
      <c r="Y129" s="298"/>
      <c r="Z129" s="298"/>
      <c r="AA129" s="298"/>
      <c r="AB129" s="298"/>
      <c r="AC129" s="298"/>
      <c r="AD129" s="298"/>
      <c r="AE129" s="298"/>
      <c r="AF129" s="298"/>
      <c r="AG129" s="298"/>
      <c r="AH129" s="298"/>
      <c r="AI129" s="298"/>
      <c r="AJ129" s="298"/>
      <c r="AK129" s="298"/>
      <c r="AL129" s="298"/>
      <c r="AM129" s="298"/>
      <c r="AN129" s="298"/>
      <c r="AO129" s="298"/>
      <c r="AP129" s="298"/>
      <c r="AQ129" s="298"/>
      <c r="AR129" s="298"/>
      <c r="AS129" s="298"/>
      <c r="AT129" s="298"/>
      <c r="AU129" s="298"/>
      <c r="AV129" s="298"/>
      <c r="AW129" s="298"/>
      <c r="AX129" s="298"/>
      <c r="AY129" s="298"/>
      <c r="AZ129" s="298"/>
      <c r="BA129" s="298"/>
      <c r="BB129" s="298"/>
      <c r="BC129" s="298"/>
      <c r="BD129" s="298"/>
      <c r="BE129" s="298"/>
      <c r="BF129" s="298"/>
      <c r="BG129" s="298"/>
      <c r="BH129" s="298"/>
      <c r="BI129" s="298"/>
      <c r="BJ129" s="298"/>
      <c r="BK129" s="298"/>
      <c r="BL129" s="298"/>
      <c r="BM129" s="298"/>
      <c r="BN129" s="298"/>
      <c r="BO129" s="298"/>
      <c r="BP129" s="298"/>
      <c r="BQ129" s="298"/>
      <c r="BR129" s="298"/>
      <c r="BS129" s="298"/>
      <c r="BT129" s="298"/>
      <c r="BU129" s="298"/>
      <c r="BV129" s="298"/>
      <c r="BW129" s="298"/>
      <c r="BX129" s="298"/>
      <c r="BY129" s="298"/>
      <c r="BZ129" s="298"/>
      <c r="CA129" s="298"/>
      <c r="CB129" s="298"/>
      <c r="CC129" s="298"/>
      <c r="CD129" s="298"/>
      <c r="CE129" s="298"/>
      <c r="CF129" s="298"/>
    </row>
    <row r="130" spans="1:84" x14ac:dyDescent="0.2">
      <c r="A130" s="231"/>
      <c r="N130" s="239"/>
      <c r="O130" s="298"/>
      <c r="P130" s="298"/>
      <c r="Q130" s="298"/>
      <c r="R130" s="298"/>
      <c r="S130" s="298"/>
      <c r="T130" s="298"/>
      <c r="U130" s="298"/>
      <c r="V130" s="298"/>
      <c r="W130" s="298"/>
      <c r="X130" s="298"/>
      <c r="Y130" s="298"/>
      <c r="Z130" s="298"/>
      <c r="AA130" s="298"/>
      <c r="AB130" s="298"/>
      <c r="AC130" s="298"/>
      <c r="AD130" s="298"/>
      <c r="AE130" s="298"/>
      <c r="AF130" s="298"/>
      <c r="AG130" s="298"/>
      <c r="AH130" s="298"/>
      <c r="AI130" s="298"/>
      <c r="AJ130" s="298"/>
      <c r="AK130" s="298"/>
      <c r="AL130" s="298"/>
      <c r="AM130" s="298"/>
      <c r="AN130" s="298"/>
      <c r="AO130" s="298"/>
      <c r="AP130" s="298"/>
      <c r="AQ130" s="298"/>
      <c r="AR130" s="298"/>
      <c r="AS130" s="298"/>
      <c r="AT130" s="298"/>
      <c r="AU130" s="298"/>
      <c r="AV130" s="298"/>
      <c r="AW130" s="298"/>
      <c r="AX130" s="298"/>
      <c r="AY130" s="298"/>
      <c r="AZ130" s="298"/>
      <c r="BA130" s="298"/>
      <c r="BB130" s="298"/>
      <c r="BC130" s="298"/>
      <c r="BD130" s="298"/>
      <c r="BE130" s="298"/>
      <c r="BF130" s="298"/>
      <c r="BG130" s="298"/>
      <c r="BH130" s="298"/>
      <c r="BI130" s="298"/>
      <c r="BJ130" s="298"/>
      <c r="BK130" s="298"/>
      <c r="BL130" s="298"/>
      <c r="BM130" s="298"/>
      <c r="BN130" s="298"/>
      <c r="BO130" s="298"/>
      <c r="BP130" s="298"/>
      <c r="BQ130" s="298"/>
      <c r="BR130" s="298"/>
      <c r="BS130" s="298"/>
      <c r="BT130" s="298"/>
      <c r="BU130" s="298"/>
      <c r="BV130" s="298"/>
      <c r="BW130" s="298"/>
      <c r="BX130" s="298"/>
      <c r="BY130" s="298"/>
      <c r="BZ130" s="298"/>
      <c r="CA130" s="298"/>
      <c r="CB130" s="298"/>
      <c r="CC130" s="298"/>
      <c r="CD130" s="298"/>
      <c r="CE130" s="298"/>
      <c r="CF130" s="298"/>
    </row>
    <row r="131" spans="1:84" x14ac:dyDescent="0.2">
      <c r="A131" s="231"/>
      <c r="N131" s="239"/>
      <c r="O131" s="298"/>
      <c r="P131" s="298"/>
      <c r="Q131" s="298"/>
      <c r="R131" s="298"/>
      <c r="S131" s="298"/>
      <c r="T131" s="298"/>
      <c r="U131" s="298"/>
      <c r="V131" s="298"/>
      <c r="W131" s="298"/>
      <c r="X131" s="298"/>
      <c r="Y131" s="298"/>
      <c r="Z131" s="298"/>
      <c r="AA131" s="298"/>
      <c r="AB131" s="298"/>
      <c r="AC131" s="298"/>
      <c r="AD131" s="298"/>
      <c r="AE131" s="298"/>
      <c r="AF131" s="298"/>
      <c r="AG131" s="298"/>
      <c r="AH131" s="298"/>
      <c r="AI131" s="298"/>
      <c r="AJ131" s="298"/>
      <c r="AK131" s="298"/>
      <c r="AL131" s="298"/>
      <c r="AM131" s="298"/>
      <c r="AN131" s="298"/>
      <c r="AO131" s="298"/>
      <c r="AP131" s="298"/>
      <c r="AQ131" s="298"/>
      <c r="AR131" s="298"/>
      <c r="AS131" s="298"/>
      <c r="AT131" s="298"/>
      <c r="AU131" s="298"/>
      <c r="AV131" s="298"/>
      <c r="AW131" s="298"/>
      <c r="AX131" s="298"/>
      <c r="AY131" s="298"/>
      <c r="AZ131" s="298"/>
      <c r="BA131" s="298"/>
      <c r="BB131" s="298"/>
      <c r="BC131" s="298"/>
      <c r="BD131" s="298"/>
      <c r="BE131" s="298"/>
      <c r="BF131" s="298"/>
      <c r="BG131" s="298"/>
      <c r="BH131" s="298"/>
      <c r="BI131" s="298"/>
      <c r="BJ131" s="298"/>
      <c r="BK131" s="298"/>
      <c r="BL131" s="298"/>
      <c r="BM131" s="298"/>
      <c r="BN131" s="298"/>
      <c r="BO131" s="298"/>
      <c r="BP131" s="298"/>
      <c r="BQ131" s="298"/>
      <c r="BR131" s="298"/>
      <c r="BS131" s="298"/>
      <c r="BT131" s="298"/>
      <c r="BU131" s="298"/>
      <c r="BV131" s="298"/>
      <c r="BW131" s="298"/>
      <c r="BX131" s="298"/>
      <c r="BY131" s="298"/>
      <c r="BZ131" s="298"/>
      <c r="CA131" s="298"/>
      <c r="CB131" s="298"/>
      <c r="CC131" s="298"/>
      <c r="CD131" s="298"/>
      <c r="CE131" s="298"/>
      <c r="CF131" s="298"/>
    </row>
    <row r="132" spans="1:84" x14ac:dyDescent="0.2">
      <c r="A132" s="231"/>
      <c r="N132" s="239"/>
      <c r="O132" s="298"/>
      <c r="P132" s="298"/>
      <c r="Q132" s="298"/>
      <c r="R132" s="298"/>
      <c r="S132" s="298"/>
      <c r="T132" s="298"/>
      <c r="U132" s="298"/>
      <c r="V132" s="298"/>
      <c r="W132" s="298"/>
      <c r="X132" s="298"/>
      <c r="Y132" s="298"/>
      <c r="Z132" s="298"/>
      <c r="AA132" s="298"/>
      <c r="AB132" s="298"/>
      <c r="AC132" s="298"/>
      <c r="AD132" s="298"/>
      <c r="AE132" s="298"/>
      <c r="AF132" s="298"/>
      <c r="AG132" s="298"/>
      <c r="AH132" s="298"/>
      <c r="AI132" s="298"/>
      <c r="AJ132" s="298"/>
      <c r="AK132" s="298"/>
      <c r="AL132" s="298"/>
      <c r="AM132" s="298"/>
      <c r="AN132" s="298"/>
      <c r="AO132" s="298"/>
      <c r="AP132" s="298"/>
      <c r="AQ132" s="298"/>
      <c r="AR132" s="298"/>
      <c r="AS132" s="298"/>
      <c r="AT132" s="298"/>
      <c r="AU132" s="298"/>
      <c r="AV132" s="298"/>
      <c r="AW132" s="298"/>
      <c r="AX132" s="298"/>
      <c r="AY132" s="298"/>
      <c r="AZ132" s="298"/>
      <c r="BA132" s="298"/>
      <c r="BB132" s="298"/>
      <c r="BC132" s="298"/>
      <c r="BD132" s="298"/>
      <c r="BE132" s="298"/>
      <c r="BF132" s="298"/>
      <c r="BG132" s="298"/>
      <c r="BH132" s="298"/>
      <c r="BI132" s="298"/>
      <c r="BJ132" s="298"/>
      <c r="BK132" s="298"/>
      <c r="BL132" s="298"/>
      <c r="BM132" s="298"/>
      <c r="BN132" s="298"/>
      <c r="BO132" s="298"/>
      <c r="BP132" s="298"/>
      <c r="BQ132" s="298"/>
      <c r="BR132" s="298"/>
      <c r="BS132" s="298"/>
      <c r="BT132" s="298"/>
      <c r="BU132" s="298"/>
      <c r="BV132" s="298"/>
      <c r="BW132" s="298"/>
      <c r="BX132" s="298"/>
      <c r="BY132" s="298"/>
      <c r="BZ132" s="298"/>
      <c r="CA132" s="298"/>
      <c r="CB132" s="298"/>
      <c r="CC132" s="298"/>
      <c r="CD132" s="298"/>
      <c r="CE132" s="298"/>
      <c r="CF132" s="298"/>
    </row>
    <row r="133" spans="1:84" x14ac:dyDescent="0.2">
      <c r="A133" s="231"/>
      <c r="N133" s="239"/>
      <c r="O133" s="298"/>
      <c r="P133" s="298"/>
      <c r="Q133" s="298"/>
      <c r="R133" s="298"/>
      <c r="S133" s="298"/>
      <c r="T133" s="298"/>
      <c r="U133" s="298"/>
      <c r="V133" s="298"/>
      <c r="W133" s="298"/>
      <c r="X133" s="298"/>
      <c r="Y133" s="298"/>
      <c r="Z133" s="298"/>
      <c r="AA133" s="298"/>
      <c r="AB133" s="298"/>
      <c r="AC133" s="298"/>
      <c r="AD133" s="298"/>
      <c r="AE133" s="298"/>
      <c r="AF133" s="298"/>
      <c r="AG133" s="298"/>
      <c r="AH133" s="298"/>
      <c r="AI133" s="298"/>
      <c r="AJ133" s="298"/>
      <c r="AK133" s="298"/>
      <c r="AL133" s="298"/>
      <c r="AM133" s="298"/>
      <c r="AN133" s="298"/>
      <c r="AO133" s="298"/>
      <c r="AP133" s="298"/>
      <c r="AQ133" s="298"/>
      <c r="AR133" s="298"/>
      <c r="AS133" s="298"/>
      <c r="AT133" s="298"/>
      <c r="AU133" s="298"/>
      <c r="AV133" s="298"/>
      <c r="AW133" s="298"/>
      <c r="AX133" s="298"/>
      <c r="AY133" s="298"/>
      <c r="AZ133" s="298"/>
      <c r="BA133" s="298"/>
      <c r="BB133" s="298"/>
      <c r="BC133" s="298"/>
      <c r="BD133" s="298"/>
      <c r="BE133" s="298"/>
      <c r="BF133" s="298"/>
      <c r="BG133" s="298"/>
      <c r="BH133" s="298"/>
      <c r="BI133" s="298"/>
      <c r="BJ133" s="298"/>
      <c r="BK133" s="298"/>
      <c r="BL133" s="298"/>
      <c r="BM133" s="298"/>
      <c r="BN133" s="298"/>
      <c r="BO133" s="298"/>
      <c r="BP133" s="298"/>
      <c r="BQ133" s="298"/>
      <c r="BR133" s="298"/>
      <c r="BS133" s="298"/>
      <c r="BT133" s="298"/>
      <c r="BU133" s="298"/>
      <c r="BV133" s="298"/>
      <c r="BW133" s="298"/>
      <c r="BX133" s="298"/>
      <c r="BY133" s="298"/>
      <c r="BZ133" s="298"/>
      <c r="CA133" s="298"/>
      <c r="CB133" s="298"/>
      <c r="CC133" s="298"/>
      <c r="CD133" s="298"/>
      <c r="CE133" s="298"/>
      <c r="CF133" s="298"/>
    </row>
    <row r="134" spans="1:84" x14ac:dyDescent="0.2">
      <c r="A134" s="231"/>
      <c r="N134" s="239"/>
      <c r="O134" s="298"/>
      <c r="P134" s="298"/>
      <c r="Q134" s="298"/>
      <c r="R134" s="298"/>
      <c r="S134" s="298"/>
      <c r="T134" s="298"/>
      <c r="U134" s="298"/>
      <c r="V134" s="298"/>
      <c r="W134" s="298"/>
      <c r="X134" s="298"/>
      <c r="Y134" s="298"/>
      <c r="Z134" s="298"/>
      <c r="AA134" s="298"/>
      <c r="AB134" s="298"/>
      <c r="AC134" s="298"/>
      <c r="AD134" s="298"/>
      <c r="AE134" s="298"/>
      <c r="AF134" s="298"/>
      <c r="AG134" s="298"/>
      <c r="AH134" s="298"/>
      <c r="AI134" s="298"/>
      <c r="AJ134" s="298"/>
      <c r="AK134" s="298"/>
      <c r="AL134" s="298"/>
      <c r="AM134" s="298"/>
      <c r="AN134" s="298"/>
      <c r="AO134" s="298"/>
      <c r="AP134" s="298"/>
      <c r="AQ134" s="298"/>
      <c r="AR134" s="298"/>
      <c r="AS134" s="298"/>
      <c r="AT134" s="298"/>
      <c r="AU134" s="298"/>
      <c r="AV134" s="298"/>
      <c r="AW134" s="298"/>
      <c r="AX134" s="298"/>
      <c r="AY134" s="298"/>
      <c r="AZ134" s="298"/>
      <c r="BA134" s="298"/>
      <c r="BB134" s="298"/>
      <c r="BC134" s="298"/>
      <c r="BD134" s="298"/>
      <c r="BE134" s="298"/>
      <c r="BF134" s="298"/>
      <c r="BG134" s="298"/>
      <c r="BH134" s="298"/>
      <c r="BI134" s="298"/>
      <c r="BJ134" s="298"/>
      <c r="BK134" s="298"/>
      <c r="BL134" s="298"/>
      <c r="BM134" s="298"/>
      <c r="BN134" s="298"/>
      <c r="BO134" s="298"/>
      <c r="BP134" s="298"/>
      <c r="BQ134" s="298"/>
      <c r="BR134" s="298"/>
      <c r="BS134" s="298"/>
      <c r="BT134" s="298"/>
      <c r="BU134" s="298"/>
      <c r="BV134" s="298"/>
      <c r="BW134" s="298"/>
      <c r="BX134" s="298"/>
      <c r="BY134" s="298"/>
      <c r="BZ134" s="298"/>
      <c r="CA134" s="298"/>
      <c r="CB134" s="298"/>
      <c r="CC134" s="298"/>
      <c r="CD134" s="298"/>
      <c r="CE134" s="298"/>
      <c r="CF134" s="298"/>
    </row>
    <row r="135" spans="1:84" x14ac:dyDescent="0.2">
      <c r="A135" s="231"/>
      <c r="N135" s="239"/>
      <c r="O135" s="298"/>
      <c r="P135" s="298"/>
      <c r="Q135" s="298"/>
      <c r="R135" s="298"/>
      <c r="S135" s="298"/>
      <c r="T135" s="298"/>
      <c r="U135" s="298"/>
      <c r="V135" s="298"/>
      <c r="W135" s="298"/>
      <c r="X135" s="298"/>
      <c r="Y135" s="298"/>
      <c r="Z135" s="298"/>
      <c r="AA135" s="298"/>
      <c r="AB135" s="298"/>
      <c r="AC135" s="298"/>
      <c r="AD135" s="298"/>
      <c r="AE135" s="298"/>
      <c r="AF135" s="298"/>
      <c r="AG135" s="298"/>
      <c r="AH135" s="298"/>
      <c r="AI135" s="298"/>
      <c r="AJ135" s="298"/>
      <c r="AK135" s="298"/>
      <c r="AL135" s="298"/>
      <c r="AM135" s="298"/>
      <c r="AN135" s="298"/>
      <c r="AO135" s="298"/>
      <c r="AP135" s="298"/>
      <c r="AQ135" s="298"/>
      <c r="AR135" s="298"/>
      <c r="AS135" s="298"/>
      <c r="AT135" s="298"/>
      <c r="AU135" s="298"/>
      <c r="AV135" s="298"/>
      <c r="AW135" s="298"/>
      <c r="AX135" s="298"/>
      <c r="AY135" s="298"/>
      <c r="AZ135" s="298"/>
      <c r="BA135" s="298"/>
      <c r="BB135" s="298"/>
      <c r="BC135" s="298"/>
      <c r="BD135" s="298"/>
      <c r="BE135" s="298"/>
      <c r="BF135" s="298"/>
      <c r="BG135" s="298"/>
      <c r="BH135" s="298"/>
      <c r="BI135" s="298"/>
      <c r="BJ135" s="298"/>
      <c r="BK135" s="298"/>
      <c r="BL135" s="298"/>
      <c r="BM135" s="298"/>
      <c r="BN135" s="298"/>
      <c r="BO135" s="298"/>
      <c r="BP135" s="298"/>
      <c r="BQ135" s="298"/>
      <c r="BR135" s="298"/>
      <c r="BS135" s="298"/>
      <c r="BT135" s="298"/>
      <c r="BU135" s="298"/>
      <c r="BV135" s="298"/>
      <c r="BW135" s="298"/>
      <c r="BX135" s="298"/>
      <c r="BY135" s="298"/>
      <c r="BZ135" s="298"/>
      <c r="CA135" s="298"/>
      <c r="CB135" s="298"/>
      <c r="CC135" s="298"/>
      <c r="CD135" s="298"/>
      <c r="CE135" s="298"/>
      <c r="CF135" s="298"/>
    </row>
    <row r="136" spans="1:84" x14ac:dyDescent="0.2">
      <c r="A136" s="231"/>
      <c r="N136" s="239"/>
      <c r="O136" s="298"/>
      <c r="P136" s="298"/>
      <c r="Q136" s="298"/>
      <c r="R136" s="298"/>
      <c r="S136" s="298"/>
      <c r="T136" s="298"/>
      <c r="U136" s="298"/>
      <c r="V136" s="298"/>
      <c r="W136" s="298"/>
      <c r="X136" s="298"/>
      <c r="Y136" s="298"/>
      <c r="Z136" s="298"/>
      <c r="AA136" s="298"/>
      <c r="AB136" s="298"/>
      <c r="AC136" s="298"/>
      <c r="AD136" s="298"/>
      <c r="AE136" s="298"/>
      <c r="AF136" s="298"/>
      <c r="AG136" s="298"/>
      <c r="AH136" s="298"/>
      <c r="AI136" s="298"/>
      <c r="AJ136" s="298"/>
      <c r="AK136" s="298"/>
      <c r="AL136" s="298"/>
      <c r="AM136" s="298"/>
      <c r="AN136" s="298"/>
      <c r="AO136" s="298"/>
      <c r="AP136" s="298"/>
      <c r="AQ136" s="298"/>
      <c r="AR136" s="298"/>
      <c r="AS136" s="298"/>
      <c r="AT136" s="298"/>
      <c r="AU136" s="298"/>
      <c r="AV136" s="298"/>
      <c r="AW136" s="298"/>
      <c r="AX136" s="298"/>
      <c r="AY136" s="298"/>
      <c r="AZ136" s="298"/>
      <c r="BA136" s="298"/>
      <c r="BB136" s="298"/>
      <c r="BC136" s="298"/>
      <c r="BD136" s="298"/>
      <c r="BE136" s="298"/>
      <c r="BF136" s="298"/>
      <c r="BG136" s="298"/>
      <c r="BH136" s="298"/>
      <c r="BI136" s="298"/>
      <c r="BJ136" s="298"/>
      <c r="BK136" s="298"/>
      <c r="BL136" s="298"/>
      <c r="BM136" s="298"/>
      <c r="BN136" s="298"/>
      <c r="BO136" s="298"/>
      <c r="BP136" s="298"/>
      <c r="BQ136" s="298"/>
      <c r="BR136" s="298"/>
      <c r="BS136" s="298"/>
      <c r="BT136" s="298"/>
      <c r="BU136" s="298"/>
      <c r="BV136" s="298"/>
      <c r="BW136" s="298"/>
      <c r="BX136" s="298"/>
      <c r="BY136" s="298"/>
      <c r="BZ136" s="298"/>
      <c r="CA136" s="298"/>
      <c r="CB136" s="298"/>
      <c r="CC136" s="298"/>
      <c r="CD136" s="298"/>
      <c r="CE136" s="298"/>
      <c r="CF136" s="298"/>
    </row>
    <row r="137" spans="1:84" x14ac:dyDescent="0.2">
      <c r="A137" s="231"/>
      <c r="N137" s="239"/>
      <c r="O137" s="298"/>
      <c r="P137" s="298"/>
      <c r="Q137" s="298"/>
      <c r="R137" s="298"/>
      <c r="S137" s="298"/>
      <c r="T137" s="298"/>
      <c r="U137" s="298"/>
      <c r="V137" s="298"/>
      <c r="W137" s="298"/>
      <c r="X137" s="298"/>
      <c r="Y137" s="298"/>
      <c r="Z137" s="298"/>
      <c r="AA137" s="298"/>
      <c r="AB137" s="298"/>
      <c r="AC137" s="298"/>
      <c r="AD137" s="298"/>
      <c r="AE137" s="298"/>
      <c r="AF137" s="298"/>
      <c r="AG137" s="298"/>
      <c r="AH137" s="298"/>
      <c r="AI137" s="298"/>
      <c r="AJ137" s="298"/>
      <c r="AK137" s="298"/>
      <c r="AL137" s="298"/>
      <c r="AM137" s="298"/>
      <c r="AN137" s="298"/>
      <c r="AO137" s="298"/>
      <c r="AP137" s="298"/>
      <c r="AQ137" s="298"/>
      <c r="AR137" s="298"/>
      <c r="AS137" s="298"/>
      <c r="AT137" s="298"/>
      <c r="AU137" s="298"/>
      <c r="AV137" s="298"/>
      <c r="AW137" s="298"/>
      <c r="AX137" s="298"/>
      <c r="AY137" s="298"/>
      <c r="AZ137" s="298"/>
      <c r="BA137" s="298"/>
      <c r="BB137" s="298"/>
      <c r="BC137" s="298"/>
      <c r="BD137" s="298"/>
      <c r="BE137" s="298"/>
      <c r="BF137" s="298"/>
      <c r="BG137" s="298"/>
      <c r="BH137" s="298"/>
      <c r="BI137" s="298"/>
      <c r="BJ137" s="298"/>
      <c r="BK137" s="298"/>
      <c r="BL137" s="298"/>
      <c r="BM137" s="298"/>
      <c r="BN137" s="298"/>
      <c r="BO137" s="298"/>
      <c r="BP137" s="298"/>
      <c r="BQ137" s="298"/>
      <c r="BR137" s="298"/>
      <c r="BS137" s="298"/>
      <c r="BT137" s="298"/>
      <c r="BU137" s="298"/>
      <c r="BV137" s="298"/>
      <c r="BW137" s="298"/>
      <c r="BX137" s="298"/>
      <c r="BY137" s="298"/>
      <c r="BZ137" s="298"/>
      <c r="CA137" s="298"/>
      <c r="CB137" s="298"/>
      <c r="CC137" s="298"/>
      <c r="CD137" s="298"/>
      <c r="CE137" s="298"/>
      <c r="CF137" s="298"/>
    </row>
    <row r="138" spans="1:84" x14ac:dyDescent="0.2">
      <c r="A138" s="231"/>
      <c r="N138" s="239"/>
      <c r="O138" s="298"/>
      <c r="P138" s="298"/>
      <c r="Q138" s="298"/>
      <c r="R138" s="298"/>
      <c r="S138" s="298"/>
      <c r="T138" s="298"/>
      <c r="U138" s="298"/>
      <c r="V138" s="298"/>
      <c r="W138" s="298"/>
      <c r="X138" s="298"/>
      <c r="Y138" s="298"/>
      <c r="Z138" s="298"/>
      <c r="AA138" s="298"/>
      <c r="AB138" s="298"/>
      <c r="AC138" s="298"/>
      <c r="AD138" s="298"/>
      <c r="AE138" s="298"/>
      <c r="AF138" s="298"/>
      <c r="AG138" s="298"/>
      <c r="AH138" s="298"/>
      <c r="AI138" s="298"/>
      <c r="AJ138" s="298"/>
      <c r="AK138" s="298"/>
      <c r="AL138" s="298"/>
      <c r="AM138" s="298"/>
      <c r="AN138" s="298"/>
      <c r="AO138" s="298"/>
      <c r="AP138" s="298"/>
      <c r="AQ138" s="298"/>
      <c r="AR138" s="298"/>
      <c r="AS138" s="298"/>
      <c r="AT138" s="298"/>
      <c r="AU138" s="298"/>
      <c r="AV138" s="298"/>
      <c r="AW138" s="298"/>
      <c r="AX138" s="298"/>
      <c r="AY138" s="298"/>
      <c r="AZ138" s="298"/>
      <c r="BA138" s="298"/>
      <c r="BB138" s="298"/>
      <c r="BC138" s="298"/>
      <c r="BD138" s="298"/>
      <c r="BE138" s="298"/>
      <c r="BF138" s="298"/>
      <c r="BG138" s="298"/>
      <c r="BH138" s="298"/>
      <c r="BI138" s="298"/>
      <c r="BJ138" s="298"/>
      <c r="BK138" s="298"/>
      <c r="BL138" s="298"/>
      <c r="BM138" s="298"/>
      <c r="BN138" s="298"/>
      <c r="BO138" s="298"/>
      <c r="BP138" s="298"/>
      <c r="BQ138" s="298"/>
      <c r="BR138" s="298"/>
      <c r="BS138" s="298"/>
      <c r="BT138" s="298"/>
      <c r="BU138" s="298"/>
      <c r="BV138" s="298"/>
      <c r="BW138" s="298"/>
      <c r="BX138" s="298"/>
      <c r="BY138" s="298"/>
      <c r="BZ138" s="298"/>
      <c r="CA138" s="298"/>
      <c r="CB138" s="298"/>
      <c r="CC138" s="298"/>
      <c r="CD138" s="298"/>
      <c r="CE138" s="298"/>
      <c r="CF138" s="298"/>
    </row>
    <row r="139" spans="1:84" x14ac:dyDescent="0.2">
      <c r="A139" s="231"/>
      <c r="N139" s="239"/>
      <c r="O139" s="298"/>
      <c r="P139" s="298"/>
      <c r="Q139" s="298"/>
      <c r="R139" s="298"/>
      <c r="S139" s="298"/>
      <c r="T139" s="298"/>
      <c r="U139" s="298"/>
      <c r="V139" s="298"/>
      <c r="W139" s="298"/>
      <c r="X139" s="298"/>
      <c r="Y139" s="298"/>
      <c r="Z139" s="298"/>
      <c r="AA139" s="298"/>
      <c r="AB139" s="298"/>
      <c r="AC139" s="298"/>
      <c r="AD139" s="298"/>
      <c r="AE139" s="298"/>
      <c r="AF139" s="298"/>
      <c r="AG139" s="298"/>
      <c r="AH139" s="298"/>
      <c r="AI139" s="298"/>
      <c r="AJ139" s="298"/>
      <c r="AK139" s="298"/>
      <c r="AL139" s="298"/>
      <c r="AM139" s="298"/>
      <c r="AN139" s="298"/>
      <c r="AO139" s="298"/>
      <c r="AP139" s="298"/>
      <c r="AQ139" s="298"/>
      <c r="AR139" s="298"/>
      <c r="AS139" s="298"/>
      <c r="AT139" s="298"/>
      <c r="AU139" s="298"/>
      <c r="AV139" s="298"/>
      <c r="AW139" s="298"/>
      <c r="AX139" s="298"/>
      <c r="AY139" s="298"/>
      <c r="AZ139" s="298"/>
      <c r="BA139" s="298"/>
      <c r="BB139" s="298"/>
      <c r="BC139" s="298"/>
      <c r="BD139" s="298"/>
      <c r="BE139" s="298"/>
      <c r="BF139" s="298"/>
      <c r="BG139" s="298"/>
      <c r="BH139" s="298"/>
      <c r="BI139" s="298"/>
      <c r="BJ139" s="298"/>
      <c r="BK139" s="298"/>
      <c r="BL139" s="298"/>
      <c r="BM139" s="298"/>
      <c r="BN139" s="298"/>
      <c r="BO139" s="298"/>
      <c r="BP139" s="298"/>
      <c r="BQ139" s="298"/>
      <c r="BR139" s="298"/>
      <c r="BS139" s="298"/>
      <c r="BT139" s="298"/>
      <c r="BU139" s="298"/>
      <c r="BV139" s="298"/>
      <c r="BW139" s="298"/>
      <c r="BX139" s="298"/>
      <c r="BY139" s="298"/>
      <c r="BZ139" s="298"/>
      <c r="CA139" s="298"/>
      <c r="CB139" s="298"/>
      <c r="CC139" s="298"/>
      <c r="CD139" s="298"/>
      <c r="CE139" s="298"/>
      <c r="CF139" s="298"/>
    </row>
    <row r="140" spans="1:84" x14ac:dyDescent="0.2">
      <c r="A140" s="231"/>
      <c r="N140" s="239"/>
      <c r="O140" s="298"/>
      <c r="P140" s="298"/>
      <c r="Q140" s="298"/>
      <c r="R140" s="298"/>
      <c r="S140" s="298"/>
      <c r="T140" s="298"/>
      <c r="U140" s="298"/>
      <c r="V140" s="298"/>
      <c r="W140" s="298"/>
      <c r="X140" s="298"/>
      <c r="Y140" s="298"/>
      <c r="Z140" s="298"/>
      <c r="AA140" s="298"/>
      <c r="AB140" s="298"/>
      <c r="AC140" s="298"/>
      <c r="AD140" s="298"/>
      <c r="AE140" s="298"/>
      <c r="AF140" s="298"/>
      <c r="AG140" s="298"/>
      <c r="AH140" s="298"/>
      <c r="AI140" s="298"/>
      <c r="AJ140" s="298"/>
      <c r="AK140" s="298"/>
      <c r="AL140" s="298"/>
      <c r="AM140" s="298"/>
      <c r="AN140" s="298"/>
      <c r="AO140" s="298"/>
      <c r="AP140" s="298"/>
      <c r="AQ140" s="298"/>
      <c r="AR140" s="298"/>
      <c r="AS140" s="298"/>
      <c r="AT140" s="298"/>
      <c r="AU140" s="298"/>
      <c r="AV140" s="298"/>
      <c r="AW140" s="298"/>
      <c r="AX140" s="298"/>
      <c r="AY140" s="298"/>
      <c r="AZ140" s="298"/>
      <c r="BA140" s="298"/>
      <c r="BB140" s="298"/>
      <c r="BC140" s="298"/>
      <c r="BD140" s="298"/>
      <c r="BE140" s="298"/>
      <c r="BF140" s="298"/>
      <c r="BG140" s="298"/>
      <c r="BH140" s="298"/>
      <c r="BI140" s="298"/>
      <c r="BJ140" s="298"/>
      <c r="BK140" s="298"/>
      <c r="BL140" s="298"/>
      <c r="BM140" s="298"/>
      <c r="BN140" s="298"/>
      <c r="BO140" s="298"/>
      <c r="BP140" s="298"/>
      <c r="BQ140" s="298"/>
      <c r="BR140" s="298"/>
      <c r="BS140" s="298"/>
      <c r="BT140" s="298"/>
      <c r="BU140" s="298"/>
      <c r="BV140" s="298"/>
      <c r="BW140" s="298"/>
      <c r="BX140" s="298"/>
      <c r="BY140" s="298"/>
      <c r="BZ140" s="298"/>
      <c r="CA140" s="298"/>
      <c r="CB140" s="298"/>
      <c r="CC140" s="298"/>
      <c r="CD140" s="298"/>
      <c r="CE140" s="298"/>
      <c r="CF140" s="298"/>
    </row>
    <row r="141" spans="1:84" x14ac:dyDescent="0.2">
      <c r="A141" s="231"/>
      <c r="N141" s="239"/>
      <c r="O141" s="298"/>
      <c r="P141" s="298"/>
      <c r="Q141" s="298"/>
      <c r="R141" s="298"/>
      <c r="S141" s="298"/>
      <c r="T141" s="298"/>
      <c r="U141" s="298"/>
      <c r="V141" s="298"/>
      <c r="W141" s="298"/>
      <c r="X141" s="298"/>
      <c r="Y141" s="298"/>
      <c r="Z141" s="298"/>
      <c r="AA141" s="298"/>
      <c r="AB141" s="298"/>
      <c r="AC141" s="298"/>
      <c r="AD141" s="298"/>
      <c r="AE141" s="298"/>
      <c r="AF141" s="298"/>
      <c r="AG141" s="298"/>
      <c r="AH141" s="298"/>
      <c r="AI141" s="298"/>
      <c r="AJ141" s="298"/>
      <c r="AK141" s="298"/>
      <c r="AL141" s="298"/>
      <c r="AM141" s="298"/>
      <c r="AN141" s="298"/>
      <c r="AO141" s="298"/>
      <c r="AP141" s="298"/>
      <c r="AQ141" s="298"/>
      <c r="AR141" s="298"/>
      <c r="AS141" s="298"/>
      <c r="AT141" s="298"/>
      <c r="AU141" s="298"/>
      <c r="AV141" s="298"/>
      <c r="AW141" s="298"/>
      <c r="AX141" s="298"/>
      <c r="AY141" s="298"/>
      <c r="AZ141" s="298"/>
      <c r="BA141" s="298"/>
      <c r="BB141" s="298"/>
      <c r="BC141" s="298"/>
      <c r="BD141" s="298"/>
      <c r="BE141" s="298"/>
      <c r="BF141" s="298"/>
      <c r="BG141" s="298"/>
      <c r="BH141" s="298"/>
      <c r="BI141" s="298"/>
      <c r="BJ141" s="298"/>
      <c r="BK141" s="298"/>
      <c r="BL141" s="298"/>
      <c r="BM141" s="298"/>
      <c r="BN141" s="298"/>
      <c r="BO141" s="298"/>
      <c r="BP141" s="298"/>
      <c r="BQ141" s="298"/>
      <c r="BR141" s="298"/>
      <c r="BS141" s="298"/>
      <c r="BT141" s="298"/>
      <c r="BU141" s="298"/>
      <c r="BV141" s="298"/>
      <c r="BW141" s="298"/>
      <c r="BX141" s="298"/>
      <c r="BY141" s="298"/>
      <c r="BZ141" s="298"/>
      <c r="CA141" s="298"/>
      <c r="CB141" s="298"/>
      <c r="CC141" s="298"/>
      <c r="CD141" s="298"/>
      <c r="CE141" s="298"/>
      <c r="CF141" s="298"/>
    </row>
    <row r="142" spans="1:84" x14ac:dyDescent="0.2">
      <c r="A142" s="231"/>
      <c r="N142" s="239"/>
      <c r="O142" s="298"/>
      <c r="P142" s="298"/>
      <c r="Q142" s="298"/>
      <c r="R142" s="298"/>
      <c r="S142" s="298"/>
      <c r="T142" s="298"/>
      <c r="U142" s="298"/>
      <c r="V142" s="298"/>
      <c r="W142" s="298"/>
      <c r="X142" s="298"/>
      <c r="Y142" s="298"/>
      <c r="Z142" s="298"/>
      <c r="AA142" s="298"/>
      <c r="AB142" s="298"/>
      <c r="AC142" s="298"/>
      <c r="AD142" s="298"/>
      <c r="AE142" s="298"/>
      <c r="AF142" s="298"/>
      <c r="AG142" s="298"/>
      <c r="AH142" s="298"/>
      <c r="AI142" s="298"/>
      <c r="AJ142" s="298"/>
      <c r="AK142" s="298"/>
      <c r="AL142" s="298"/>
      <c r="AM142" s="298"/>
      <c r="AN142" s="298"/>
      <c r="AO142" s="298"/>
      <c r="AP142" s="298"/>
      <c r="AQ142" s="298"/>
      <c r="AR142" s="298"/>
      <c r="AS142" s="298"/>
      <c r="AT142" s="298"/>
      <c r="AU142" s="298"/>
      <c r="AV142" s="298"/>
      <c r="AW142" s="298"/>
      <c r="AX142" s="298"/>
      <c r="AY142" s="298"/>
      <c r="AZ142" s="298"/>
      <c r="BA142" s="298"/>
      <c r="BB142" s="298"/>
      <c r="BC142" s="298"/>
      <c r="BD142" s="298"/>
      <c r="BE142" s="298"/>
      <c r="BF142" s="298"/>
      <c r="BG142" s="298"/>
      <c r="BH142" s="298"/>
      <c r="BI142" s="298"/>
      <c r="BJ142" s="298"/>
      <c r="BK142" s="298"/>
      <c r="BL142" s="298"/>
      <c r="BM142" s="298"/>
      <c r="BN142" s="298"/>
      <c r="BO142" s="298"/>
      <c r="BP142" s="298"/>
      <c r="BQ142" s="298"/>
      <c r="BR142" s="298"/>
      <c r="BS142" s="298"/>
      <c r="BT142" s="298"/>
      <c r="BU142" s="298"/>
      <c r="BV142" s="298"/>
      <c r="BW142" s="298"/>
      <c r="BX142" s="298"/>
      <c r="BY142" s="298"/>
      <c r="BZ142" s="298"/>
      <c r="CA142" s="298"/>
      <c r="CB142" s="298"/>
      <c r="CC142" s="298"/>
      <c r="CD142" s="298"/>
      <c r="CE142" s="298"/>
      <c r="CF142" s="298"/>
    </row>
    <row r="143" spans="1:84" x14ac:dyDescent="0.2">
      <c r="A143" s="231"/>
      <c r="N143" s="239"/>
      <c r="O143" s="298"/>
      <c r="P143" s="298"/>
      <c r="Q143" s="298"/>
      <c r="R143" s="298"/>
      <c r="S143" s="298"/>
      <c r="T143" s="298"/>
      <c r="U143" s="298"/>
      <c r="V143" s="298"/>
      <c r="W143" s="298"/>
      <c r="X143" s="298"/>
      <c r="Y143" s="298"/>
      <c r="Z143" s="298"/>
      <c r="AA143" s="298"/>
      <c r="AB143" s="298"/>
      <c r="AC143" s="298"/>
      <c r="AD143" s="298"/>
      <c r="AE143" s="298"/>
      <c r="AF143" s="298"/>
      <c r="AG143" s="298"/>
      <c r="AH143" s="298"/>
      <c r="AI143" s="298"/>
      <c r="AJ143" s="298"/>
      <c r="AK143" s="298"/>
      <c r="AL143" s="298"/>
      <c r="AM143" s="298"/>
      <c r="AN143" s="298"/>
      <c r="AO143" s="298"/>
      <c r="AP143" s="298"/>
      <c r="AQ143" s="298"/>
      <c r="AR143" s="298"/>
      <c r="AS143" s="298"/>
      <c r="AT143" s="298"/>
      <c r="AU143" s="298"/>
      <c r="AV143" s="298"/>
      <c r="AW143" s="298"/>
      <c r="AX143" s="298"/>
      <c r="AY143" s="298"/>
      <c r="AZ143" s="298"/>
      <c r="BA143" s="298"/>
      <c r="BB143" s="298"/>
      <c r="BC143" s="298"/>
      <c r="BD143" s="298"/>
      <c r="BE143" s="298"/>
      <c r="BF143" s="298"/>
      <c r="BG143" s="298"/>
      <c r="BH143" s="298"/>
      <c r="BI143" s="298"/>
      <c r="BJ143" s="298"/>
      <c r="BK143" s="298"/>
      <c r="BL143" s="298"/>
      <c r="BM143" s="298"/>
      <c r="BN143" s="298"/>
      <c r="BO143" s="298"/>
      <c r="BP143" s="298"/>
      <c r="BQ143" s="298"/>
      <c r="BR143" s="298"/>
      <c r="BS143" s="298"/>
      <c r="BT143" s="298"/>
      <c r="BU143" s="298"/>
      <c r="BV143" s="298"/>
      <c r="BW143" s="298"/>
      <c r="BX143" s="298"/>
      <c r="BY143" s="298"/>
      <c r="BZ143" s="298"/>
      <c r="CA143" s="298"/>
      <c r="CB143" s="298"/>
      <c r="CC143" s="298"/>
      <c r="CD143" s="298"/>
      <c r="CE143" s="298"/>
      <c r="CF143" s="298"/>
    </row>
    <row r="144" spans="1:84" x14ac:dyDescent="0.2">
      <c r="A144" s="231"/>
      <c r="N144" s="239"/>
      <c r="O144" s="298"/>
      <c r="P144" s="298"/>
      <c r="Q144" s="298"/>
      <c r="R144" s="298"/>
      <c r="S144" s="298"/>
      <c r="T144" s="298"/>
      <c r="U144" s="298"/>
      <c r="V144" s="298"/>
      <c r="W144" s="298"/>
      <c r="X144" s="298"/>
      <c r="Y144" s="298"/>
      <c r="Z144" s="298"/>
      <c r="AA144" s="298"/>
      <c r="AB144" s="298"/>
      <c r="AC144" s="298"/>
      <c r="AD144" s="298"/>
      <c r="AE144" s="298"/>
      <c r="AF144" s="298"/>
      <c r="AG144" s="298"/>
      <c r="AH144" s="298"/>
      <c r="AI144" s="298"/>
      <c r="AJ144" s="298"/>
      <c r="AK144" s="298"/>
      <c r="AL144" s="298"/>
      <c r="AM144" s="298"/>
      <c r="AN144" s="298"/>
      <c r="AO144" s="298"/>
      <c r="AP144" s="298"/>
      <c r="AQ144" s="298"/>
      <c r="AR144" s="298"/>
      <c r="AS144" s="298"/>
      <c r="AT144" s="298"/>
      <c r="AU144" s="298"/>
      <c r="AV144" s="298"/>
      <c r="AW144" s="298"/>
      <c r="AX144" s="298"/>
      <c r="AY144" s="298"/>
      <c r="AZ144" s="298"/>
      <c r="BA144" s="298"/>
      <c r="BB144" s="298"/>
      <c r="BC144" s="298"/>
      <c r="BD144" s="298"/>
      <c r="BE144" s="298"/>
      <c r="BF144" s="298"/>
      <c r="BG144" s="298"/>
      <c r="BH144" s="298"/>
      <c r="BI144" s="298"/>
      <c r="BJ144" s="298"/>
      <c r="BK144" s="298"/>
      <c r="BL144" s="298"/>
      <c r="BM144" s="298"/>
      <c r="BN144" s="298"/>
      <c r="BO144" s="298"/>
      <c r="BP144" s="298"/>
      <c r="BQ144" s="298"/>
      <c r="BR144" s="298"/>
      <c r="BS144" s="298"/>
      <c r="BT144" s="298"/>
      <c r="BU144" s="298"/>
      <c r="BV144" s="298"/>
      <c r="BW144" s="298"/>
      <c r="BX144" s="298"/>
      <c r="BY144" s="298"/>
      <c r="BZ144" s="298"/>
      <c r="CA144" s="298"/>
      <c r="CB144" s="298"/>
      <c r="CC144" s="298"/>
      <c r="CD144" s="298"/>
      <c r="CE144" s="298"/>
      <c r="CF144" s="298"/>
    </row>
    <row r="145" spans="1:84" ht="19" x14ac:dyDescent="0.2">
      <c r="A145" s="231"/>
      <c r="B145" s="748" t="s">
        <v>356</v>
      </c>
      <c r="C145" s="748"/>
      <c r="D145" s="748"/>
      <c r="E145" s="748"/>
      <c r="N145" s="239"/>
      <c r="O145" s="298"/>
      <c r="P145" s="298"/>
      <c r="Q145" s="298"/>
      <c r="R145" s="298"/>
      <c r="S145" s="298"/>
      <c r="T145" s="298"/>
      <c r="U145" s="298"/>
      <c r="V145" s="298"/>
      <c r="W145" s="298"/>
      <c r="X145" s="298"/>
      <c r="Y145" s="298"/>
      <c r="Z145" s="298"/>
      <c r="AA145" s="298"/>
      <c r="AB145" s="298"/>
      <c r="AC145" s="298"/>
      <c r="AD145" s="298"/>
      <c r="AE145" s="298"/>
      <c r="AF145" s="298"/>
      <c r="AG145" s="298"/>
      <c r="AH145" s="298"/>
      <c r="AI145" s="298"/>
      <c r="AJ145" s="298"/>
      <c r="AK145" s="298"/>
      <c r="AL145" s="298"/>
      <c r="AM145" s="298"/>
      <c r="AN145" s="298"/>
      <c r="AO145" s="298"/>
      <c r="AP145" s="298"/>
      <c r="AQ145" s="298"/>
      <c r="AR145" s="298"/>
      <c r="AS145" s="298"/>
      <c r="AT145" s="298"/>
      <c r="AU145" s="298"/>
      <c r="AV145" s="298"/>
      <c r="AW145" s="298"/>
      <c r="AX145" s="298"/>
      <c r="AY145" s="298"/>
      <c r="AZ145" s="298"/>
      <c r="BA145" s="298"/>
      <c r="BB145" s="298"/>
      <c r="BC145" s="298"/>
      <c r="BD145" s="298"/>
      <c r="BE145" s="298"/>
      <c r="BF145" s="298"/>
      <c r="BG145" s="298"/>
      <c r="BH145" s="298"/>
      <c r="BI145" s="298"/>
      <c r="BJ145" s="298"/>
      <c r="BK145" s="298"/>
      <c r="BL145" s="298"/>
      <c r="BM145" s="298"/>
      <c r="BN145" s="298"/>
      <c r="BO145" s="298"/>
      <c r="BP145" s="298"/>
      <c r="BQ145" s="298"/>
      <c r="BR145" s="298"/>
      <c r="BS145" s="298"/>
      <c r="BT145" s="298"/>
      <c r="BU145" s="298"/>
      <c r="BV145" s="298"/>
      <c r="BW145" s="298"/>
      <c r="BX145" s="298"/>
      <c r="BY145" s="298"/>
      <c r="BZ145" s="298"/>
      <c r="CA145" s="298"/>
      <c r="CB145" s="298"/>
      <c r="CC145" s="298"/>
      <c r="CD145" s="298"/>
      <c r="CE145" s="298"/>
      <c r="CF145" s="298"/>
    </row>
    <row r="146" spans="1:84" x14ac:dyDescent="0.2">
      <c r="A146" s="231"/>
      <c r="N146" s="239"/>
      <c r="O146" s="298"/>
      <c r="P146" s="298"/>
      <c r="Q146" s="298"/>
      <c r="R146" s="298"/>
      <c r="S146" s="298"/>
      <c r="T146" s="298"/>
      <c r="U146" s="298"/>
      <c r="V146" s="298"/>
      <c r="W146" s="298"/>
      <c r="X146" s="298"/>
      <c r="Y146" s="298"/>
      <c r="Z146" s="298"/>
      <c r="AA146" s="298"/>
      <c r="AB146" s="298"/>
      <c r="AC146" s="298"/>
      <c r="AD146" s="298"/>
      <c r="AE146" s="298"/>
      <c r="AF146" s="298"/>
      <c r="AG146" s="298"/>
      <c r="AH146" s="298"/>
      <c r="AI146" s="298"/>
      <c r="AJ146" s="298"/>
      <c r="AK146" s="298"/>
      <c r="AL146" s="298"/>
      <c r="AM146" s="298"/>
      <c r="AN146" s="298"/>
      <c r="AO146" s="298"/>
      <c r="AP146" s="298"/>
      <c r="AQ146" s="298"/>
      <c r="AR146" s="298"/>
      <c r="AS146" s="298"/>
      <c r="AT146" s="298"/>
      <c r="AU146" s="298"/>
      <c r="AV146" s="298"/>
      <c r="AW146" s="298"/>
      <c r="AX146" s="298"/>
      <c r="AY146" s="298"/>
      <c r="AZ146" s="298"/>
      <c r="BA146" s="298"/>
      <c r="BB146" s="298"/>
      <c r="BC146" s="298"/>
      <c r="BD146" s="298"/>
      <c r="BE146" s="298"/>
      <c r="BF146" s="298"/>
      <c r="BG146" s="298"/>
      <c r="BH146" s="298"/>
      <c r="BI146" s="298"/>
      <c r="BJ146" s="298"/>
      <c r="BK146" s="298"/>
      <c r="BL146" s="298"/>
      <c r="BM146" s="298"/>
      <c r="BN146" s="298"/>
      <c r="BO146" s="298"/>
      <c r="BP146" s="298"/>
      <c r="BQ146" s="298"/>
      <c r="BR146" s="298"/>
      <c r="BS146" s="298"/>
      <c r="BT146" s="298"/>
      <c r="BU146" s="298"/>
      <c r="BV146" s="298"/>
      <c r="BW146" s="298"/>
      <c r="BX146" s="298"/>
      <c r="BY146" s="298"/>
      <c r="BZ146" s="298"/>
      <c r="CA146" s="298"/>
      <c r="CB146" s="298"/>
      <c r="CC146" s="298"/>
      <c r="CD146" s="298"/>
      <c r="CE146" s="298"/>
      <c r="CF146" s="298"/>
    </row>
    <row r="147" spans="1:84" x14ac:dyDescent="0.2">
      <c r="A147" s="231"/>
      <c r="N147" s="239"/>
      <c r="O147" s="298"/>
      <c r="P147" s="298"/>
      <c r="Q147" s="298"/>
      <c r="R147" s="298"/>
      <c r="S147" s="298"/>
      <c r="T147" s="298"/>
      <c r="U147" s="298"/>
      <c r="V147" s="298"/>
      <c r="W147" s="298"/>
      <c r="X147" s="298"/>
      <c r="Y147" s="298"/>
      <c r="Z147" s="298"/>
      <c r="AA147" s="298"/>
      <c r="AB147" s="298"/>
      <c r="AC147" s="298"/>
      <c r="AD147" s="298"/>
      <c r="AE147" s="298"/>
      <c r="AF147" s="298"/>
      <c r="AG147" s="298"/>
      <c r="AH147" s="298"/>
      <c r="AI147" s="298"/>
      <c r="AJ147" s="298"/>
      <c r="AK147" s="298"/>
      <c r="AL147" s="298"/>
      <c r="AM147" s="298"/>
      <c r="AN147" s="298"/>
      <c r="AO147" s="298"/>
      <c r="AP147" s="298"/>
      <c r="AQ147" s="298"/>
      <c r="AR147" s="298"/>
      <c r="AS147" s="298"/>
      <c r="AT147" s="298"/>
      <c r="AU147" s="298"/>
      <c r="AV147" s="298"/>
      <c r="AW147" s="298"/>
      <c r="AX147" s="298"/>
      <c r="AY147" s="298"/>
      <c r="AZ147" s="298"/>
      <c r="BA147" s="298"/>
      <c r="BB147" s="298"/>
      <c r="BC147" s="298"/>
      <c r="BD147" s="298"/>
      <c r="BE147" s="298"/>
      <c r="BF147" s="298"/>
      <c r="BG147" s="298"/>
      <c r="BH147" s="298"/>
      <c r="BI147" s="298"/>
      <c r="BJ147" s="298"/>
      <c r="BK147" s="298"/>
      <c r="BL147" s="298"/>
      <c r="BM147" s="298"/>
      <c r="BN147" s="298"/>
      <c r="BO147" s="298"/>
      <c r="BP147" s="298"/>
      <c r="BQ147" s="298"/>
      <c r="BR147" s="298"/>
      <c r="BS147" s="298"/>
      <c r="BT147" s="298"/>
      <c r="BU147" s="298"/>
      <c r="BV147" s="298"/>
      <c r="BW147" s="298"/>
      <c r="BX147" s="298"/>
      <c r="BY147" s="298"/>
      <c r="BZ147" s="298"/>
      <c r="CA147" s="298"/>
      <c r="CB147" s="298"/>
      <c r="CC147" s="298"/>
      <c r="CD147" s="298"/>
      <c r="CE147" s="298"/>
      <c r="CF147" s="298"/>
    </row>
    <row r="148" spans="1:84" x14ac:dyDescent="0.2">
      <c r="A148" s="231"/>
      <c r="N148" s="239"/>
      <c r="O148" s="298"/>
      <c r="P148" s="298"/>
      <c r="Q148" s="298"/>
      <c r="R148" s="298"/>
      <c r="S148" s="298"/>
      <c r="T148" s="298"/>
      <c r="U148" s="298"/>
      <c r="V148" s="298"/>
      <c r="W148" s="298"/>
      <c r="X148" s="298"/>
      <c r="Y148" s="298"/>
      <c r="Z148" s="298"/>
      <c r="AA148" s="298"/>
      <c r="AB148" s="298"/>
      <c r="AC148" s="298"/>
      <c r="AD148" s="298"/>
      <c r="AE148" s="298"/>
      <c r="AF148" s="298"/>
      <c r="AG148" s="298"/>
      <c r="AH148" s="298"/>
      <c r="AI148" s="298"/>
      <c r="AJ148" s="298"/>
      <c r="AK148" s="298"/>
      <c r="AL148" s="298"/>
      <c r="AM148" s="298"/>
      <c r="AN148" s="298"/>
      <c r="AO148" s="298"/>
      <c r="AP148" s="298"/>
      <c r="AQ148" s="298"/>
      <c r="AR148" s="298"/>
      <c r="AS148" s="298"/>
      <c r="AT148" s="298"/>
      <c r="AU148" s="298"/>
      <c r="AV148" s="298"/>
      <c r="AW148" s="298"/>
      <c r="AX148" s="298"/>
      <c r="AY148" s="298"/>
      <c r="AZ148" s="298"/>
      <c r="BA148" s="298"/>
      <c r="BB148" s="298"/>
      <c r="BC148" s="298"/>
      <c r="BD148" s="298"/>
      <c r="BE148" s="298"/>
      <c r="BF148" s="298"/>
      <c r="BG148" s="298"/>
      <c r="BH148" s="298"/>
      <c r="BI148" s="298"/>
      <c r="BJ148" s="298"/>
      <c r="BK148" s="298"/>
      <c r="BL148" s="298"/>
      <c r="BM148" s="298"/>
      <c r="BN148" s="298"/>
      <c r="BO148" s="298"/>
      <c r="BP148" s="298"/>
      <c r="BQ148" s="298"/>
      <c r="BR148" s="298"/>
      <c r="BS148" s="298"/>
      <c r="BT148" s="298"/>
      <c r="BU148" s="298"/>
      <c r="BV148" s="298"/>
      <c r="BW148" s="298"/>
      <c r="BX148" s="298"/>
      <c r="BY148" s="298"/>
      <c r="BZ148" s="298"/>
      <c r="CA148" s="298"/>
      <c r="CB148" s="298"/>
      <c r="CC148" s="298"/>
      <c r="CD148" s="298"/>
      <c r="CE148" s="298"/>
      <c r="CF148" s="298"/>
    </row>
    <row r="149" spans="1:84" x14ac:dyDescent="0.2">
      <c r="A149" s="231"/>
      <c r="N149" s="239"/>
      <c r="O149" s="298"/>
      <c r="P149" s="298"/>
      <c r="Q149" s="298"/>
      <c r="R149" s="298"/>
      <c r="S149" s="298"/>
      <c r="T149" s="298"/>
      <c r="U149" s="298"/>
      <c r="V149" s="298"/>
      <c r="W149" s="298"/>
      <c r="X149" s="298"/>
      <c r="Y149" s="298"/>
      <c r="Z149" s="298"/>
      <c r="AA149" s="298"/>
      <c r="AB149" s="298"/>
      <c r="AC149" s="298"/>
      <c r="AD149" s="298"/>
      <c r="AE149" s="298"/>
      <c r="AF149" s="298"/>
      <c r="AG149" s="298"/>
      <c r="AH149" s="298"/>
      <c r="AI149" s="298"/>
      <c r="AJ149" s="298"/>
      <c r="AK149" s="298"/>
      <c r="AL149" s="298"/>
      <c r="AM149" s="298"/>
      <c r="AN149" s="298"/>
      <c r="AO149" s="298"/>
      <c r="AP149" s="298"/>
      <c r="AQ149" s="298"/>
      <c r="AR149" s="298"/>
      <c r="AS149" s="298"/>
      <c r="AT149" s="298"/>
      <c r="AU149" s="298"/>
      <c r="AV149" s="298"/>
      <c r="AW149" s="298"/>
      <c r="AX149" s="298"/>
      <c r="AY149" s="298"/>
      <c r="AZ149" s="298"/>
      <c r="BA149" s="298"/>
      <c r="BB149" s="298"/>
      <c r="BC149" s="298"/>
      <c r="BD149" s="298"/>
      <c r="BE149" s="298"/>
      <c r="BF149" s="298"/>
      <c r="BG149" s="298"/>
      <c r="BH149" s="298"/>
      <c r="BI149" s="298"/>
      <c r="BJ149" s="298"/>
      <c r="BK149" s="298"/>
      <c r="BL149" s="298"/>
      <c r="BM149" s="298"/>
      <c r="BN149" s="298"/>
      <c r="BO149" s="298"/>
      <c r="BP149" s="298"/>
      <c r="BQ149" s="298"/>
      <c r="BR149" s="298"/>
      <c r="BS149" s="298"/>
      <c r="BT149" s="298"/>
      <c r="BU149" s="298"/>
      <c r="BV149" s="298"/>
      <c r="BW149" s="298"/>
      <c r="BX149" s="298"/>
      <c r="BY149" s="298"/>
      <c r="BZ149" s="298"/>
      <c r="CA149" s="298"/>
      <c r="CB149" s="298"/>
      <c r="CC149" s="298"/>
      <c r="CD149" s="298"/>
      <c r="CE149" s="298"/>
      <c r="CF149" s="298"/>
    </row>
    <row r="150" spans="1:84" x14ac:dyDescent="0.2">
      <c r="A150" s="231"/>
      <c r="N150" s="239"/>
      <c r="O150" s="298"/>
      <c r="P150" s="298"/>
      <c r="Q150" s="298"/>
      <c r="R150" s="298"/>
      <c r="S150" s="298"/>
      <c r="T150" s="298"/>
      <c r="U150" s="298"/>
      <c r="V150" s="298"/>
      <c r="W150" s="298"/>
      <c r="X150" s="298"/>
      <c r="Y150" s="298"/>
      <c r="Z150" s="298"/>
      <c r="AA150" s="298"/>
      <c r="AB150" s="298"/>
      <c r="AC150" s="298"/>
      <c r="AD150" s="298"/>
      <c r="AE150" s="298"/>
      <c r="AF150" s="298"/>
      <c r="AG150" s="298"/>
      <c r="AH150" s="298"/>
      <c r="AI150" s="298"/>
      <c r="AJ150" s="298"/>
      <c r="AK150" s="298"/>
      <c r="AL150" s="298"/>
      <c r="AM150" s="298"/>
      <c r="AN150" s="298"/>
      <c r="AO150" s="298"/>
      <c r="AP150" s="298"/>
      <c r="AQ150" s="298"/>
      <c r="AR150" s="298"/>
      <c r="AS150" s="298"/>
      <c r="AT150" s="298"/>
      <c r="AU150" s="298"/>
      <c r="AV150" s="298"/>
      <c r="AW150" s="298"/>
      <c r="AX150" s="298"/>
      <c r="AY150" s="298"/>
      <c r="AZ150" s="298"/>
      <c r="BA150" s="298"/>
      <c r="BB150" s="298"/>
      <c r="BC150" s="298"/>
      <c r="BD150" s="298"/>
      <c r="BE150" s="298"/>
      <c r="BF150" s="298"/>
      <c r="BG150" s="298"/>
      <c r="BH150" s="298"/>
      <c r="BI150" s="298"/>
      <c r="BJ150" s="298"/>
      <c r="BK150" s="298"/>
      <c r="BL150" s="298"/>
      <c r="BM150" s="298"/>
      <c r="BN150" s="298"/>
      <c r="BO150" s="298"/>
      <c r="BP150" s="298"/>
      <c r="BQ150" s="298"/>
      <c r="BR150" s="298"/>
      <c r="BS150" s="298"/>
      <c r="BT150" s="298"/>
      <c r="BU150" s="298"/>
      <c r="BV150" s="298"/>
      <c r="BW150" s="298"/>
      <c r="BX150" s="298"/>
      <c r="BY150" s="298"/>
      <c r="BZ150" s="298"/>
      <c r="CA150" s="298"/>
      <c r="CB150" s="298"/>
      <c r="CC150" s="298"/>
      <c r="CD150" s="298"/>
      <c r="CE150" s="298"/>
      <c r="CF150" s="298"/>
    </row>
    <row r="151" spans="1:84" x14ac:dyDescent="0.2">
      <c r="A151" s="231"/>
      <c r="N151" s="239"/>
      <c r="O151" s="298"/>
      <c r="P151" s="298"/>
      <c r="Q151" s="298"/>
      <c r="R151" s="298"/>
      <c r="S151" s="298"/>
      <c r="T151" s="298"/>
      <c r="U151" s="298"/>
      <c r="V151" s="298"/>
      <c r="W151" s="298"/>
      <c r="X151" s="298"/>
      <c r="Y151" s="298"/>
      <c r="Z151" s="298"/>
      <c r="AA151" s="298"/>
      <c r="AB151" s="298"/>
      <c r="AC151" s="298"/>
      <c r="AD151" s="298"/>
      <c r="AE151" s="298"/>
      <c r="AF151" s="298"/>
      <c r="AG151" s="298"/>
      <c r="AH151" s="298"/>
      <c r="AI151" s="298"/>
      <c r="AJ151" s="298"/>
      <c r="AK151" s="298"/>
      <c r="AL151" s="298"/>
      <c r="AM151" s="298"/>
      <c r="AN151" s="298"/>
      <c r="AO151" s="298"/>
      <c r="AP151" s="298"/>
      <c r="AQ151" s="298"/>
      <c r="AR151" s="298"/>
      <c r="AS151" s="298"/>
      <c r="AT151" s="298"/>
      <c r="AU151" s="298"/>
      <c r="AV151" s="298"/>
      <c r="AW151" s="298"/>
      <c r="AX151" s="298"/>
      <c r="AY151" s="298"/>
      <c r="AZ151" s="298"/>
      <c r="BA151" s="298"/>
      <c r="BB151" s="298"/>
      <c r="BC151" s="298"/>
      <c r="BD151" s="298"/>
      <c r="BE151" s="298"/>
      <c r="BF151" s="298"/>
      <c r="BG151" s="298"/>
      <c r="BH151" s="298"/>
      <c r="BI151" s="298"/>
      <c r="BJ151" s="298"/>
      <c r="BK151" s="298"/>
      <c r="BL151" s="298"/>
      <c r="BM151" s="298"/>
      <c r="BN151" s="298"/>
      <c r="BO151" s="298"/>
      <c r="BP151" s="298"/>
      <c r="BQ151" s="298"/>
      <c r="BR151" s="298"/>
      <c r="BS151" s="298"/>
      <c r="BT151" s="298"/>
      <c r="BU151" s="298"/>
      <c r="BV151" s="298"/>
      <c r="BW151" s="298"/>
      <c r="BX151" s="298"/>
      <c r="BY151" s="298"/>
      <c r="BZ151" s="298"/>
      <c r="CA151" s="298"/>
      <c r="CB151" s="298"/>
      <c r="CC151" s="298"/>
      <c r="CD151" s="298"/>
      <c r="CE151" s="298"/>
      <c r="CF151" s="298"/>
    </row>
    <row r="152" spans="1:84" x14ac:dyDescent="0.2">
      <c r="A152" s="231"/>
      <c r="N152" s="239"/>
      <c r="O152" s="298"/>
      <c r="P152" s="298"/>
      <c r="Q152" s="298"/>
      <c r="R152" s="298"/>
      <c r="S152" s="298"/>
      <c r="T152" s="298"/>
      <c r="U152" s="298"/>
      <c r="V152" s="298"/>
      <c r="W152" s="298"/>
      <c r="X152" s="298"/>
      <c r="Y152" s="298"/>
      <c r="Z152" s="298"/>
      <c r="AA152" s="298"/>
      <c r="AB152" s="298"/>
      <c r="AC152" s="298"/>
      <c r="AD152" s="298"/>
      <c r="AE152" s="298"/>
      <c r="AF152" s="298"/>
      <c r="AG152" s="298"/>
      <c r="AH152" s="298"/>
      <c r="AI152" s="298"/>
      <c r="AJ152" s="298"/>
      <c r="AK152" s="298"/>
      <c r="AL152" s="298"/>
      <c r="AM152" s="298"/>
      <c r="AN152" s="298"/>
      <c r="AO152" s="298"/>
      <c r="AP152" s="298"/>
      <c r="AQ152" s="298"/>
      <c r="AR152" s="298"/>
      <c r="AS152" s="298"/>
      <c r="AT152" s="298"/>
      <c r="AU152" s="298"/>
      <c r="AV152" s="298"/>
      <c r="AW152" s="298"/>
      <c r="AX152" s="298"/>
      <c r="AY152" s="298"/>
      <c r="AZ152" s="298"/>
      <c r="BA152" s="298"/>
      <c r="BB152" s="298"/>
      <c r="BC152" s="298"/>
      <c r="BD152" s="298"/>
      <c r="BE152" s="298"/>
      <c r="BF152" s="298"/>
      <c r="BG152" s="298"/>
      <c r="BH152" s="298"/>
      <c r="BI152" s="298"/>
      <c r="BJ152" s="298"/>
      <c r="BK152" s="298"/>
      <c r="BL152" s="298"/>
      <c r="BM152" s="298"/>
      <c r="BN152" s="298"/>
      <c r="BO152" s="298"/>
      <c r="BP152" s="298"/>
      <c r="BQ152" s="298"/>
      <c r="BR152" s="298"/>
      <c r="BS152" s="298"/>
      <c r="BT152" s="298"/>
      <c r="BU152" s="298"/>
      <c r="BV152" s="298"/>
      <c r="BW152" s="298"/>
      <c r="BX152" s="298"/>
      <c r="BY152" s="298"/>
      <c r="BZ152" s="298"/>
      <c r="CA152" s="298"/>
      <c r="CB152" s="298"/>
      <c r="CC152" s="298"/>
      <c r="CD152" s="298"/>
      <c r="CE152" s="298"/>
      <c r="CF152" s="298"/>
    </row>
    <row r="153" spans="1:84" x14ac:dyDescent="0.2">
      <c r="A153" s="231"/>
      <c r="N153" s="239"/>
      <c r="O153" s="298"/>
      <c r="P153" s="298"/>
      <c r="Q153" s="298"/>
      <c r="R153" s="298"/>
      <c r="S153" s="298"/>
      <c r="T153" s="298"/>
      <c r="U153" s="298"/>
      <c r="V153" s="298"/>
      <c r="W153" s="298"/>
      <c r="X153" s="298"/>
      <c r="Y153" s="298"/>
      <c r="Z153" s="298"/>
      <c r="AA153" s="298"/>
      <c r="AB153" s="298"/>
      <c r="AC153" s="298"/>
      <c r="AD153" s="298"/>
      <c r="AE153" s="298"/>
      <c r="AF153" s="298"/>
      <c r="AG153" s="298"/>
      <c r="AH153" s="298"/>
      <c r="AI153" s="298"/>
      <c r="AJ153" s="298"/>
      <c r="AK153" s="298"/>
      <c r="AL153" s="298"/>
      <c r="AM153" s="298"/>
      <c r="AN153" s="298"/>
      <c r="AO153" s="298"/>
      <c r="AP153" s="298"/>
      <c r="AQ153" s="298"/>
      <c r="AR153" s="298"/>
      <c r="AS153" s="298"/>
      <c r="AT153" s="298"/>
      <c r="AU153" s="298"/>
      <c r="AV153" s="298"/>
      <c r="AW153" s="298"/>
      <c r="AX153" s="298"/>
      <c r="AY153" s="298"/>
      <c r="AZ153" s="298"/>
      <c r="BA153" s="298"/>
      <c r="BB153" s="298"/>
      <c r="BC153" s="298"/>
      <c r="BD153" s="298"/>
      <c r="BE153" s="298"/>
      <c r="BF153" s="298"/>
      <c r="BG153" s="298"/>
      <c r="BH153" s="298"/>
      <c r="BI153" s="298"/>
      <c r="BJ153" s="298"/>
      <c r="BK153" s="298"/>
      <c r="BL153" s="298"/>
      <c r="BM153" s="298"/>
      <c r="BN153" s="298"/>
      <c r="BO153" s="298"/>
      <c r="BP153" s="298"/>
      <c r="BQ153" s="298"/>
      <c r="BR153" s="298"/>
      <c r="BS153" s="298"/>
      <c r="BT153" s="298"/>
      <c r="BU153" s="298"/>
      <c r="BV153" s="298"/>
      <c r="BW153" s="298"/>
      <c r="BX153" s="298"/>
      <c r="BY153" s="298"/>
      <c r="BZ153" s="298"/>
      <c r="CA153" s="298"/>
      <c r="CB153" s="298"/>
      <c r="CC153" s="298"/>
      <c r="CD153" s="298"/>
      <c r="CE153" s="298"/>
      <c r="CF153" s="298"/>
    </row>
    <row r="154" spans="1:84" x14ac:dyDescent="0.2">
      <c r="A154" s="231"/>
      <c r="N154" s="239"/>
      <c r="O154" s="298"/>
      <c r="P154" s="298"/>
      <c r="Q154" s="298"/>
      <c r="R154" s="298"/>
      <c r="S154" s="298"/>
      <c r="T154" s="298"/>
      <c r="U154" s="298"/>
      <c r="V154" s="298"/>
      <c r="W154" s="298"/>
      <c r="X154" s="298"/>
      <c r="Y154" s="298"/>
      <c r="Z154" s="298"/>
      <c r="AA154" s="298"/>
      <c r="AB154" s="298"/>
      <c r="AC154" s="298"/>
      <c r="AD154" s="298"/>
      <c r="AE154" s="298"/>
      <c r="AF154" s="298"/>
      <c r="AG154" s="298"/>
      <c r="AH154" s="298"/>
      <c r="AI154" s="298"/>
      <c r="AJ154" s="298"/>
      <c r="AK154" s="298"/>
      <c r="AL154" s="298"/>
      <c r="AM154" s="298"/>
      <c r="AN154" s="298"/>
      <c r="AO154" s="298"/>
      <c r="AP154" s="298"/>
      <c r="AQ154" s="298"/>
      <c r="AR154" s="298"/>
      <c r="AS154" s="298"/>
      <c r="AT154" s="298"/>
      <c r="AU154" s="298"/>
      <c r="AV154" s="298"/>
      <c r="AW154" s="298"/>
      <c r="AX154" s="298"/>
      <c r="AY154" s="298"/>
      <c r="AZ154" s="298"/>
      <c r="BA154" s="298"/>
      <c r="BB154" s="298"/>
      <c r="BC154" s="298"/>
      <c r="BD154" s="298"/>
      <c r="BE154" s="298"/>
      <c r="BF154" s="298"/>
      <c r="BG154" s="298"/>
      <c r="BH154" s="298"/>
      <c r="BI154" s="298"/>
      <c r="BJ154" s="298"/>
      <c r="BK154" s="298"/>
      <c r="BL154" s="298"/>
      <c r="BM154" s="298"/>
      <c r="BN154" s="298"/>
      <c r="BO154" s="298"/>
      <c r="BP154" s="298"/>
      <c r="BQ154" s="298"/>
      <c r="BR154" s="298"/>
      <c r="BS154" s="298"/>
      <c r="BT154" s="298"/>
      <c r="BU154" s="298"/>
      <c r="BV154" s="298"/>
      <c r="BW154" s="298"/>
      <c r="BX154" s="298"/>
      <c r="BY154" s="298"/>
      <c r="BZ154" s="298"/>
      <c r="CA154" s="298"/>
      <c r="CB154" s="298"/>
      <c r="CC154" s="298"/>
      <c r="CD154" s="298"/>
      <c r="CE154" s="298"/>
      <c r="CF154" s="298"/>
    </row>
    <row r="155" spans="1:84" x14ac:dyDescent="0.2">
      <c r="A155" s="231"/>
      <c r="N155" s="239"/>
      <c r="O155" s="298"/>
      <c r="P155" s="298"/>
      <c r="Q155" s="298"/>
      <c r="R155" s="298"/>
      <c r="S155" s="298"/>
      <c r="T155" s="298"/>
      <c r="U155" s="298"/>
      <c r="V155" s="298"/>
      <c r="W155" s="298"/>
      <c r="X155" s="298"/>
      <c r="Y155" s="298"/>
      <c r="Z155" s="298"/>
      <c r="AA155" s="298"/>
      <c r="AB155" s="298"/>
      <c r="AC155" s="298"/>
      <c r="AD155" s="298"/>
      <c r="AE155" s="298"/>
      <c r="AF155" s="298"/>
      <c r="AG155" s="298"/>
      <c r="AH155" s="298"/>
      <c r="AI155" s="298"/>
      <c r="AJ155" s="298"/>
      <c r="AK155" s="298"/>
      <c r="AL155" s="298"/>
      <c r="AM155" s="298"/>
      <c r="AN155" s="298"/>
      <c r="AO155" s="298"/>
      <c r="AP155" s="298"/>
      <c r="AQ155" s="298"/>
      <c r="AR155" s="298"/>
      <c r="AS155" s="298"/>
      <c r="AT155" s="298"/>
      <c r="AU155" s="298"/>
      <c r="AV155" s="298"/>
      <c r="AW155" s="298"/>
      <c r="AX155" s="298"/>
      <c r="AY155" s="298"/>
      <c r="AZ155" s="298"/>
      <c r="BA155" s="298"/>
      <c r="BB155" s="298"/>
      <c r="BC155" s="298"/>
      <c r="BD155" s="298"/>
      <c r="BE155" s="298"/>
      <c r="BF155" s="298"/>
      <c r="BG155" s="298"/>
      <c r="BH155" s="298"/>
      <c r="BI155" s="298"/>
      <c r="BJ155" s="298"/>
      <c r="BK155" s="298"/>
      <c r="BL155" s="298"/>
      <c r="BM155" s="298"/>
      <c r="BN155" s="298"/>
      <c r="BO155" s="298"/>
      <c r="BP155" s="298"/>
      <c r="BQ155" s="298"/>
      <c r="BR155" s="298"/>
      <c r="BS155" s="298"/>
      <c r="BT155" s="298"/>
      <c r="BU155" s="298"/>
      <c r="BV155" s="298"/>
      <c r="BW155" s="298"/>
      <c r="BX155" s="298"/>
      <c r="BY155" s="298"/>
      <c r="BZ155" s="298"/>
      <c r="CA155" s="298"/>
      <c r="CB155" s="298"/>
      <c r="CC155" s="298"/>
      <c r="CD155" s="298"/>
      <c r="CE155" s="298"/>
      <c r="CF155" s="298"/>
    </row>
    <row r="156" spans="1:84" x14ac:dyDescent="0.2">
      <c r="A156" s="231"/>
      <c r="N156" s="239"/>
      <c r="O156" s="298"/>
      <c r="P156" s="298"/>
      <c r="Q156" s="298"/>
      <c r="R156" s="298"/>
      <c r="S156" s="298"/>
      <c r="T156" s="298"/>
      <c r="U156" s="298"/>
      <c r="V156" s="298"/>
      <c r="W156" s="298"/>
      <c r="X156" s="298"/>
      <c r="Y156" s="298"/>
      <c r="Z156" s="298"/>
      <c r="AA156" s="298"/>
      <c r="AB156" s="298"/>
      <c r="AC156" s="298"/>
      <c r="AD156" s="298"/>
      <c r="AE156" s="298"/>
      <c r="AF156" s="298"/>
      <c r="AG156" s="298"/>
      <c r="AH156" s="298"/>
      <c r="AI156" s="298"/>
      <c r="AJ156" s="298"/>
      <c r="AK156" s="298"/>
      <c r="AL156" s="298"/>
      <c r="AM156" s="298"/>
      <c r="AN156" s="298"/>
      <c r="AO156" s="298"/>
      <c r="AP156" s="298"/>
      <c r="AQ156" s="298"/>
      <c r="AR156" s="298"/>
      <c r="AS156" s="298"/>
      <c r="AT156" s="298"/>
      <c r="AU156" s="298"/>
      <c r="AV156" s="298"/>
      <c r="AW156" s="298"/>
      <c r="AX156" s="298"/>
      <c r="AY156" s="298"/>
      <c r="AZ156" s="298"/>
      <c r="BA156" s="298"/>
      <c r="BB156" s="298"/>
      <c r="BC156" s="298"/>
      <c r="BD156" s="298"/>
      <c r="BE156" s="298"/>
      <c r="BF156" s="298"/>
      <c r="BG156" s="298"/>
      <c r="BH156" s="298"/>
      <c r="BI156" s="298"/>
      <c r="BJ156" s="298"/>
      <c r="BK156" s="298"/>
      <c r="BL156" s="298"/>
      <c r="BM156" s="298"/>
      <c r="BN156" s="298"/>
      <c r="BO156" s="298"/>
      <c r="BP156" s="298"/>
      <c r="BQ156" s="298"/>
      <c r="BR156" s="298"/>
      <c r="BS156" s="298"/>
      <c r="BT156" s="298"/>
      <c r="BU156" s="298"/>
      <c r="BV156" s="298"/>
      <c r="BW156" s="298"/>
      <c r="BX156" s="298"/>
      <c r="BY156" s="298"/>
      <c r="BZ156" s="298"/>
      <c r="CA156" s="298"/>
      <c r="CB156" s="298"/>
      <c r="CC156" s="298"/>
      <c r="CD156" s="298"/>
      <c r="CE156" s="298"/>
      <c r="CF156" s="298"/>
    </row>
    <row r="157" spans="1:84" x14ac:dyDescent="0.2">
      <c r="A157" s="231"/>
      <c r="N157" s="239"/>
      <c r="O157" s="298"/>
      <c r="P157" s="298"/>
      <c r="Q157" s="298"/>
      <c r="R157" s="298"/>
      <c r="S157" s="298"/>
      <c r="T157" s="298"/>
      <c r="U157" s="298"/>
      <c r="V157" s="298"/>
      <c r="W157" s="298"/>
      <c r="X157" s="298"/>
      <c r="Y157" s="298"/>
      <c r="Z157" s="298"/>
      <c r="AA157" s="298"/>
      <c r="AB157" s="298"/>
      <c r="AC157" s="298"/>
      <c r="AD157" s="298"/>
      <c r="AE157" s="298"/>
      <c r="AF157" s="298"/>
      <c r="AG157" s="298"/>
      <c r="AH157" s="298"/>
      <c r="AI157" s="298"/>
      <c r="AJ157" s="298"/>
      <c r="AK157" s="298"/>
      <c r="AL157" s="298"/>
      <c r="AM157" s="298"/>
      <c r="AN157" s="298"/>
      <c r="AO157" s="298"/>
      <c r="AP157" s="298"/>
      <c r="AQ157" s="298"/>
      <c r="AR157" s="298"/>
      <c r="AS157" s="298"/>
      <c r="AT157" s="298"/>
      <c r="AU157" s="298"/>
      <c r="AV157" s="298"/>
      <c r="AW157" s="298"/>
      <c r="AX157" s="298"/>
      <c r="AY157" s="298"/>
      <c r="AZ157" s="298"/>
      <c r="BA157" s="298"/>
      <c r="BB157" s="298"/>
      <c r="BC157" s="298"/>
      <c r="BD157" s="298"/>
      <c r="BE157" s="298"/>
      <c r="BF157" s="298"/>
      <c r="BG157" s="298"/>
      <c r="BH157" s="298"/>
      <c r="BI157" s="298"/>
      <c r="BJ157" s="298"/>
      <c r="BK157" s="298"/>
      <c r="BL157" s="298"/>
      <c r="BM157" s="298"/>
      <c r="BN157" s="298"/>
      <c r="BO157" s="298"/>
      <c r="BP157" s="298"/>
      <c r="BQ157" s="298"/>
      <c r="BR157" s="298"/>
      <c r="BS157" s="298"/>
      <c r="BT157" s="298"/>
      <c r="BU157" s="298"/>
      <c r="BV157" s="298"/>
      <c r="BW157" s="298"/>
      <c r="BX157" s="298"/>
      <c r="BY157" s="298"/>
      <c r="BZ157" s="298"/>
      <c r="CA157" s="298"/>
      <c r="CB157" s="298"/>
      <c r="CC157" s="298"/>
      <c r="CD157" s="298"/>
      <c r="CE157" s="298"/>
      <c r="CF157" s="298"/>
    </row>
    <row r="158" spans="1:84" x14ac:dyDescent="0.2">
      <c r="A158" s="231"/>
      <c r="N158" s="239"/>
      <c r="O158" s="298"/>
      <c r="P158" s="298"/>
      <c r="Q158" s="298"/>
      <c r="R158" s="298"/>
      <c r="S158" s="298"/>
      <c r="T158" s="298"/>
      <c r="U158" s="298"/>
      <c r="V158" s="298"/>
      <c r="W158" s="298"/>
      <c r="X158" s="298"/>
      <c r="Y158" s="298"/>
      <c r="Z158" s="298"/>
      <c r="AA158" s="298"/>
      <c r="AB158" s="298"/>
      <c r="AC158" s="298"/>
      <c r="AD158" s="298"/>
      <c r="AE158" s="298"/>
      <c r="AF158" s="298"/>
      <c r="AG158" s="298"/>
      <c r="AH158" s="298"/>
      <c r="AI158" s="298"/>
      <c r="AJ158" s="298"/>
      <c r="AK158" s="298"/>
      <c r="AL158" s="298"/>
      <c r="AM158" s="298"/>
      <c r="AN158" s="298"/>
      <c r="AO158" s="298"/>
      <c r="AP158" s="298"/>
      <c r="AQ158" s="298"/>
      <c r="AR158" s="298"/>
      <c r="AS158" s="298"/>
      <c r="AT158" s="298"/>
      <c r="AU158" s="298"/>
      <c r="AV158" s="298"/>
      <c r="AW158" s="298"/>
      <c r="AX158" s="298"/>
      <c r="AY158" s="298"/>
      <c r="AZ158" s="298"/>
      <c r="BA158" s="298"/>
      <c r="BB158" s="298"/>
      <c r="BC158" s="298"/>
      <c r="BD158" s="298"/>
      <c r="BE158" s="298"/>
      <c r="BF158" s="298"/>
      <c r="BG158" s="298"/>
      <c r="BH158" s="298"/>
      <c r="BI158" s="298"/>
      <c r="BJ158" s="298"/>
      <c r="BK158" s="298"/>
      <c r="BL158" s="298"/>
      <c r="BM158" s="298"/>
      <c r="BN158" s="298"/>
      <c r="BO158" s="298"/>
      <c r="BP158" s="298"/>
      <c r="BQ158" s="298"/>
      <c r="BR158" s="298"/>
      <c r="BS158" s="298"/>
      <c r="BT158" s="298"/>
      <c r="BU158" s="298"/>
      <c r="BV158" s="298"/>
      <c r="BW158" s="298"/>
      <c r="BX158" s="298"/>
      <c r="BY158" s="298"/>
      <c r="BZ158" s="298"/>
      <c r="CA158" s="298"/>
      <c r="CB158" s="298"/>
      <c r="CC158" s="298"/>
      <c r="CD158" s="298"/>
      <c r="CE158" s="298"/>
      <c r="CF158" s="298"/>
    </row>
    <row r="159" spans="1:84" x14ac:dyDescent="0.2">
      <c r="A159" s="231"/>
      <c r="N159" s="239"/>
      <c r="O159" s="298"/>
      <c r="P159" s="298"/>
      <c r="Q159" s="298"/>
      <c r="R159" s="298"/>
      <c r="S159" s="298"/>
      <c r="T159" s="298"/>
      <c r="U159" s="298"/>
      <c r="V159" s="298"/>
      <c r="W159" s="298"/>
      <c r="X159" s="298"/>
      <c r="Y159" s="298"/>
      <c r="Z159" s="298"/>
      <c r="AA159" s="298"/>
      <c r="AB159" s="298"/>
      <c r="AC159" s="298"/>
      <c r="AD159" s="298"/>
      <c r="AE159" s="298"/>
      <c r="AF159" s="298"/>
      <c r="AG159" s="298"/>
      <c r="AH159" s="298"/>
      <c r="AI159" s="298"/>
      <c r="AJ159" s="298"/>
      <c r="AK159" s="298"/>
      <c r="AL159" s="298"/>
      <c r="AM159" s="298"/>
      <c r="AN159" s="298"/>
      <c r="AO159" s="298"/>
      <c r="AP159" s="298"/>
      <c r="AQ159" s="298"/>
      <c r="AR159" s="298"/>
      <c r="AS159" s="298"/>
      <c r="AT159" s="298"/>
      <c r="AU159" s="298"/>
      <c r="AV159" s="298"/>
      <c r="AW159" s="298"/>
      <c r="AX159" s="298"/>
      <c r="AY159" s="298"/>
      <c r="AZ159" s="298"/>
      <c r="BA159" s="298"/>
      <c r="BB159" s="298"/>
      <c r="BC159" s="298"/>
      <c r="BD159" s="298"/>
      <c r="BE159" s="298"/>
      <c r="BF159" s="298"/>
      <c r="BG159" s="298"/>
      <c r="BH159" s="298"/>
      <c r="BI159" s="298"/>
      <c r="BJ159" s="298"/>
      <c r="BK159" s="298"/>
      <c r="BL159" s="298"/>
      <c r="BM159" s="298"/>
      <c r="BN159" s="298"/>
      <c r="BO159" s="298"/>
      <c r="BP159" s="298"/>
      <c r="BQ159" s="298"/>
      <c r="BR159" s="298"/>
      <c r="BS159" s="298"/>
      <c r="BT159" s="298"/>
      <c r="BU159" s="298"/>
      <c r="BV159" s="298"/>
      <c r="BW159" s="298"/>
      <c r="BX159" s="298"/>
      <c r="BY159" s="298"/>
      <c r="BZ159" s="298"/>
      <c r="CA159" s="298"/>
      <c r="CB159" s="298"/>
      <c r="CC159" s="298"/>
      <c r="CD159" s="298"/>
      <c r="CE159" s="298"/>
      <c r="CF159" s="298"/>
    </row>
    <row r="160" spans="1:84" x14ac:dyDescent="0.2">
      <c r="A160" s="231"/>
      <c r="N160" s="239"/>
      <c r="O160" s="298"/>
      <c r="P160" s="298"/>
      <c r="Q160" s="298"/>
      <c r="R160" s="298"/>
      <c r="S160" s="298"/>
      <c r="T160" s="298"/>
      <c r="U160" s="298"/>
      <c r="V160" s="298"/>
      <c r="W160" s="298"/>
      <c r="X160" s="298"/>
      <c r="Y160" s="298"/>
      <c r="Z160" s="298"/>
      <c r="AA160" s="298"/>
      <c r="AB160" s="298"/>
      <c r="AC160" s="298"/>
      <c r="AD160" s="298"/>
      <c r="AE160" s="298"/>
      <c r="AF160" s="298"/>
      <c r="AG160" s="298"/>
      <c r="AH160" s="298"/>
      <c r="AI160" s="298"/>
      <c r="AJ160" s="298"/>
      <c r="AK160" s="298"/>
      <c r="AL160" s="298"/>
      <c r="AM160" s="298"/>
      <c r="AN160" s="298"/>
      <c r="AO160" s="298"/>
      <c r="AP160" s="298"/>
      <c r="AQ160" s="298"/>
      <c r="AR160" s="298"/>
      <c r="AS160" s="298"/>
      <c r="AT160" s="298"/>
      <c r="AU160" s="298"/>
      <c r="AV160" s="298"/>
      <c r="AW160" s="298"/>
      <c r="AX160" s="298"/>
      <c r="AY160" s="298"/>
      <c r="AZ160" s="298"/>
      <c r="BA160" s="298"/>
      <c r="BB160" s="298"/>
      <c r="BC160" s="298"/>
      <c r="BD160" s="298"/>
      <c r="BE160" s="298"/>
      <c r="BF160" s="298"/>
      <c r="BG160" s="298"/>
      <c r="BH160" s="298"/>
      <c r="BI160" s="298"/>
      <c r="BJ160" s="298"/>
      <c r="BK160" s="298"/>
      <c r="BL160" s="298"/>
      <c r="BM160" s="298"/>
      <c r="BN160" s="298"/>
      <c r="BO160" s="298"/>
      <c r="BP160" s="298"/>
      <c r="BQ160" s="298"/>
      <c r="BR160" s="298"/>
      <c r="BS160" s="298"/>
      <c r="BT160" s="298"/>
      <c r="BU160" s="298"/>
      <c r="BV160" s="298"/>
      <c r="BW160" s="298"/>
      <c r="BX160" s="298"/>
      <c r="BY160" s="298"/>
      <c r="BZ160" s="298"/>
      <c r="CA160" s="298"/>
      <c r="CB160" s="298"/>
      <c r="CC160" s="298"/>
      <c r="CD160" s="298"/>
      <c r="CE160" s="298"/>
      <c r="CF160" s="298"/>
    </row>
    <row r="161" spans="1:84" x14ac:dyDescent="0.2">
      <c r="A161" s="231"/>
      <c r="N161" s="239"/>
      <c r="O161" s="298"/>
      <c r="P161" s="298"/>
      <c r="Q161" s="298"/>
      <c r="R161" s="298"/>
      <c r="S161" s="298"/>
      <c r="T161" s="298"/>
      <c r="U161" s="298"/>
      <c r="V161" s="298"/>
      <c r="W161" s="298"/>
      <c r="X161" s="298"/>
      <c r="Y161" s="298"/>
      <c r="Z161" s="298"/>
      <c r="AA161" s="298"/>
      <c r="AB161" s="298"/>
      <c r="AC161" s="298"/>
      <c r="AD161" s="298"/>
      <c r="AE161" s="298"/>
      <c r="AF161" s="298"/>
      <c r="AG161" s="298"/>
      <c r="AH161" s="298"/>
      <c r="AI161" s="298"/>
      <c r="AJ161" s="298"/>
      <c r="AK161" s="298"/>
      <c r="AL161" s="298"/>
      <c r="AM161" s="298"/>
      <c r="AN161" s="298"/>
      <c r="AO161" s="298"/>
      <c r="AP161" s="298"/>
      <c r="AQ161" s="298"/>
      <c r="AR161" s="298"/>
      <c r="AS161" s="298"/>
      <c r="AT161" s="298"/>
      <c r="AU161" s="298"/>
      <c r="AV161" s="298"/>
      <c r="AW161" s="298"/>
      <c r="AX161" s="298"/>
      <c r="AY161" s="298"/>
      <c r="AZ161" s="298"/>
      <c r="BA161" s="298"/>
      <c r="BB161" s="298"/>
      <c r="BC161" s="298"/>
      <c r="BD161" s="298"/>
      <c r="BE161" s="298"/>
      <c r="BF161" s="298"/>
      <c r="BG161" s="298"/>
      <c r="BH161" s="298"/>
      <c r="BI161" s="298"/>
      <c r="BJ161" s="298"/>
      <c r="BK161" s="298"/>
      <c r="BL161" s="298"/>
      <c r="BM161" s="298"/>
      <c r="BN161" s="298"/>
      <c r="BO161" s="298"/>
      <c r="BP161" s="298"/>
      <c r="BQ161" s="298"/>
      <c r="BR161" s="298"/>
      <c r="BS161" s="298"/>
      <c r="BT161" s="298"/>
      <c r="BU161" s="298"/>
      <c r="BV161" s="298"/>
      <c r="BW161" s="298"/>
      <c r="BX161" s="298"/>
      <c r="BY161" s="298"/>
      <c r="BZ161" s="298"/>
      <c r="CA161" s="298"/>
      <c r="CB161" s="298"/>
      <c r="CC161" s="298"/>
      <c r="CD161" s="298"/>
      <c r="CE161" s="298"/>
      <c r="CF161" s="298"/>
    </row>
    <row r="162" spans="1:84" x14ac:dyDescent="0.2">
      <c r="A162" s="231"/>
      <c r="N162" s="239"/>
      <c r="O162" s="298"/>
      <c r="P162" s="298"/>
      <c r="Q162" s="298"/>
      <c r="R162" s="298"/>
      <c r="S162" s="298"/>
      <c r="T162" s="298"/>
      <c r="U162" s="298"/>
      <c r="V162" s="298"/>
      <c r="W162" s="298"/>
      <c r="X162" s="298"/>
      <c r="Y162" s="298"/>
      <c r="Z162" s="298"/>
      <c r="AA162" s="298"/>
      <c r="AB162" s="298"/>
      <c r="AC162" s="298"/>
      <c r="AD162" s="298"/>
      <c r="AE162" s="298"/>
      <c r="AF162" s="298"/>
      <c r="AG162" s="298"/>
      <c r="AH162" s="298"/>
      <c r="AI162" s="298"/>
      <c r="AJ162" s="298"/>
      <c r="AK162" s="298"/>
      <c r="AL162" s="298"/>
      <c r="AM162" s="298"/>
      <c r="AN162" s="298"/>
      <c r="AO162" s="298"/>
      <c r="AP162" s="298"/>
      <c r="AQ162" s="298"/>
      <c r="AR162" s="298"/>
      <c r="AS162" s="298"/>
      <c r="AT162" s="298"/>
      <c r="AU162" s="298"/>
      <c r="AV162" s="298"/>
      <c r="AW162" s="298"/>
      <c r="AX162" s="298"/>
      <c r="AY162" s="298"/>
      <c r="AZ162" s="298"/>
      <c r="BA162" s="298"/>
      <c r="BB162" s="298"/>
      <c r="BC162" s="298"/>
      <c r="BD162" s="298"/>
      <c r="BE162" s="298"/>
      <c r="BF162" s="298"/>
      <c r="BG162" s="298"/>
      <c r="BH162" s="298"/>
      <c r="BI162" s="298"/>
      <c r="BJ162" s="298"/>
      <c r="BK162" s="298"/>
      <c r="BL162" s="298"/>
      <c r="BM162" s="298"/>
      <c r="BN162" s="298"/>
      <c r="BO162" s="298"/>
      <c r="BP162" s="298"/>
      <c r="BQ162" s="298"/>
      <c r="BR162" s="298"/>
      <c r="BS162" s="298"/>
      <c r="BT162" s="298"/>
      <c r="BU162" s="298"/>
      <c r="BV162" s="298"/>
      <c r="BW162" s="298"/>
      <c r="BX162" s="298"/>
      <c r="BY162" s="298"/>
      <c r="BZ162" s="298"/>
      <c r="CA162" s="298"/>
      <c r="CB162" s="298"/>
      <c r="CC162" s="298"/>
      <c r="CD162" s="298"/>
      <c r="CE162" s="298"/>
      <c r="CF162" s="298"/>
    </row>
    <row r="163" spans="1:84" x14ac:dyDescent="0.2">
      <c r="A163" s="231"/>
      <c r="N163" s="239"/>
      <c r="O163" s="298"/>
      <c r="P163" s="298"/>
      <c r="Q163" s="298"/>
      <c r="R163" s="298"/>
      <c r="S163" s="298"/>
      <c r="T163" s="298"/>
      <c r="U163" s="298"/>
      <c r="V163" s="298"/>
      <c r="W163" s="298"/>
      <c r="X163" s="298"/>
      <c r="Y163" s="298"/>
      <c r="Z163" s="298"/>
      <c r="AA163" s="298"/>
      <c r="AB163" s="298"/>
      <c r="AC163" s="298"/>
      <c r="AD163" s="298"/>
      <c r="AE163" s="298"/>
      <c r="AF163" s="298"/>
      <c r="AG163" s="298"/>
      <c r="AH163" s="298"/>
      <c r="AI163" s="298"/>
      <c r="AJ163" s="298"/>
      <c r="AK163" s="298"/>
      <c r="AL163" s="298"/>
      <c r="AM163" s="298"/>
      <c r="AN163" s="298"/>
      <c r="AO163" s="298"/>
      <c r="AP163" s="298"/>
      <c r="AQ163" s="298"/>
      <c r="AR163" s="298"/>
      <c r="AS163" s="298"/>
      <c r="AT163" s="298"/>
      <c r="AU163" s="298"/>
      <c r="AV163" s="298"/>
      <c r="AW163" s="298"/>
      <c r="AX163" s="298"/>
      <c r="AY163" s="298"/>
      <c r="AZ163" s="298"/>
      <c r="BA163" s="298"/>
      <c r="BB163" s="298"/>
      <c r="BC163" s="298"/>
      <c r="BD163" s="298"/>
      <c r="BE163" s="298"/>
      <c r="BF163" s="298"/>
      <c r="BG163" s="298"/>
      <c r="BH163" s="298"/>
      <c r="BI163" s="298"/>
      <c r="BJ163" s="298"/>
      <c r="BK163" s="298"/>
      <c r="BL163" s="298"/>
      <c r="BM163" s="298"/>
      <c r="BN163" s="298"/>
      <c r="BO163" s="298"/>
      <c r="BP163" s="298"/>
      <c r="BQ163" s="298"/>
      <c r="BR163" s="298"/>
      <c r="BS163" s="298"/>
      <c r="BT163" s="298"/>
      <c r="BU163" s="298"/>
      <c r="BV163" s="298"/>
      <c r="BW163" s="298"/>
      <c r="BX163" s="298"/>
      <c r="BY163" s="298"/>
      <c r="BZ163" s="298"/>
      <c r="CA163" s="298"/>
      <c r="CB163" s="298"/>
      <c r="CC163" s="298"/>
      <c r="CD163" s="298"/>
      <c r="CE163" s="298"/>
      <c r="CF163" s="298"/>
    </row>
    <row r="164" spans="1:84" x14ac:dyDescent="0.2">
      <c r="A164" s="231"/>
      <c r="N164" s="239"/>
      <c r="O164" s="298"/>
      <c r="P164" s="298"/>
      <c r="Q164" s="298"/>
      <c r="R164" s="298"/>
      <c r="S164" s="298"/>
      <c r="T164" s="298"/>
      <c r="U164" s="298"/>
      <c r="V164" s="298"/>
      <c r="W164" s="298"/>
      <c r="X164" s="298"/>
      <c r="Y164" s="298"/>
      <c r="Z164" s="298"/>
      <c r="AA164" s="298"/>
      <c r="AB164" s="298"/>
      <c r="AC164" s="298"/>
      <c r="AD164" s="298"/>
      <c r="AE164" s="298"/>
      <c r="AF164" s="298"/>
      <c r="AG164" s="298"/>
      <c r="AH164" s="298"/>
      <c r="AI164" s="298"/>
      <c r="AJ164" s="298"/>
      <c r="AK164" s="298"/>
      <c r="AL164" s="298"/>
      <c r="AM164" s="298"/>
      <c r="AN164" s="298"/>
      <c r="AO164" s="298"/>
      <c r="AP164" s="298"/>
      <c r="AQ164" s="298"/>
      <c r="AR164" s="298"/>
      <c r="AS164" s="298"/>
      <c r="AT164" s="298"/>
      <c r="AU164" s="298"/>
      <c r="AV164" s="298"/>
      <c r="AW164" s="298"/>
      <c r="AX164" s="298"/>
      <c r="AY164" s="298"/>
      <c r="AZ164" s="298"/>
      <c r="BA164" s="298"/>
      <c r="BB164" s="298"/>
      <c r="BC164" s="298"/>
      <c r="BD164" s="298"/>
      <c r="BE164" s="298"/>
      <c r="BF164" s="298"/>
      <c r="BG164" s="298"/>
      <c r="BH164" s="298"/>
      <c r="BI164" s="298"/>
      <c r="BJ164" s="298"/>
      <c r="BK164" s="298"/>
      <c r="BL164" s="298"/>
      <c r="BM164" s="298"/>
      <c r="BN164" s="298"/>
      <c r="BO164" s="298"/>
      <c r="BP164" s="298"/>
      <c r="BQ164" s="298"/>
      <c r="BR164" s="298"/>
      <c r="BS164" s="298"/>
      <c r="BT164" s="298"/>
      <c r="BU164" s="298"/>
      <c r="BV164" s="298"/>
      <c r="BW164" s="298"/>
      <c r="BX164" s="298"/>
      <c r="BY164" s="298"/>
      <c r="BZ164" s="298"/>
      <c r="CA164" s="298"/>
      <c r="CB164" s="298"/>
      <c r="CC164" s="298"/>
      <c r="CD164" s="298"/>
      <c r="CE164" s="298"/>
      <c r="CF164" s="298"/>
    </row>
    <row r="165" spans="1:84" x14ac:dyDescent="0.2">
      <c r="A165" s="231"/>
      <c r="N165" s="239"/>
      <c r="O165" s="298"/>
      <c r="P165" s="298"/>
      <c r="Q165" s="298"/>
      <c r="R165" s="298"/>
      <c r="S165" s="298"/>
      <c r="T165" s="298"/>
      <c r="U165" s="298"/>
      <c r="V165" s="298"/>
      <c r="W165" s="298"/>
      <c r="X165" s="298"/>
      <c r="Y165" s="298"/>
      <c r="Z165" s="298"/>
      <c r="AA165" s="298"/>
      <c r="AB165" s="298"/>
      <c r="AC165" s="298"/>
      <c r="AD165" s="298"/>
      <c r="AE165" s="298"/>
      <c r="AF165" s="298"/>
      <c r="AG165" s="298"/>
      <c r="AH165" s="298"/>
      <c r="AI165" s="298"/>
      <c r="AJ165" s="298"/>
      <c r="AK165" s="298"/>
      <c r="AL165" s="298"/>
      <c r="AM165" s="298"/>
      <c r="AN165" s="298"/>
      <c r="AO165" s="298"/>
      <c r="AP165" s="298"/>
      <c r="AQ165" s="298"/>
      <c r="AR165" s="298"/>
      <c r="AS165" s="298"/>
      <c r="AT165" s="298"/>
      <c r="AU165" s="298"/>
      <c r="AV165" s="298"/>
      <c r="AW165" s="298"/>
      <c r="AX165" s="298"/>
      <c r="AY165" s="298"/>
      <c r="AZ165" s="298"/>
      <c r="BA165" s="298"/>
      <c r="BB165" s="298"/>
      <c r="BC165" s="298"/>
      <c r="BD165" s="298"/>
      <c r="BE165" s="298"/>
      <c r="BF165" s="298"/>
      <c r="BG165" s="298"/>
      <c r="BH165" s="298"/>
      <c r="BI165" s="298"/>
      <c r="BJ165" s="298"/>
      <c r="BK165" s="298"/>
      <c r="BL165" s="298"/>
      <c r="BM165" s="298"/>
      <c r="BN165" s="298"/>
      <c r="BO165" s="298"/>
      <c r="BP165" s="298"/>
      <c r="BQ165" s="298"/>
      <c r="BR165" s="298"/>
      <c r="BS165" s="298"/>
      <c r="BT165" s="298"/>
      <c r="BU165" s="298"/>
      <c r="BV165" s="298"/>
      <c r="BW165" s="298"/>
      <c r="BX165" s="298"/>
      <c r="BY165" s="298"/>
      <c r="BZ165" s="298"/>
      <c r="CA165" s="298"/>
      <c r="CB165" s="298"/>
      <c r="CC165" s="298"/>
      <c r="CD165" s="298"/>
      <c r="CE165" s="298"/>
      <c r="CF165" s="298"/>
    </row>
    <row r="166" spans="1:84" ht="16" thickBot="1" x14ac:dyDescent="0.25">
      <c r="A166" s="237"/>
      <c r="B166" s="323"/>
      <c r="C166" s="323"/>
      <c r="D166" s="323"/>
      <c r="E166" s="323"/>
      <c r="F166" s="323"/>
      <c r="G166" s="323"/>
      <c r="H166" s="323"/>
      <c r="I166" s="323"/>
      <c r="J166" s="323"/>
      <c r="K166" s="323"/>
      <c r="L166" s="323"/>
      <c r="M166" s="323"/>
      <c r="N166" s="324"/>
      <c r="O166" s="298"/>
      <c r="P166" s="298"/>
      <c r="Q166" s="298"/>
      <c r="R166" s="298"/>
      <c r="S166" s="298"/>
      <c r="T166" s="298"/>
      <c r="U166" s="298"/>
      <c r="V166" s="298"/>
      <c r="W166" s="298"/>
      <c r="X166" s="298"/>
      <c r="Y166" s="298"/>
      <c r="Z166" s="298"/>
      <c r="AA166" s="298"/>
      <c r="AB166" s="298"/>
      <c r="AC166" s="298"/>
      <c r="AD166" s="298"/>
      <c r="AE166" s="298"/>
      <c r="AF166" s="298"/>
      <c r="AG166" s="298"/>
      <c r="AH166" s="298"/>
      <c r="AI166" s="298"/>
      <c r="AJ166" s="298"/>
      <c r="AK166" s="298"/>
      <c r="AL166" s="298"/>
      <c r="AM166" s="298"/>
      <c r="AN166" s="298"/>
      <c r="AO166" s="298"/>
      <c r="AP166" s="298"/>
      <c r="AQ166" s="298"/>
      <c r="AR166" s="298"/>
      <c r="AS166" s="298"/>
      <c r="AT166" s="298"/>
      <c r="AU166" s="298"/>
      <c r="AV166" s="298"/>
      <c r="AW166" s="298"/>
      <c r="AX166" s="298"/>
      <c r="AY166" s="298"/>
      <c r="AZ166" s="298"/>
      <c r="BA166" s="298"/>
      <c r="BB166" s="298"/>
      <c r="BC166" s="298"/>
      <c r="BD166" s="298"/>
      <c r="BE166" s="298"/>
      <c r="BF166" s="298"/>
      <c r="BG166" s="298"/>
      <c r="BH166" s="298"/>
      <c r="BI166" s="298"/>
      <c r="BJ166" s="298"/>
      <c r="BK166" s="298"/>
      <c r="BL166" s="298"/>
      <c r="BM166" s="298"/>
      <c r="BN166" s="298"/>
      <c r="BO166" s="298"/>
      <c r="BP166" s="298"/>
      <c r="BQ166" s="298"/>
      <c r="BR166" s="298"/>
      <c r="BS166" s="298"/>
      <c r="BT166" s="298"/>
      <c r="BU166" s="298"/>
      <c r="BV166" s="298"/>
      <c r="BW166" s="298"/>
      <c r="BX166" s="298"/>
      <c r="BY166" s="298"/>
      <c r="BZ166" s="298"/>
      <c r="CA166" s="298"/>
      <c r="CB166" s="298"/>
      <c r="CC166" s="298"/>
      <c r="CD166" s="298"/>
      <c r="CE166" s="298"/>
      <c r="CF166" s="298"/>
    </row>
    <row r="167" spans="1:84" x14ac:dyDescent="0.2">
      <c r="A167" s="298"/>
      <c r="B167" s="298"/>
      <c r="C167" s="298"/>
      <c r="D167" s="298"/>
      <c r="E167" s="298"/>
      <c r="F167" s="298"/>
      <c r="G167" s="298"/>
      <c r="H167" s="298"/>
      <c r="I167" s="298"/>
      <c r="J167" s="298"/>
      <c r="K167" s="298"/>
      <c r="L167" s="298"/>
      <c r="M167" s="298"/>
      <c r="N167" s="298"/>
      <c r="O167" s="298"/>
      <c r="P167" s="298"/>
      <c r="Q167" s="298"/>
      <c r="R167" s="298"/>
      <c r="S167" s="298"/>
      <c r="T167" s="298"/>
      <c r="U167" s="298"/>
      <c r="V167" s="298"/>
      <c r="W167" s="298"/>
      <c r="X167" s="298"/>
      <c r="Y167" s="298"/>
      <c r="Z167" s="298"/>
      <c r="AA167" s="298"/>
      <c r="AB167" s="298"/>
      <c r="AC167" s="298"/>
      <c r="AD167" s="298"/>
      <c r="AE167" s="298"/>
      <c r="AF167" s="298"/>
      <c r="AG167" s="298"/>
      <c r="AH167" s="298"/>
      <c r="AI167" s="298"/>
      <c r="AJ167" s="298"/>
      <c r="AK167" s="298"/>
      <c r="AL167" s="298"/>
      <c r="AM167" s="298"/>
      <c r="AN167" s="298"/>
      <c r="AO167" s="298"/>
      <c r="AP167" s="298"/>
      <c r="AQ167" s="298"/>
      <c r="AR167" s="298"/>
      <c r="AS167" s="298"/>
      <c r="AT167" s="298"/>
      <c r="AU167" s="298"/>
      <c r="AV167" s="298"/>
      <c r="AW167" s="298"/>
      <c r="AX167" s="298"/>
      <c r="AY167" s="298"/>
      <c r="AZ167" s="298"/>
      <c r="BA167" s="298"/>
      <c r="BB167" s="298"/>
      <c r="BC167" s="298"/>
      <c r="BD167" s="298"/>
      <c r="BE167" s="298"/>
      <c r="BF167" s="298"/>
      <c r="BG167" s="298"/>
      <c r="BH167" s="298"/>
      <c r="BI167" s="298"/>
      <c r="BJ167" s="298"/>
      <c r="BK167" s="298"/>
      <c r="BL167" s="298"/>
      <c r="BM167" s="298"/>
      <c r="BN167" s="298"/>
      <c r="BO167" s="298"/>
      <c r="BP167" s="298"/>
      <c r="BQ167" s="298"/>
      <c r="BR167" s="298"/>
      <c r="BS167" s="298"/>
      <c r="BT167" s="298"/>
      <c r="BU167" s="298"/>
      <c r="BV167" s="298"/>
      <c r="BW167" s="298"/>
      <c r="BX167" s="298"/>
      <c r="BY167" s="298"/>
      <c r="BZ167" s="298"/>
      <c r="CA167" s="298"/>
      <c r="CB167" s="298"/>
      <c r="CC167" s="298"/>
      <c r="CD167" s="298"/>
      <c r="CE167" s="298"/>
      <c r="CF167" s="298"/>
    </row>
    <row r="168" spans="1:84" x14ac:dyDescent="0.2">
      <c r="A168" s="298"/>
      <c r="B168" s="298"/>
      <c r="C168" s="298"/>
      <c r="D168" s="298"/>
      <c r="E168" s="298"/>
      <c r="F168" s="298"/>
      <c r="G168" s="298"/>
      <c r="H168" s="298"/>
      <c r="I168" s="298"/>
      <c r="J168" s="298"/>
      <c r="K168" s="298"/>
      <c r="L168" s="298"/>
      <c r="M168" s="298"/>
      <c r="N168" s="298"/>
      <c r="O168" s="298"/>
      <c r="P168" s="298"/>
      <c r="Q168" s="298"/>
      <c r="R168" s="298"/>
      <c r="S168" s="298"/>
      <c r="T168" s="298"/>
      <c r="U168" s="298"/>
      <c r="V168" s="298"/>
      <c r="W168" s="298"/>
      <c r="X168" s="298"/>
      <c r="Y168" s="298"/>
      <c r="Z168" s="298"/>
      <c r="AA168" s="298"/>
      <c r="AB168" s="298"/>
      <c r="AC168" s="298"/>
      <c r="AD168" s="298"/>
      <c r="AE168" s="298"/>
      <c r="AF168" s="298"/>
      <c r="AG168" s="298"/>
      <c r="AH168" s="298"/>
      <c r="AI168" s="298"/>
      <c r="AJ168" s="298"/>
      <c r="AK168" s="298"/>
      <c r="AL168" s="298"/>
      <c r="AM168" s="298"/>
      <c r="AN168" s="298"/>
      <c r="AO168" s="298"/>
      <c r="AP168" s="298"/>
      <c r="AQ168" s="298"/>
      <c r="AR168" s="298"/>
      <c r="AS168" s="298"/>
      <c r="AT168" s="298"/>
      <c r="AU168" s="298"/>
      <c r="AV168" s="298"/>
      <c r="AW168" s="298"/>
      <c r="AX168" s="298"/>
      <c r="AY168" s="298"/>
      <c r="AZ168" s="298"/>
      <c r="BA168" s="298"/>
      <c r="BB168" s="298"/>
      <c r="BC168" s="298"/>
      <c r="BD168" s="298"/>
      <c r="BE168" s="298"/>
      <c r="BF168" s="298"/>
      <c r="BG168" s="298"/>
      <c r="BH168" s="298"/>
      <c r="BI168" s="298"/>
      <c r="BJ168" s="298"/>
      <c r="BK168" s="298"/>
      <c r="BL168" s="298"/>
      <c r="BM168" s="298"/>
      <c r="BN168" s="298"/>
      <c r="BO168" s="298"/>
      <c r="BP168" s="298"/>
      <c r="BQ168" s="298"/>
      <c r="BR168" s="298"/>
      <c r="BS168" s="298"/>
      <c r="BT168" s="298"/>
      <c r="BU168" s="298"/>
      <c r="BV168" s="298"/>
      <c r="BW168" s="298"/>
      <c r="BX168" s="298"/>
      <c r="BY168" s="298"/>
      <c r="BZ168" s="298"/>
      <c r="CA168" s="298"/>
      <c r="CB168" s="298"/>
      <c r="CC168" s="298"/>
      <c r="CD168" s="298"/>
      <c r="CE168" s="298"/>
      <c r="CF168" s="298"/>
    </row>
    <row r="169" spans="1:84" x14ac:dyDescent="0.2">
      <c r="A169" s="298"/>
      <c r="B169" s="298"/>
      <c r="C169" s="298"/>
      <c r="D169" s="298"/>
      <c r="E169" s="298"/>
      <c r="F169" s="298"/>
      <c r="G169" s="298"/>
      <c r="H169" s="298"/>
      <c r="I169" s="298"/>
      <c r="J169" s="298"/>
      <c r="K169" s="298"/>
      <c r="L169" s="298"/>
      <c r="M169" s="298"/>
      <c r="N169" s="298"/>
      <c r="O169" s="298"/>
      <c r="P169" s="298"/>
      <c r="Q169" s="298"/>
      <c r="R169" s="298"/>
      <c r="S169" s="298"/>
      <c r="T169" s="298"/>
      <c r="U169" s="298"/>
      <c r="V169" s="298"/>
      <c r="W169" s="298"/>
      <c r="X169" s="298"/>
      <c r="Y169" s="298"/>
      <c r="Z169" s="298"/>
      <c r="AA169" s="298"/>
      <c r="AB169" s="298"/>
      <c r="AC169" s="298"/>
      <c r="AD169" s="298"/>
      <c r="AE169" s="298"/>
      <c r="AF169" s="298"/>
      <c r="AG169" s="298"/>
      <c r="AH169" s="298"/>
      <c r="AI169" s="298"/>
      <c r="AJ169" s="298"/>
      <c r="AK169" s="298"/>
      <c r="AL169" s="298"/>
      <c r="AM169" s="298"/>
      <c r="AN169" s="298"/>
      <c r="AO169" s="298"/>
      <c r="AP169" s="298"/>
      <c r="AQ169" s="298"/>
      <c r="AR169" s="298"/>
      <c r="AS169" s="298"/>
      <c r="AT169" s="298"/>
      <c r="AU169" s="298"/>
      <c r="AV169" s="298"/>
      <c r="AW169" s="298"/>
      <c r="AX169" s="298"/>
      <c r="AY169" s="298"/>
      <c r="AZ169" s="298"/>
      <c r="BA169" s="298"/>
      <c r="BB169" s="298"/>
      <c r="BC169" s="298"/>
      <c r="BD169" s="298"/>
      <c r="BE169" s="298"/>
      <c r="BF169" s="298"/>
      <c r="BG169" s="298"/>
      <c r="BH169" s="298"/>
      <c r="BI169" s="298"/>
      <c r="BJ169" s="298"/>
      <c r="BK169" s="298"/>
      <c r="BL169" s="298"/>
      <c r="BM169" s="298"/>
      <c r="BN169" s="298"/>
      <c r="BO169" s="298"/>
      <c r="BP169" s="298"/>
      <c r="BQ169" s="298"/>
      <c r="BR169" s="298"/>
      <c r="BS169" s="298"/>
      <c r="BT169" s="298"/>
      <c r="BU169" s="298"/>
      <c r="BV169" s="298"/>
      <c r="BW169" s="298"/>
      <c r="BX169" s="298"/>
      <c r="BY169" s="298"/>
      <c r="BZ169" s="298"/>
      <c r="CA169" s="298"/>
      <c r="CB169" s="298"/>
      <c r="CC169" s="298"/>
      <c r="CD169" s="298"/>
      <c r="CE169" s="298"/>
      <c r="CF169" s="298"/>
    </row>
    <row r="170" spans="1:84" x14ac:dyDescent="0.2">
      <c r="A170" s="298"/>
      <c r="B170" s="298"/>
      <c r="C170" s="298"/>
      <c r="D170" s="298"/>
      <c r="E170" s="298"/>
      <c r="F170" s="298"/>
      <c r="G170" s="298"/>
      <c r="H170" s="298"/>
      <c r="I170" s="298"/>
      <c r="J170" s="298"/>
      <c r="K170" s="298"/>
      <c r="L170" s="298"/>
      <c r="M170" s="298"/>
      <c r="N170" s="298"/>
      <c r="O170" s="298"/>
      <c r="P170" s="298"/>
      <c r="Q170" s="298"/>
      <c r="R170" s="298"/>
      <c r="S170" s="298"/>
      <c r="T170" s="298"/>
      <c r="U170" s="298"/>
      <c r="V170" s="298"/>
      <c r="W170" s="298"/>
      <c r="X170" s="298"/>
      <c r="Y170" s="298"/>
      <c r="Z170" s="298"/>
      <c r="AA170" s="298"/>
      <c r="AB170" s="298"/>
      <c r="AC170" s="298"/>
      <c r="AD170" s="298"/>
      <c r="AE170" s="298"/>
      <c r="AF170" s="298"/>
      <c r="AG170" s="298"/>
      <c r="AH170" s="298"/>
      <c r="AI170" s="298"/>
      <c r="AJ170" s="298"/>
      <c r="AK170" s="298"/>
      <c r="AL170" s="298"/>
      <c r="AM170" s="298"/>
      <c r="AN170" s="298"/>
      <c r="AO170" s="298"/>
      <c r="AP170" s="298"/>
      <c r="AQ170" s="298"/>
      <c r="AR170" s="298"/>
      <c r="AS170" s="298"/>
      <c r="AT170" s="298"/>
      <c r="AU170" s="298"/>
      <c r="AV170" s="298"/>
      <c r="AW170" s="298"/>
      <c r="AX170" s="298"/>
      <c r="AY170" s="298"/>
      <c r="AZ170" s="298"/>
      <c r="BA170" s="298"/>
      <c r="BB170" s="298"/>
      <c r="BC170" s="298"/>
      <c r="BD170" s="298"/>
      <c r="BE170" s="298"/>
      <c r="BF170" s="298"/>
      <c r="BG170" s="298"/>
      <c r="BH170" s="298"/>
      <c r="BI170" s="298"/>
      <c r="BJ170" s="298"/>
      <c r="BK170" s="298"/>
      <c r="BL170" s="298"/>
      <c r="BM170" s="298"/>
      <c r="BN170" s="298"/>
      <c r="BO170" s="298"/>
      <c r="BP170" s="298"/>
      <c r="BQ170" s="298"/>
      <c r="BR170" s="298"/>
      <c r="BS170" s="298"/>
      <c r="BT170" s="298"/>
      <c r="BU170" s="298"/>
      <c r="BV170" s="298"/>
      <c r="BW170" s="298"/>
      <c r="BX170" s="298"/>
      <c r="BY170" s="298"/>
      <c r="BZ170" s="298"/>
      <c r="CA170" s="298"/>
      <c r="CB170" s="298"/>
      <c r="CC170" s="298"/>
      <c r="CD170" s="298"/>
      <c r="CE170" s="298"/>
      <c r="CF170" s="298"/>
    </row>
    <row r="171" spans="1:84" x14ac:dyDescent="0.2">
      <c r="A171" s="298"/>
      <c r="B171" s="298"/>
      <c r="C171" s="298"/>
      <c r="D171" s="298"/>
      <c r="E171" s="298"/>
      <c r="F171" s="298"/>
      <c r="G171" s="298"/>
      <c r="H171" s="298"/>
      <c r="I171" s="298"/>
      <c r="J171" s="298"/>
      <c r="K171" s="298"/>
      <c r="L171" s="298"/>
      <c r="M171" s="298"/>
      <c r="N171" s="298"/>
      <c r="O171" s="298"/>
      <c r="P171" s="298"/>
      <c r="Q171" s="298"/>
      <c r="R171" s="298"/>
      <c r="S171" s="298"/>
      <c r="T171" s="298"/>
      <c r="U171" s="298"/>
      <c r="V171" s="298"/>
      <c r="W171" s="298"/>
      <c r="X171" s="298"/>
      <c r="Y171" s="298"/>
      <c r="Z171" s="298"/>
      <c r="AA171" s="298"/>
      <c r="AB171" s="298"/>
      <c r="AC171" s="298"/>
      <c r="AD171" s="298"/>
      <c r="AE171" s="298"/>
      <c r="AF171" s="298"/>
      <c r="AG171" s="298"/>
      <c r="AH171" s="298"/>
      <c r="AI171" s="298"/>
      <c r="AJ171" s="298"/>
      <c r="AK171" s="298"/>
      <c r="AL171" s="298"/>
      <c r="AM171" s="298"/>
      <c r="AN171" s="298"/>
      <c r="AO171" s="298"/>
      <c r="AP171" s="298"/>
      <c r="AQ171" s="298"/>
      <c r="AR171" s="298"/>
      <c r="AS171" s="298"/>
      <c r="AT171" s="298"/>
      <c r="AU171" s="298"/>
      <c r="AV171" s="298"/>
      <c r="AW171" s="298"/>
      <c r="AX171" s="298"/>
      <c r="AY171" s="298"/>
      <c r="AZ171" s="298"/>
      <c r="BA171" s="298"/>
      <c r="BB171" s="298"/>
      <c r="BC171" s="298"/>
      <c r="BD171" s="298"/>
      <c r="BE171" s="298"/>
      <c r="BF171" s="298"/>
      <c r="BG171" s="298"/>
      <c r="BH171" s="298"/>
      <c r="BI171" s="298"/>
      <c r="BJ171" s="298"/>
      <c r="BK171" s="298"/>
      <c r="BL171" s="298"/>
      <c r="BM171" s="298"/>
      <c r="BN171" s="298"/>
      <c r="BO171" s="298"/>
      <c r="BP171" s="298"/>
      <c r="BQ171" s="298"/>
      <c r="BR171" s="298"/>
      <c r="BS171" s="298"/>
      <c r="BT171" s="298"/>
      <c r="BU171" s="298"/>
      <c r="BV171" s="298"/>
      <c r="BW171" s="298"/>
      <c r="BX171" s="298"/>
      <c r="BY171" s="298"/>
      <c r="BZ171" s="298"/>
      <c r="CA171" s="298"/>
      <c r="CB171" s="298"/>
      <c r="CC171" s="298"/>
      <c r="CD171" s="298"/>
      <c r="CE171" s="298"/>
      <c r="CF171" s="298"/>
    </row>
    <row r="172" spans="1:84" x14ac:dyDescent="0.2">
      <c r="A172" s="298"/>
      <c r="B172" s="298"/>
      <c r="C172" s="298"/>
      <c r="D172" s="298"/>
      <c r="E172" s="298"/>
      <c r="F172" s="298"/>
      <c r="G172" s="298"/>
      <c r="H172" s="298"/>
      <c r="I172" s="298"/>
      <c r="J172" s="298"/>
      <c r="K172" s="298"/>
      <c r="L172" s="298"/>
      <c r="M172" s="298"/>
      <c r="N172" s="298"/>
      <c r="O172" s="298"/>
      <c r="P172" s="298"/>
      <c r="Q172" s="298"/>
      <c r="R172" s="298"/>
      <c r="S172" s="298"/>
      <c r="T172" s="298"/>
      <c r="U172" s="298"/>
      <c r="V172" s="298"/>
      <c r="W172" s="298"/>
      <c r="X172" s="298"/>
      <c r="Y172" s="298"/>
      <c r="Z172" s="298"/>
      <c r="AA172" s="298"/>
      <c r="AB172" s="298"/>
      <c r="AC172" s="298"/>
      <c r="AD172" s="298"/>
      <c r="AE172" s="298"/>
      <c r="AF172" s="298"/>
      <c r="AG172" s="298"/>
      <c r="AH172" s="298"/>
      <c r="AI172" s="298"/>
      <c r="AJ172" s="298"/>
      <c r="AK172" s="298"/>
      <c r="AL172" s="298"/>
      <c r="AM172" s="298"/>
      <c r="AN172" s="298"/>
      <c r="AO172" s="298"/>
      <c r="AP172" s="298"/>
      <c r="AQ172" s="298"/>
      <c r="AR172" s="298"/>
      <c r="AS172" s="298"/>
      <c r="AT172" s="298"/>
      <c r="AU172" s="298"/>
      <c r="AV172" s="298"/>
      <c r="AW172" s="298"/>
      <c r="AX172" s="298"/>
      <c r="AY172" s="298"/>
      <c r="AZ172" s="298"/>
      <c r="BA172" s="298"/>
      <c r="BB172" s="298"/>
      <c r="BC172" s="298"/>
      <c r="BD172" s="298"/>
      <c r="BE172" s="298"/>
      <c r="BF172" s="298"/>
      <c r="BG172" s="298"/>
      <c r="BH172" s="298"/>
      <c r="BI172" s="298"/>
      <c r="BJ172" s="298"/>
      <c r="BK172" s="298"/>
      <c r="BL172" s="298"/>
      <c r="BM172" s="298"/>
      <c r="BN172" s="298"/>
      <c r="BO172" s="298"/>
      <c r="BP172" s="298"/>
      <c r="BQ172" s="298"/>
      <c r="BR172" s="298"/>
      <c r="BS172" s="298"/>
      <c r="BT172" s="298"/>
      <c r="BU172" s="298"/>
      <c r="BV172" s="298"/>
      <c r="BW172" s="298"/>
      <c r="BX172" s="298"/>
      <c r="BY172" s="298"/>
      <c r="BZ172" s="298"/>
      <c r="CA172" s="298"/>
      <c r="CB172" s="298"/>
      <c r="CC172" s="298"/>
      <c r="CD172" s="298"/>
      <c r="CE172" s="298"/>
      <c r="CF172" s="298"/>
    </row>
    <row r="173" spans="1:84" x14ac:dyDescent="0.2">
      <c r="A173" s="298"/>
      <c r="B173" s="298"/>
      <c r="C173" s="298"/>
      <c r="D173" s="298"/>
      <c r="E173" s="298"/>
      <c r="F173" s="298"/>
      <c r="G173" s="298"/>
      <c r="H173" s="298"/>
      <c r="I173" s="298"/>
      <c r="J173" s="298"/>
      <c r="K173" s="298"/>
      <c r="L173" s="298"/>
      <c r="M173" s="298"/>
      <c r="N173" s="298"/>
      <c r="O173" s="298"/>
      <c r="P173" s="298"/>
      <c r="Q173" s="298"/>
      <c r="R173" s="298"/>
      <c r="S173" s="298"/>
      <c r="T173" s="298"/>
      <c r="U173" s="298"/>
      <c r="V173" s="298"/>
      <c r="W173" s="298"/>
      <c r="X173" s="298"/>
      <c r="Y173" s="298"/>
      <c r="Z173" s="298"/>
      <c r="AA173" s="298"/>
      <c r="AB173" s="298"/>
      <c r="AC173" s="298"/>
      <c r="AD173" s="298"/>
      <c r="AE173" s="298"/>
      <c r="AF173" s="298"/>
      <c r="AG173" s="298"/>
      <c r="AH173" s="298"/>
      <c r="AI173" s="298"/>
      <c r="AJ173" s="298"/>
      <c r="AK173" s="298"/>
      <c r="AL173" s="298"/>
      <c r="AM173" s="298"/>
      <c r="AN173" s="298"/>
      <c r="AO173" s="298"/>
      <c r="AP173" s="298"/>
      <c r="AQ173" s="298"/>
      <c r="AR173" s="298"/>
      <c r="AS173" s="298"/>
      <c r="AT173" s="298"/>
      <c r="AU173" s="298"/>
      <c r="AV173" s="298"/>
      <c r="AW173" s="298"/>
      <c r="AX173" s="298"/>
      <c r="AY173" s="298"/>
      <c r="AZ173" s="298"/>
      <c r="BA173" s="298"/>
      <c r="BB173" s="298"/>
      <c r="BC173" s="298"/>
      <c r="BD173" s="298"/>
      <c r="BE173" s="298"/>
      <c r="BF173" s="298"/>
      <c r="BG173" s="298"/>
      <c r="BH173" s="298"/>
      <c r="BI173" s="298"/>
      <c r="BJ173" s="298"/>
      <c r="BK173" s="298"/>
      <c r="BL173" s="298"/>
      <c r="BM173" s="298"/>
      <c r="BN173" s="298"/>
      <c r="BO173" s="298"/>
      <c r="BP173" s="298"/>
      <c r="BQ173" s="298"/>
      <c r="BR173" s="298"/>
      <c r="BS173" s="298"/>
      <c r="BT173" s="298"/>
      <c r="BU173" s="298"/>
      <c r="BV173" s="298"/>
      <c r="BW173" s="298"/>
      <c r="BX173" s="298"/>
      <c r="BY173" s="298"/>
      <c r="BZ173" s="298"/>
      <c r="CA173" s="298"/>
      <c r="CB173" s="298"/>
      <c r="CC173" s="298"/>
      <c r="CD173" s="298"/>
      <c r="CE173" s="298"/>
      <c r="CF173" s="298"/>
    </row>
    <row r="174" spans="1:84" x14ac:dyDescent="0.2">
      <c r="A174" s="298"/>
      <c r="B174" s="298"/>
      <c r="C174" s="298"/>
      <c r="D174" s="298"/>
      <c r="E174" s="298"/>
      <c r="F174" s="298"/>
      <c r="G174" s="298"/>
      <c r="H174" s="298"/>
      <c r="I174" s="298"/>
      <c r="J174" s="298"/>
      <c r="K174" s="298"/>
      <c r="L174" s="298"/>
      <c r="M174" s="298"/>
      <c r="N174" s="298"/>
      <c r="O174" s="298"/>
      <c r="P174" s="298"/>
      <c r="Q174" s="298"/>
      <c r="R174" s="298"/>
      <c r="S174" s="298"/>
      <c r="T174" s="298"/>
      <c r="U174" s="298"/>
      <c r="V174" s="298"/>
      <c r="W174" s="298"/>
      <c r="X174" s="298"/>
      <c r="Y174" s="298"/>
      <c r="Z174" s="298"/>
      <c r="AA174" s="298"/>
      <c r="AB174" s="298"/>
      <c r="AC174" s="298"/>
      <c r="AD174" s="298"/>
      <c r="AE174" s="298"/>
      <c r="AF174" s="298"/>
      <c r="AG174" s="298"/>
      <c r="AH174" s="298"/>
      <c r="AI174" s="298"/>
      <c r="AJ174" s="298"/>
      <c r="AK174" s="298"/>
      <c r="AL174" s="298"/>
      <c r="AM174" s="298"/>
      <c r="AN174" s="298"/>
      <c r="AO174" s="298"/>
      <c r="AP174" s="298"/>
      <c r="AQ174" s="298"/>
      <c r="AR174" s="298"/>
      <c r="AS174" s="298"/>
      <c r="AT174" s="298"/>
      <c r="AU174" s="298"/>
      <c r="AV174" s="298"/>
      <c r="AW174" s="298"/>
      <c r="AX174" s="298"/>
      <c r="AY174" s="298"/>
      <c r="AZ174" s="298"/>
      <c r="BA174" s="298"/>
      <c r="BB174" s="298"/>
      <c r="BC174" s="298"/>
      <c r="BD174" s="298"/>
      <c r="BE174" s="298"/>
      <c r="BF174" s="298"/>
      <c r="BG174" s="298"/>
      <c r="BH174" s="298"/>
      <c r="BI174" s="298"/>
      <c r="BJ174" s="298"/>
      <c r="BK174" s="298"/>
      <c r="BL174" s="298"/>
      <c r="BM174" s="298"/>
      <c r="BN174" s="298"/>
      <c r="BO174" s="298"/>
      <c r="BP174" s="298"/>
      <c r="BQ174" s="298"/>
      <c r="BR174" s="298"/>
      <c r="BS174" s="298"/>
      <c r="BT174" s="298"/>
      <c r="BU174" s="298"/>
      <c r="BV174" s="298"/>
      <c r="BW174" s="298"/>
      <c r="BX174" s="298"/>
      <c r="BY174" s="298"/>
      <c r="BZ174" s="298"/>
      <c r="CA174" s="298"/>
      <c r="CB174" s="298"/>
      <c r="CC174" s="298"/>
      <c r="CD174" s="298"/>
      <c r="CE174" s="298"/>
      <c r="CF174" s="298"/>
    </row>
    <row r="175" spans="1:84" x14ac:dyDescent="0.2">
      <c r="A175" s="298"/>
      <c r="B175" s="298"/>
      <c r="C175" s="298"/>
      <c r="D175" s="298"/>
      <c r="E175" s="298"/>
      <c r="F175" s="298"/>
      <c r="G175" s="298"/>
      <c r="H175" s="298"/>
      <c r="I175" s="298"/>
      <c r="J175" s="298"/>
      <c r="K175" s="298"/>
      <c r="L175" s="298"/>
      <c r="M175" s="298"/>
      <c r="N175" s="298"/>
      <c r="O175" s="298"/>
      <c r="P175" s="298"/>
      <c r="Q175" s="298"/>
      <c r="R175" s="298"/>
      <c r="S175" s="298"/>
      <c r="T175" s="298"/>
      <c r="U175" s="298"/>
      <c r="V175" s="298"/>
      <c r="W175" s="298"/>
      <c r="X175" s="298"/>
      <c r="Y175" s="298"/>
      <c r="Z175" s="298"/>
      <c r="AA175" s="298"/>
      <c r="AB175" s="298"/>
      <c r="AC175" s="298"/>
      <c r="AD175" s="298"/>
      <c r="AE175" s="298"/>
      <c r="AF175" s="298"/>
      <c r="AG175" s="298"/>
      <c r="AH175" s="298"/>
      <c r="AI175" s="298"/>
      <c r="AJ175" s="298"/>
      <c r="AK175" s="298"/>
      <c r="AL175" s="298"/>
      <c r="AM175" s="298"/>
      <c r="AN175" s="298"/>
      <c r="AO175" s="298"/>
      <c r="AP175" s="298"/>
      <c r="AQ175" s="298"/>
      <c r="AR175" s="298"/>
      <c r="AS175" s="298"/>
      <c r="AT175" s="298"/>
      <c r="AU175" s="298"/>
      <c r="AV175" s="298"/>
      <c r="AW175" s="298"/>
      <c r="AX175" s="298"/>
      <c r="AY175" s="298"/>
      <c r="AZ175" s="298"/>
      <c r="BA175" s="298"/>
      <c r="BB175" s="298"/>
      <c r="BC175" s="298"/>
      <c r="BD175" s="298"/>
      <c r="BE175" s="298"/>
      <c r="BF175" s="298"/>
      <c r="BG175" s="298"/>
      <c r="BH175" s="298"/>
      <c r="BI175" s="298"/>
      <c r="BJ175" s="298"/>
      <c r="BK175" s="298"/>
      <c r="BL175" s="298"/>
      <c r="BM175" s="298"/>
      <c r="BN175" s="298"/>
      <c r="BO175" s="298"/>
      <c r="BP175" s="298"/>
      <c r="BQ175" s="298"/>
      <c r="BR175" s="298"/>
      <c r="BS175" s="298"/>
      <c r="BT175" s="298"/>
      <c r="BU175" s="298"/>
      <c r="BV175" s="298"/>
      <c r="BW175" s="298"/>
      <c r="BX175" s="298"/>
      <c r="BY175" s="298"/>
      <c r="BZ175" s="298"/>
      <c r="CA175" s="298"/>
      <c r="CB175" s="298"/>
      <c r="CC175" s="298"/>
      <c r="CD175" s="298"/>
      <c r="CE175" s="298"/>
      <c r="CF175" s="298"/>
    </row>
    <row r="176" spans="1:84" x14ac:dyDescent="0.2">
      <c r="A176" s="298"/>
      <c r="B176" s="298"/>
      <c r="C176" s="298"/>
      <c r="D176" s="298"/>
      <c r="E176" s="298"/>
      <c r="F176" s="298"/>
      <c r="G176" s="298"/>
      <c r="H176" s="298"/>
      <c r="I176" s="298"/>
      <c r="J176" s="298"/>
      <c r="K176" s="298"/>
      <c r="L176" s="298"/>
      <c r="M176" s="298"/>
      <c r="N176" s="298"/>
      <c r="O176" s="298"/>
      <c r="P176" s="298"/>
      <c r="Q176" s="298"/>
      <c r="R176" s="298"/>
      <c r="S176" s="298"/>
      <c r="T176" s="298"/>
      <c r="U176" s="298"/>
      <c r="V176" s="298"/>
      <c r="W176" s="298"/>
      <c r="X176" s="298"/>
      <c r="Y176" s="298"/>
      <c r="Z176" s="298"/>
      <c r="AA176" s="298"/>
      <c r="AB176" s="298"/>
      <c r="AC176" s="298"/>
      <c r="AD176" s="298"/>
      <c r="AE176" s="298"/>
      <c r="AF176" s="298"/>
      <c r="AG176" s="298"/>
      <c r="AH176" s="298"/>
      <c r="AI176" s="298"/>
      <c r="AJ176" s="298"/>
      <c r="AK176" s="298"/>
      <c r="AL176" s="298"/>
      <c r="AM176" s="298"/>
      <c r="AN176" s="298"/>
      <c r="AO176" s="298"/>
      <c r="AP176" s="298"/>
      <c r="AQ176" s="298"/>
      <c r="AR176" s="298"/>
      <c r="AS176" s="298"/>
      <c r="AT176" s="298"/>
      <c r="AU176" s="298"/>
      <c r="AV176" s="298"/>
      <c r="AW176" s="298"/>
      <c r="AX176" s="298"/>
      <c r="AY176" s="298"/>
      <c r="AZ176" s="298"/>
      <c r="BA176" s="298"/>
      <c r="BB176" s="298"/>
      <c r="BC176" s="298"/>
      <c r="BD176" s="298"/>
      <c r="BE176" s="298"/>
      <c r="BF176" s="298"/>
      <c r="BG176" s="298"/>
      <c r="BH176" s="298"/>
      <c r="BI176" s="298"/>
      <c r="BJ176" s="298"/>
      <c r="BK176" s="298"/>
      <c r="BL176" s="298"/>
      <c r="BM176" s="298"/>
      <c r="BN176" s="298"/>
      <c r="BO176" s="298"/>
      <c r="BP176" s="298"/>
      <c r="BQ176" s="298"/>
      <c r="BR176" s="298"/>
      <c r="BS176" s="298"/>
      <c r="BT176" s="298"/>
      <c r="BU176" s="298"/>
      <c r="BV176" s="298"/>
      <c r="BW176" s="298"/>
      <c r="BX176" s="298"/>
      <c r="BY176" s="298"/>
      <c r="BZ176" s="298"/>
      <c r="CA176" s="298"/>
      <c r="CB176" s="298"/>
      <c r="CC176" s="298"/>
      <c r="CD176" s="298"/>
      <c r="CE176" s="298"/>
      <c r="CF176" s="298"/>
    </row>
    <row r="177" spans="1:84" x14ac:dyDescent="0.2">
      <c r="A177" s="298"/>
      <c r="B177" s="298"/>
      <c r="C177" s="298"/>
      <c r="D177" s="298"/>
      <c r="E177" s="298"/>
      <c r="F177" s="298"/>
      <c r="G177" s="298"/>
      <c r="H177" s="298"/>
      <c r="I177" s="298"/>
      <c r="J177" s="298"/>
      <c r="K177" s="298"/>
      <c r="L177" s="298"/>
      <c r="M177" s="298"/>
      <c r="N177" s="298"/>
      <c r="O177" s="298"/>
      <c r="P177" s="298"/>
      <c r="Q177" s="298"/>
      <c r="R177" s="298"/>
      <c r="S177" s="298"/>
      <c r="T177" s="298"/>
      <c r="U177" s="298"/>
      <c r="V177" s="298"/>
      <c r="W177" s="298"/>
      <c r="X177" s="298"/>
      <c r="Y177" s="298"/>
      <c r="Z177" s="298"/>
      <c r="AA177" s="298"/>
      <c r="AB177" s="298"/>
      <c r="AC177" s="298"/>
      <c r="AD177" s="298"/>
      <c r="AE177" s="298"/>
      <c r="AF177" s="298"/>
      <c r="AG177" s="298"/>
      <c r="AH177" s="298"/>
      <c r="AI177" s="298"/>
      <c r="AJ177" s="298"/>
      <c r="AK177" s="298"/>
      <c r="AL177" s="298"/>
      <c r="AM177" s="298"/>
      <c r="AN177" s="298"/>
      <c r="AO177" s="298"/>
      <c r="AP177" s="298"/>
      <c r="AQ177" s="298"/>
      <c r="AR177" s="298"/>
      <c r="AS177" s="298"/>
      <c r="AT177" s="298"/>
      <c r="AU177" s="298"/>
      <c r="AV177" s="298"/>
      <c r="AW177" s="298"/>
      <c r="AX177" s="298"/>
      <c r="AY177" s="298"/>
      <c r="AZ177" s="298"/>
      <c r="BA177" s="298"/>
      <c r="BB177" s="298"/>
      <c r="BC177" s="298"/>
      <c r="BD177" s="298"/>
      <c r="BE177" s="298"/>
      <c r="BF177" s="298"/>
      <c r="BG177" s="298"/>
      <c r="BH177" s="298"/>
      <c r="BI177" s="298"/>
      <c r="BJ177" s="298"/>
      <c r="BK177" s="298"/>
      <c r="BL177" s="298"/>
      <c r="BM177" s="298"/>
      <c r="BN177" s="298"/>
      <c r="BO177" s="298"/>
      <c r="BP177" s="298"/>
      <c r="BQ177" s="298"/>
      <c r="BR177" s="298"/>
      <c r="BS177" s="298"/>
      <c r="BT177" s="298"/>
      <c r="BU177" s="298"/>
      <c r="BV177" s="298"/>
      <c r="BW177" s="298"/>
      <c r="BX177" s="298"/>
      <c r="BY177" s="298"/>
      <c r="BZ177" s="298"/>
      <c r="CA177" s="298"/>
      <c r="CB177" s="298"/>
      <c r="CC177" s="298"/>
      <c r="CD177" s="298"/>
      <c r="CE177" s="298"/>
      <c r="CF177" s="298"/>
    </row>
    <row r="178" spans="1:84" x14ac:dyDescent="0.2">
      <c r="A178" s="298"/>
      <c r="B178" s="298"/>
      <c r="C178" s="298"/>
      <c r="D178" s="298"/>
      <c r="E178" s="298"/>
      <c r="F178" s="298"/>
      <c r="G178" s="298"/>
      <c r="H178" s="298"/>
      <c r="I178" s="298"/>
      <c r="J178" s="298"/>
      <c r="K178" s="298"/>
      <c r="L178" s="298"/>
      <c r="M178" s="298"/>
      <c r="N178" s="298"/>
      <c r="O178" s="298"/>
      <c r="P178" s="298"/>
      <c r="Q178" s="298"/>
      <c r="R178" s="298"/>
      <c r="S178" s="298"/>
      <c r="T178" s="298"/>
      <c r="U178" s="298"/>
      <c r="V178" s="298"/>
      <c r="W178" s="298"/>
      <c r="X178" s="298"/>
      <c r="Y178" s="298"/>
      <c r="Z178" s="298"/>
      <c r="AA178" s="298"/>
      <c r="AB178" s="298"/>
      <c r="AC178" s="298"/>
      <c r="AD178" s="298"/>
      <c r="AE178" s="298"/>
      <c r="AF178" s="298"/>
      <c r="AG178" s="298"/>
      <c r="AH178" s="298"/>
      <c r="AI178" s="298"/>
      <c r="AJ178" s="298"/>
      <c r="AK178" s="298"/>
      <c r="AL178" s="298"/>
      <c r="AM178" s="298"/>
      <c r="AN178" s="298"/>
      <c r="AO178" s="298"/>
      <c r="AP178" s="298"/>
      <c r="AQ178" s="298"/>
      <c r="AR178" s="298"/>
      <c r="AS178" s="298"/>
      <c r="AT178" s="298"/>
      <c r="AU178" s="298"/>
      <c r="AV178" s="298"/>
      <c r="AW178" s="298"/>
      <c r="AX178" s="298"/>
      <c r="AY178" s="298"/>
      <c r="AZ178" s="298"/>
      <c r="BA178" s="298"/>
      <c r="BB178" s="298"/>
      <c r="BC178" s="298"/>
      <c r="BD178" s="298"/>
      <c r="BE178" s="298"/>
      <c r="BF178" s="298"/>
      <c r="BG178" s="298"/>
      <c r="BH178" s="298"/>
      <c r="BI178" s="298"/>
      <c r="BJ178" s="298"/>
      <c r="BK178" s="298"/>
      <c r="BL178" s="298"/>
      <c r="BM178" s="298"/>
      <c r="BN178" s="298"/>
      <c r="BO178" s="298"/>
      <c r="BP178" s="298"/>
      <c r="BQ178" s="298"/>
      <c r="BR178" s="298"/>
      <c r="BS178" s="298"/>
      <c r="BT178" s="298"/>
      <c r="BU178" s="298"/>
      <c r="BV178" s="298"/>
      <c r="BW178" s="298"/>
      <c r="BX178" s="298"/>
      <c r="BY178" s="298"/>
      <c r="BZ178" s="298"/>
      <c r="CA178" s="298"/>
      <c r="CB178" s="298"/>
      <c r="CC178" s="298"/>
      <c r="CD178" s="298"/>
      <c r="CE178" s="298"/>
      <c r="CF178" s="298"/>
    </row>
    <row r="179" spans="1:84" x14ac:dyDescent="0.2">
      <c r="A179" s="298"/>
      <c r="B179" s="298"/>
      <c r="C179" s="298"/>
      <c r="D179" s="298"/>
      <c r="E179" s="298"/>
      <c r="F179" s="298"/>
      <c r="G179" s="298"/>
      <c r="H179" s="298"/>
      <c r="I179" s="298"/>
      <c r="J179" s="298"/>
      <c r="K179" s="298"/>
      <c r="L179" s="298"/>
      <c r="M179" s="298"/>
      <c r="N179" s="298"/>
      <c r="O179" s="298"/>
      <c r="P179" s="298"/>
      <c r="Q179" s="298"/>
      <c r="R179" s="298"/>
      <c r="S179" s="298"/>
      <c r="T179" s="298"/>
      <c r="U179" s="298"/>
      <c r="V179" s="298"/>
      <c r="W179" s="298"/>
      <c r="X179" s="298"/>
      <c r="Y179" s="298"/>
      <c r="Z179" s="298"/>
      <c r="AA179" s="298"/>
      <c r="AB179" s="298"/>
      <c r="AC179" s="298"/>
      <c r="AD179" s="298"/>
      <c r="AE179" s="298"/>
      <c r="AF179" s="298"/>
      <c r="AG179" s="298"/>
      <c r="AH179" s="298"/>
      <c r="AI179" s="298"/>
      <c r="AJ179" s="298"/>
      <c r="AK179" s="298"/>
      <c r="AL179" s="298"/>
      <c r="AM179" s="298"/>
      <c r="AN179" s="298"/>
      <c r="AO179" s="298"/>
      <c r="AP179" s="298"/>
      <c r="AQ179" s="298"/>
      <c r="AR179" s="298"/>
      <c r="AS179" s="298"/>
      <c r="AT179" s="298"/>
      <c r="AU179" s="298"/>
      <c r="AV179" s="298"/>
      <c r="AW179" s="298"/>
      <c r="AX179" s="298"/>
      <c r="AY179" s="298"/>
      <c r="AZ179" s="298"/>
      <c r="BA179" s="298"/>
      <c r="BB179" s="298"/>
      <c r="BC179" s="298"/>
      <c r="BD179" s="298"/>
      <c r="BE179" s="298"/>
      <c r="BF179" s="298"/>
      <c r="BG179" s="298"/>
      <c r="BH179" s="298"/>
      <c r="BI179" s="298"/>
      <c r="BJ179" s="298"/>
      <c r="BK179" s="298"/>
      <c r="BL179" s="298"/>
      <c r="BM179" s="298"/>
      <c r="BN179" s="298"/>
      <c r="BO179" s="298"/>
      <c r="BP179" s="298"/>
      <c r="BQ179" s="298"/>
      <c r="BR179" s="298"/>
      <c r="BS179" s="298"/>
      <c r="BT179" s="298"/>
      <c r="BU179" s="298"/>
      <c r="BV179" s="298"/>
      <c r="BW179" s="298"/>
      <c r="BX179" s="298"/>
      <c r="BY179" s="298"/>
      <c r="BZ179" s="298"/>
      <c r="CA179" s="298"/>
      <c r="CB179" s="298"/>
      <c r="CC179" s="298"/>
      <c r="CD179" s="298"/>
      <c r="CE179" s="298"/>
      <c r="CF179" s="298"/>
    </row>
    <row r="180" spans="1:84" x14ac:dyDescent="0.2">
      <c r="A180" s="298"/>
      <c r="B180" s="298"/>
      <c r="C180" s="298"/>
      <c r="D180" s="298"/>
      <c r="E180" s="298"/>
      <c r="F180" s="298"/>
      <c r="G180" s="298"/>
      <c r="H180" s="298"/>
      <c r="I180" s="298"/>
      <c r="J180" s="298"/>
      <c r="K180" s="298"/>
      <c r="L180" s="298"/>
      <c r="M180" s="298"/>
      <c r="N180" s="298"/>
      <c r="O180" s="298"/>
      <c r="P180" s="298"/>
      <c r="Q180" s="298"/>
      <c r="R180" s="298"/>
      <c r="S180" s="298"/>
      <c r="T180" s="298"/>
      <c r="U180" s="298"/>
      <c r="V180" s="298"/>
      <c r="W180" s="298"/>
      <c r="X180" s="298"/>
      <c r="Y180" s="298"/>
      <c r="Z180" s="298"/>
      <c r="AA180" s="298"/>
      <c r="AB180" s="298"/>
      <c r="AC180" s="298"/>
      <c r="AD180" s="298"/>
      <c r="AE180" s="298"/>
      <c r="AF180" s="298"/>
      <c r="AG180" s="298"/>
      <c r="AH180" s="298"/>
      <c r="AI180" s="298"/>
      <c r="AJ180" s="298"/>
      <c r="AK180" s="298"/>
      <c r="AL180" s="298"/>
      <c r="AM180" s="298"/>
      <c r="AN180" s="298"/>
      <c r="AO180" s="298"/>
      <c r="AP180" s="298"/>
      <c r="AQ180" s="298"/>
      <c r="AR180" s="298"/>
      <c r="AS180" s="298"/>
      <c r="AT180" s="298"/>
      <c r="AU180" s="298"/>
      <c r="AV180" s="298"/>
      <c r="AW180" s="298"/>
      <c r="AX180" s="298"/>
      <c r="AY180" s="298"/>
      <c r="AZ180" s="298"/>
      <c r="BA180" s="298"/>
      <c r="BB180" s="298"/>
      <c r="BC180" s="298"/>
      <c r="BD180" s="298"/>
      <c r="BE180" s="298"/>
      <c r="BF180" s="298"/>
      <c r="BG180" s="298"/>
      <c r="BH180" s="298"/>
      <c r="BI180" s="298"/>
      <c r="BJ180" s="298"/>
      <c r="BK180" s="298"/>
      <c r="BL180" s="298"/>
      <c r="BM180" s="298"/>
      <c r="BN180" s="298"/>
      <c r="BO180" s="298"/>
      <c r="BP180" s="298"/>
      <c r="BQ180" s="298"/>
      <c r="BR180" s="298"/>
      <c r="BS180" s="298"/>
      <c r="BT180" s="298"/>
      <c r="BU180" s="298"/>
      <c r="BV180" s="298"/>
      <c r="BW180" s="298"/>
      <c r="BX180" s="298"/>
      <c r="BY180" s="298"/>
      <c r="BZ180" s="298"/>
      <c r="CA180" s="298"/>
      <c r="CB180" s="298"/>
      <c r="CC180" s="298"/>
      <c r="CD180" s="298"/>
      <c r="CE180" s="298"/>
      <c r="CF180" s="298"/>
    </row>
    <row r="181" spans="1:84" x14ac:dyDescent="0.2">
      <c r="A181" s="298"/>
      <c r="B181" s="298"/>
      <c r="C181" s="298"/>
      <c r="D181" s="298"/>
      <c r="E181" s="298"/>
      <c r="F181" s="298"/>
      <c r="G181" s="298"/>
      <c r="H181" s="298"/>
      <c r="I181" s="298"/>
      <c r="J181" s="298"/>
      <c r="K181" s="298"/>
      <c r="L181" s="298"/>
      <c r="M181" s="298"/>
      <c r="N181" s="298"/>
      <c r="O181" s="298"/>
      <c r="P181" s="298"/>
      <c r="Q181" s="298"/>
      <c r="R181" s="298"/>
      <c r="S181" s="298"/>
      <c r="T181" s="298"/>
      <c r="U181" s="298"/>
      <c r="V181" s="298"/>
      <c r="W181" s="298"/>
      <c r="X181" s="298"/>
      <c r="Y181" s="298"/>
      <c r="Z181" s="298"/>
      <c r="AA181" s="298"/>
      <c r="AB181" s="298"/>
      <c r="AC181" s="298"/>
      <c r="AD181" s="298"/>
      <c r="AE181" s="298"/>
      <c r="AF181" s="298"/>
      <c r="AG181" s="298"/>
      <c r="AH181" s="298"/>
      <c r="AI181" s="298"/>
      <c r="AJ181" s="298"/>
      <c r="AK181" s="298"/>
      <c r="AL181" s="298"/>
      <c r="AM181" s="298"/>
      <c r="AN181" s="298"/>
      <c r="AO181" s="298"/>
      <c r="AP181" s="298"/>
      <c r="AQ181" s="298"/>
      <c r="AR181" s="298"/>
      <c r="AS181" s="298"/>
      <c r="AT181" s="298"/>
      <c r="AU181" s="298"/>
      <c r="AV181" s="298"/>
      <c r="AW181" s="298"/>
      <c r="AX181" s="298"/>
      <c r="AY181" s="298"/>
      <c r="AZ181" s="298"/>
      <c r="BA181" s="298"/>
      <c r="BB181" s="298"/>
      <c r="BC181" s="298"/>
      <c r="BD181" s="298"/>
      <c r="BE181" s="298"/>
      <c r="BF181" s="298"/>
      <c r="BG181" s="298"/>
      <c r="BH181" s="298"/>
      <c r="BI181" s="298"/>
      <c r="BJ181" s="298"/>
      <c r="BK181" s="298"/>
      <c r="BL181" s="298"/>
      <c r="BM181" s="298"/>
      <c r="BN181" s="298"/>
      <c r="BO181" s="298"/>
      <c r="BP181" s="298"/>
      <c r="BQ181" s="298"/>
      <c r="BR181" s="298"/>
      <c r="BS181" s="298"/>
      <c r="BT181" s="298"/>
      <c r="BU181" s="298"/>
      <c r="BV181" s="298"/>
      <c r="BW181" s="298"/>
      <c r="BX181" s="298"/>
      <c r="BY181" s="298"/>
      <c r="BZ181" s="298"/>
      <c r="CA181" s="298"/>
      <c r="CB181" s="298"/>
      <c r="CC181" s="298"/>
      <c r="CD181" s="298"/>
      <c r="CE181" s="298"/>
      <c r="CF181" s="298"/>
    </row>
    <row r="182" spans="1:84" x14ac:dyDescent="0.2">
      <c r="A182" s="298"/>
      <c r="B182" s="298"/>
      <c r="C182" s="298"/>
      <c r="D182" s="298"/>
      <c r="E182" s="298"/>
      <c r="F182" s="298"/>
      <c r="G182" s="298"/>
      <c r="H182" s="298"/>
      <c r="I182" s="298"/>
      <c r="J182" s="298"/>
      <c r="K182" s="298"/>
      <c r="L182" s="298"/>
      <c r="M182" s="298"/>
      <c r="N182" s="298"/>
      <c r="O182" s="298"/>
      <c r="P182" s="298"/>
      <c r="Q182" s="298"/>
      <c r="R182" s="298"/>
      <c r="S182" s="298"/>
      <c r="T182" s="298"/>
      <c r="U182" s="298"/>
      <c r="V182" s="298"/>
      <c r="W182" s="298"/>
      <c r="X182" s="298"/>
      <c r="Y182" s="298"/>
      <c r="Z182" s="298"/>
      <c r="AA182" s="298"/>
      <c r="AB182" s="298"/>
      <c r="AC182" s="298"/>
      <c r="AD182" s="298"/>
      <c r="AE182" s="298"/>
      <c r="AF182" s="298"/>
      <c r="AG182" s="298"/>
      <c r="AH182" s="298"/>
      <c r="AI182" s="298"/>
      <c r="AJ182" s="298"/>
      <c r="AK182" s="298"/>
      <c r="AL182" s="298"/>
      <c r="AM182" s="298"/>
      <c r="AN182" s="298"/>
      <c r="AO182" s="298"/>
      <c r="AP182" s="298"/>
      <c r="AQ182" s="298"/>
      <c r="AR182" s="298"/>
      <c r="AS182" s="298"/>
      <c r="AT182" s="298"/>
      <c r="AU182" s="298"/>
      <c r="AV182" s="298"/>
      <c r="AW182" s="298"/>
      <c r="AX182" s="298"/>
      <c r="AY182" s="298"/>
      <c r="AZ182" s="298"/>
      <c r="BA182" s="298"/>
      <c r="BB182" s="298"/>
      <c r="BC182" s="298"/>
      <c r="BD182" s="298"/>
      <c r="BE182" s="298"/>
      <c r="BF182" s="298"/>
      <c r="BG182" s="298"/>
      <c r="BH182" s="298"/>
      <c r="BI182" s="298"/>
      <c r="BJ182" s="298"/>
      <c r="BK182" s="298"/>
      <c r="BL182" s="298"/>
      <c r="BM182" s="298"/>
      <c r="BN182" s="298"/>
      <c r="BO182" s="298"/>
      <c r="BP182" s="298"/>
      <c r="BQ182" s="298"/>
      <c r="BR182" s="298"/>
      <c r="BS182" s="298"/>
      <c r="BT182" s="298"/>
      <c r="BU182" s="298"/>
      <c r="BV182" s="298"/>
      <c r="BW182" s="298"/>
      <c r="BX182" s="298"/>
      <c r="BY182" s="298"/>
      <c r="BZ182" s="298"/>
      <c r="CA182" s="298"/>
      <c r="CB182" s="298"/>
      <c r="CC182" s="298"/>
      <c r="CD182" s="298"/>
      <c r="CE182" s="298"/>
      <c r="CF182" s="298"/>
    </row>
    <row r="183" spans="1:84" x14ac:dyDescent="0.2">
      <c r="A183" s="298"/>
      <c r="B183" s="298"/>
      <c r="C183" s="298"/>
      <c r="D183" s="298"/>
      <c r="E183" s="298"/>
      <c r="F183" s="298"/>
      <c r="G183" s="298"/>
      <c r="H183" s="298"/>
      <c r="I183" s="298"/>
      <c r="J183" s="298"/>
      <c r="K183" s="298"/>
      <c r="L183" s="298"/>
      <c r="M183" s="298"/>
      <c r="N183" s="298"/>
      <c r="O183" s="298"/>
      <c r="P183" s="298"/>
      <c r="Q183" s="298"/>
      <c r="R183" s="298"/>
      <c r="S183" s="298"/>
      <c r="T183" s="298"/>
      <c r="U183" s="298"/>
      <c r="V183" s="298"/>
      <c r="W183" s="298"/>
      <c r="X183" s="298"/>
      <c r="Y183" s="298"/>
      <c r="Z183" s="298"/>
      <c r="AA183" s="298"/>
      <c r="AB183" s="298"/>
      <c r="AC183" s="298"/>
      <c r="AD183" s="298"/>
      <c r="AE183" s="298"/>
      <c r="AF183" s="298"/>
      <c r="AG183" s="298"/>
      <c r="AH183" s="298"/>
      <c r="AI183" s="298"/>
      <c r="AJ183" s="298"/>
      <c r="AK183" s="298"/>
      <c r="AL183" s="298"/>
      <c r="AM183" s="298"/>
      <c r="AN183" s="298"/>
      <c r="AO183" s="298"/>
      <c r="AP183" s="298"/>
      <c r="AQ183" s="298"/>
      <c r="AR183" s="298"/>
      <c r="AS183" s="298"/>
      <c r="AT183" s="298"/>
      <c r="AU183" s="298"/>
      <c r="AV183" s="298"/>
      <c r="AW183" s="298"/>
      <c r="AX183" s="298"/>
      <c r="AY183" s="298"/>
      <c r="AZ183" s="298"/>
      <c r="BA183" s="298"/>
      <c r="BB183" s="298"/>
      <c r="BC183" s="298"/>
      <c r="BD183" s="298"/>
      <c r="BE183" s="298"/>
      <c r="BF183" s="298"/>
      <c r="BG183" s="298"/>
      <c r="BH183" s="298"/>
      <c r="BI183" s="298"/>
      <c r="BJ183" s="298"/>
      <c r="BK183" s="298"/>
      <c r="BL183" s="298"/>
      <c r="BM183" s="298"/>
      <c r="BN183" s="298"/>
      <c r="BO183" s="298"/>
      <c r="BP183" s="298"/>
      <c r="BQ183" s="298"/>
      <c r="BR183" s="298"/>
      <c r="BS183" s="298"/>
      <c r="BT183" s="298"/>
      <c r="BU183" s="298"/>
      <c r="BV183" s="298"/>
      <c r="BW183" s="298"/>
      <c r="BX183" s="298"/>
      <c r="BY183" s="298"/>
      <c r="BZ183" s="298"/>
      <c r="CA183" s="298"/>
      <c r="CB183" s="298"/>
      <c r="CC183" s="298"/>
      <c r="CD183" s="298"/>
      <c r="CE183" s="298"/>
      <c r="CF183" s="298"/>
    </row>
    <row r="184" spans="1:84" x14ac:dyDescent="0.2">
      <c r="A184" s="298"/>
      <c r="B184" s="298"/>
      <c r="C184" s="298"/>
      <c r="D184" s="298"/>
      <c r="E184" s="298"/>
      <c r="F184" s="298"/>
      <c r="G184" s="298"/>
      <c r="H184" s="298"/>
      <c r="I184" s="298"/>
      <c r="J184" s="298"/>
      <c r="K184" s="298"/>
      <c r="L184" s="298"/>
      <c r="M184" s="298"/>
      <c r="N184" s="298"/>
      <c r="O184" s="298"/>
      <c r="P184" s="298"/>
      <c r="Q184" s="298"/>
      <c r="R184" s="298"/>
      <c r="S184" s="298"/>
      <c r="T184" s="298"/>
      <c r="U184" s="298"/>
      <c r="V184" s="298"/>
      <c r="W184" s="298"/>
      <c r="X184" s="298"/>
      <c r="Y184" s="298"/>
      <c r="Z184" s="298"/>
      <c r="AA184" s="298"/>
      <c r="AB184" s="298"/>
      <c r="AC184" s="298"/>
      <c r="AD184" s="298"/>
      <c r="AE184" s="298"/>
      <c r="AF184" s="298"/>
      <c r="AG184" s="298"/>
      <c r="AH184" s="298"/>
      <c r="AI184" s="298"/>
      <c r="AJ184" s="298"/>
      <c r="AK184" s="298"/>
      <c r="AL184" s="298"/>
      <c r="AM184" s="298"/>
      <c r="AN184" s="298"/>
      <c r="AO184" s="298"/>
      <c r="AP184" s="298"/>
      <c r="AQ184" s="298"/>
      <c r="AR184" s="298"/>
      <c r="AS184" s="298"/>
      <c r="AT184" s="298"/>
      <c r="AU184" s="298"/>
      <c r="AV184" s="298"/>
      <c r="AW184" s="298"/>
      <c r="AX184" s="298"/>
      <c r="AY184" s="298"/>
      <c r="AZ184" s="298"/>
      <c r="BA184" s="298"/>
      <c r="BB184" s="298"/>
      <c r="BC184" s="298"/>
      <c r="BD184" s="298"/>
      <c r="BE184" s="298"/>
      <c r="BF184" s="298"/>
      <c r="BG184" s="298"/>
      <c r="BH184" s="298"/>
      <c r="BI184" s="298"/>
      <c r="BJ184" s="298"/>
      <c r="BK184" s="298"/>
      <c r="BL184" s="298"/>
      <c r="BM184" s="298"/>
      <c r="BN184" s="298"/>
      <c r="BO184" s="298"/>
      <c r="BP184" s="298"/>
      <c r="BQ184" s="298"/>
      <c r="BR184" s="298"/>
      <c r="BS184" s="298"/>
      <c r="BT184" s="298"/>
      <c r="BU184" s="298"/>
      <c r="BV184" s="298"/>
      <c r="BW184" s="298"/>
      <c r="BX184" s="298"/>
      <c r="BY184" s="298"/>
      <c r="BZ184" s="298"/>
      <c r="CA184" s="298"/>
      <c r="CB184" s="298"/>
      <c r="CC184" s="298"/>
      <c r="CD184" s="298"/>
      <c r="CE184" s="298"/>
      <c r="CF184" s="298"/>
    </row>
    <row r="185" spans="1:84" x14ac:dyDescent="0.2">
      <c r="A185" s="298"/>
      <c r="B185" s="298"/>
      <c r="C185" s="298"/>
      <c r="D185" s="298"/>
      <c r="E185" s="298"/>
      <c r="F185" s="298"/>
      <c r="G185" s="298"/>
      <c r="H185" s="298"/>
      <c r="I185" s="298"/>
      <c r="J185" s="298"/>
      <c r="K185" s="298"/>
      <c r="L185" s="298"/>
      <c r="M185" s="298"/>
      <c r="N185" s="298"/>
      <c r="O185" s="298"/>
      <c r="P185" s="298"/>
      <c r="Q185" s="298"/>
      <c r="R185" s="298"/>
      <c r="S185" s="298"/>
      <c r="T185" s="298"/>
      <c r="U185" s="298"/>
      <c r="V185" s="298"/>
      <c r="W185" s="298"/>
      <c r="X185" s="298"/>
      <c r="Y185" s="298"/>
      <c r="Z185" s="298"/>
      <c r="AA185" s="298"/>
      <c r="AB185" s="298"/>
      <c r="AC185" s="298"/>
      <c r="AD185" s="298"/>
      <c r="AE185" s="298"/>
      <c r="AF185" s="298"/>
      <c r="AG185" s="298"/>
      <c r="AH185" s="298"/>
      <c r="AI185" s="298"/>
      <c r="AJ185" s="298"/>
      <c r="AK185" s="298"/>
      <c r="AL185" s="298"/>
      <c r="AM185" s="298"/>
      <c r="AN185" s="298"/>
      <c r="AO185" s="298"/>
      <c r="AP185" s="298"/>
      <c r="AQ185" s="298"/>
      <c r="AR185" s="298"/>
      <c r="AS185" s="298"/>
      <c r="AT185" s="298"/>
      <c r="AU185" s="298"/>
      <c r="AV185" s="298"/>
      <c r="AW185" s="298"/>
      <c r="AX185" s="298"/>
      <c r="AY185" s="298"/>
      <c r="AZ185" s="298"/>
      <c r="BA185" s="298"/>
      <c r="BB185" s="298"/>
      <c r="BC185" s="298"/>
      <c r="BD185" s="298"/>
      <c r="BE185" s="298"/>
      <c r="BF185" s="298"/>
      <c r="BG185" s="298"/>
      <c r="BH185" s="298"/>
      <c r="BI185" s="298"/>
      <c r="BJ185" s="298"/>
      <c r="BK185" s="298"/>
      <c r="BL185" s="298"/>
      <c r="BM185" s="298"/>
      <c r="BN185" s="298"/>
      <c r="BO185" s="298"/>
      <c r="BP185" s="298"/>
      <c r="BQ185" s="298"/>
      <c r="BR185" s="298"/>
      <c r="BS185" s="298"/>
      <c r="BT185" s="298"/>
      <c r="BU185" s="298"/>
      <c r="BV185" s="298"/>
      <c r="BW185" s="298"/>
      <c r="BX185" s="298"/>
      <c r="BY185" s="298"/>
      <c r="BZ185" s="298"/>
      <c r="CA185" s="298"/>
      <c r="CB185" s="298"/>
      <c r="CC185" s="298"/>
      <c r="CD185" s="298"/>
      <c r="CE185" s="298"/>
      <c r="CF185" s="298"/>
    </row>
    <row r="186" spans="1:84" x14ac:dyDescent="0.2">
      <c r="A186" s="298"/>
      <c r="B186" s="298"/>
      <c r="C186" s="298"/>
      <c r="D186" s="298"/>
      <c r="E186" s="298"/>
      <c r="F186" s="298"/>
      <c r="G186" s="298"/>
      <c r="H186" s="298"/>
      <c r="I186" s="298"/>
      <c r="J186" s="298"/>
      <c r="K186" s="298"/>
      <c r="L186" s="298"/>
      <c r="M186" s="298"/>
      <c r="N186" s="298"/>
      <c r="O186" s="298"/>
      <c r="P186" s="298"/>
      <c r="Q186" s="298"/>
      <c r="R186" s="298"/>
      <c r="S186" s="298"/>
      <c r="T186" s="298"/>
      <c r="U186" s="298"/>
      <c r="V186" s="298"/>
      <c r="W186" s="298"/>
      <c r="X186" s="298"/>
      <c r="Y186" s="298"/>
      <c r="Z186" s="298"/>
      <c r="AA186" s="298"/>
      <c r="AB186" s="298"/>
      <c r="AC186" s="298"/>
      <c r="AD186" s="298"/>
      <c r="AE186" s="298"/>
      <c r="AF186" s="298"/>
      <c r="AG186" s="298"/>
      <c r="AH186" s="298"/>
      <c r="AI186" s="298"/>
      <c r="AJ186" s="298"/>
      <c r="AK186" s="298"/>
      <c r="AL186" s="298"/>
      <c r="AM186" s="298"/>
      <c r="AN186" s="298"/>
      <c r="AO186" s="298"/>
      <c r="AP186" s="298"/>
      <c r="AQ186" s="298"/>
      <c r="AR186" s="298"/>
      <c r="AS186" s="298"/>
      <c r="AT186" s="298"/>
      <c r="AU186" s="298"/>
      <c r="AV186" s="298"/>
      <c r="AW186" s="298"/>
      <c r="AX186" s="298"/>
      <c r="AY186" s="298"/>
      <c r="AZ186" s="298"/>
      <c r="BA186" s="298"/>
      <c r="BB186" s="298"/>
      <c r="BC186" s="298"/>
      <c r="BD186" s="298"/>
      <c r="BE186" s="298"/>
      <c r="BF186" s="298"/>
      <c r="BG186" s="298"/>
      <c r="BH186" s="298"/>
      <c r="BI186" s="298"/>
      <c r="BJ186" s="298"/>
      <c r="BK186" s="298"/>
      <c r="BL186" s="298"/>
      <c r="BM186" s="298"/>
      <c r="BN186" s="298"/>
      <c r="BO186" s="298"/>
      <c r="BP186" s="298"/>
      <c r="BQ186" s="298"/>
      <c r="BR186" s="298"/>
      <c r="BS186" s="298"/>
      <c r="BT186" s="298"/>
      <c r="BU186" s="298"/>
      <c r="BV186" s="298"/>
      <c r="BW186" s="298"/>
      <c r="BX186" s="298"/>
      <c r="BY186" s="298"/>
      <c r="BZ186" s="298"/>
      <c r="CA186" s="298"/>
      <c r="CB186" s="298"/>
      <c r="CC186" s="298"/>
      <c r="CD186" s="298"/>
      <c r="CE186" s="298"/>
      <c r="CF186" s="298"/>
    </row>
    <row r="187" spans="1:84" x14ac:dyDescent="0.2">
      <c r="A187" s="298"/>
      <c r="B187" s="298"/>
      <c r="C187" s="298"/>
      <c r="D187" s="298"/>
      <c r="E187" s="298"/>
      <c r="F187" s="298"/>
      <c r="G187" s="298"/>
      <c r="H187" s="298"/>
      <c r="I187" s="298"/>
      <c r="J187" s="298"/>
      <c r="K187" s="298"/>
      <c r="L187" s="298"/>
      <c r="M187" s="298"/>
      <c r="N187" s="298"/>
      <c r="O187" s="298"/>
      <c r="P187" s="298"/>
      <c r="Q187" s="298"/>
      <c r="R187" s="298"/>
      <c r="S187" s="298"/>
      <c r="T187" s="298"/>
      <c r="U187" s="298"/>
      <c r="V187" s="298"/>
      <c r="W187" s="298"/>
      <c r="X187" s="298"/>
      <c r="Y187" s="298"/>
      <c r="Z187" s="298"/>
      <c r="AA187" s="298"/>
      <c r="AB187" s="298"/>
      <c r="AC187" s="298"/>
      <c r="AD187" s="298"/>
      <c r="AE187" s="298"/>
      <c r="AF187" s="298"/>
      <c r="AG187" s="298"/>
      <c r="AH187" s="298"/>
      <c r="AI187" s="298"/>
      <c r="AJ187" s="298"/>
      <c r="AK187" s="298"/>
      <c r="AL187" s="298"/>
      <c r="AM187" s="298"/>
      <c r="AN187" s="298"/>
      <c r="AO187" s="298"/>
      <c r="AP187" s="298"/>
      <c r="AQ187" s="298"/>
      <c r="AR187" s="298"/>
      <c r="AS187" s="298"/>
      <c r="AT187" s="298"/>
      <c r="AU187" s="298"/>
      <c r="AV187" s="298"/>
      <c r="AW187" s="298"/>
      <c r="AX187" s="298"/>
      <c r="AY187" s="298"/>
      <c r="AZ187" s="298"/>
      <c r="BA187" s="298"/>
      <c r="BB187" s="298"/>
      <c r="BC187" s="298"/>
      <c r="BD187" s="298"/>
      <c r="BE187" s="298"/>
      <c r="BF187" s="298"/>
      <c r="BG187" s="298"/>
      <c r="BH187" s="298"/>
      <c r="BI187" s="298"/>
      <c r="BJ187" s="298"/>
      <c r="BK187" s="298"/>
      <c r="BL187" s="298"/>
      <c r="BM187" s="298"/>
      <c r="BN187" s="298"/>
      <c r="BO187" s="298"/>
      <c r="BP187" s="298"/>
      <c r="BQ187" s="298"/>
      <c r="BR187" s="298"/>
      <c r="BS187" s="298"/>
      <c r="BT187" s="298"/>
      <c r="BU187" s="298"/>
      <c r="BV187" s="298"/>
      <c r="BW187" s="298"/>
      <c r="BX187" s="298"/>
      <c r="BY187" s="298"/>
      <c r="BZ187" s="298"/>
      <c r="CA187" s="298"/>
      <c r="CB187" s="298"/>
      <c r="CC187" s="298"/>
      <c r="CD187" s="298"/>
      <c r="CE187" s="298"/>
      <c r="CF187" s="298"/>
    </row>
    <row r="188" spans="1:84" x14ac:dyDescent="0.2">
      <c r="A188" s="298"/>
      <c r="B188" s="298"/>
      <c r="C188" s="298"/>
      <c r="D188" s="298"/>
      <c r="E188" s="298"/>
      <c r="F188" s="298"/>
      <c r="G188" s="298"/>
      <c r="H188" s="298"/>
      <c r="I188" s="298"/>
      <c r="J188" s="298"/>
      <c r="K188" s="298"/>
      <c r="L188" s="298"/>
      <c r="M188" s="298"/>
      <c r="N188" s="298"/>
      <c r="O188" s="298"/>
      <c r="P188" s="298"/>
      <c r="Q188" s="298"/>
      <c r="R188" s="298"/>
      <c r="S188" s="298"/>
      <c r="T188" s="298"/>
      <c r="U188" s="298"/>
      <c r="V188" s="298"/>
      <c r="W188" s="298"/>
      <c r="X188" s="298"/>
      <c r="Y188" s="298"/>
      <c r="Z188" s="298"/>
      <c r="AA188" s="298"/>
      <c r="AB188" s="298"/>
      <c r="AC188" s="298"/>
      <c r="AD188" s="298"/>
      <c r="AE188" s="298"/>
      <c r="AF188" s="298"/>
      <c r="AG188" s="298"/>
      <c r="AH188" s="298"/>
      <c r="AI188" s="298"/>
      <c r="AJ188" s="298"/>
      <c r="AK188" s="298"/>
      <c r="AL188" s="298"/>
      <c r="AM188" s="298"/>
      <c r="AN188" s="298"/>
      <c r="AO188" s="298"/>
      <c r="AP188" s="298"/>
      <c r="AQ188" s="298"/>
      <c r="AR188" s="298"/>
      <c r="AS188" s="298"/>
      <c r="AT188" s="298"/>
      <c r="AU188" s="298"/>
      <c r="AV188" s="298"/>
      <c r="AW188" s="298"/>
      <c r="AX188" s="298"/>
      <c r="AY188" s="298"/>
      <c r="AZ188" s="298"/>
      <c r="BA188" s="298"/>
      <c r="BB188" s="298"/>
      <c r="BC188" s="298"/>
      <c r="BD188" s="298"/>
      <c r="BE188" s="298"/>
      <c r="BF188" s="298"/>
      <c r="BG188" s="298"/>
      <c r="BH188" s="298"/>
      <c r="BI188" s="298"/>
      <c r="BJ188" s="298"/>
      <c r="BK188" s="298"/>
      <c r="BL188" s="298"/>
      <c r="BM188" s="298"/>
      <c r="BN188" s="298"/>
      <c r="BO188" s="298"/>
      <c r="BP188" s="298"/>
      <c r="BQ188" s="298"/>
      <c r="BR188" s="298"/>
      <c r="BS188" s="298"/>
      <c r="BT188" s="298"/>
      <c r="BU188" s="298"/>
      <c r="BV188" s="298"/>
      <c r="BW188" s="298"/>
      <c r="BX188" s="298"/>
      <c r="BY188" s="298"/>
      <c r="BZ188" s="298"/>
      <c r="CA188" s="298"/>
      <c r="CB188" s="298"/>
      <c r="CC188" s="298"/>
      <c r="CD188" s="298"/>
      <c r="CE188" s="298"/>
      <c r="CF188" s="298"/>
    </row>
    <row r="189" spans="1:84" x14ac:dyDescent="0.2">
      <c r="A189" s="298"/>
      <c r="B189" s="298"/>
      <c r="C189" s="298"/>
      <c r="D189" s="298"/>
      <c r="E189" s="298"/>
      <c r="F189" s="298"/>
      <c r="G189" s="298"/>
      <c r="H189" s="298"/>
      <c r="I189" s="298"/>
      <c r="J189" s="298"/>
      <c r="K189" s="298"/>
      <c r="L189" s="298"/>
      <c r="M189" s="298"/>
      <c r="N189" s="298"/>
      <c r="O189" s="298"/>
      <c r="P189" s="298"/>
      <c r="Q189" s="298"/>
      <c r="R189" s="298"/>
      <c r="S189" s="298"/>
      <c r="T189" s="298"/>
      <c r="U189" s="298"/>
      <c r="V189" s="298"/>
      <c r="W189" s="298"/>
      <c r="X189" s="298"/>
      <c r="Y189" s="298"/>
      <c r="Z189" s="298"/>
      <c r="AA189" s="298"/>
      <c r="AB189" s="298"/>
      <c r="AC189" s="298"/>
      <c r="AD189" s="298"/>
      <c r="AE189" s="298"/>
      <c r="AF189" s="298"/>
      <c r="AG189" s="298"/>
      <c r="AH189" s="298"/>
      <c r="AI189" s="298"/>
      <c r="AJ189" s="298"/>
      <c r="AK189" s="298"/>
      <c r="AL189" s="298"/>
      <c r="AM189" s="298"/>
      <c r="AN189" s="298"/>
      <c r="AO189" s="298"/>
      <c r="AP189" s="298"/>
      <c r="AQ189" s="298"/>
      <c r="AR189" s="298"/>
      <c r="AS189" s="298"/>
      <c r="AT189" s="298"/>
      <c r="AU189" s="298"/>
      <c r="AV189" s="298"/>
      <c r="AW189" s="298"/>
      <c r="AX189" s="298"/>
      <c r="AY189" s="298"/>
      <c r="AZ189" s="298"/>
      <c r="BA189" s="298"/>
      <c r="BB189" s="298"/>
      <c r="BC189" s="298"/>
      <c r="BD189" s="298"/>
      <c r="BE189" s="298"/>
      <c r="BF189" s="298"/>
      <c r="BG189" s="298"/>
      <c r="BH189" s="298"/>
      <c r="BI189" s="298"/>
      <c r="BJ189" s="298"/>
      <c r="BK189" s="298"/>
      <c r="BL189" s="298"/>
      <c r="BM189" s="298"/>
      <c r="BN189" s="298"/>
      <c r="BO189" s="298"/>
      <c r="BP189" s="298"/>
      <c r="BQ189" s="298"/>
      <c r="BR189" s="298"/>
      <c r="BS189" s="298"/>
      <c r="BT189" s="298"/>
      <c r="BU189" s="298"/>
      <c r="BV189" s="298"/>
      <c r="BW189" s="298"/>
      <c r="BX189" s="298"/>
      <c r="BY189" s="298"/>
      <c r="BZ189" s="298"/>
      <c r="CA189" s="298"/>
      <c r="CB189" s="298"/>
      <c r="CC189" s="298"/>
      <c r="CD189" s="298"/>
      <c r="CE189" s="298"/>
      <c r="CF189" s="298"/>
    </row>
    <row r="190" spans="1:84" x14ac:dyDescent="0.2">
      <c r="A190" s="298"/>
      <c r="B190" s="298"/>
      <c r="C190" s="298"/>
      <c r="D190" s="298"/>
      <c r="E190" s="298"/>
      <c r="F190" s="298"/>
      <c r="G190" s="298"/>
      <c r="H190" s="298"/>
      <c r="I190" s="298"/>
      <c r="J190" s="298"/>
      <c r="K190" s="298"/>
      <c r="L190" s="298"/>
      <c r="M190" s="298"/>
      <c r="N190" s="298"/>
      <c r="O190" s="298"/>
      <c r="P190" s="298"/>
      <c r="Q190" s="298"/>
      <c r="R190" s="298"/>
      <c r="S190" s="298"/>
      <c r="T190" s="298"/>
      <c r="U190" s="298"/>
      <c r="V190" s="298"/>
      <c r="W190" s="298"/>
      <c r="X190" s="298"/>
      <c r="Y190" s="298"/>
      <c r="Z190" s="298"/>
      <c r="AA190" s="298"/>
      <c r="AB190" s="298"/>
      <c r="AC190" s="298"/>
      <c r="AD190" s="298"/>
      <c r="AE190" s="298"/>
      <c r="AF190" s="298"/>
      <c r="AG190" s="298"/>
      <c r="AH190" s="298"/>
      <c r="AI190" s="298"/>
      <c r="AJ190" s="298"/>
      <c r="AK190" s="298"/>
      <c r="AL190" s="298"/>
      <c r="AM190" s="298"/>
      <c r="AN190" s="298"/>
      <c r="AO190" s="298"/>
      <c r="AP190" s="298"/>
      <c r="AQ190" s="298"/>
      <c r="AR190" s="298"/>
      <c r="AS190" s="298"/>
      <c r="AT190" s="298"/>
      <c r="AU190" s="298"/>
      <c r="AV190" s="298"/>
      <c r="AW190" s="298"/>
      <c r="AX190" s="298"/>
      <c r="AY190" s="298"/>
      <c r="AZ190" s="298"/>
      <c r="BA190" s="298"/>
      <c r="BB190" s="298"/>
      <c r="BC190" s="298"/>
      <c r="BD190" s="298"/>
      <c r="BE190" s="298"/>
      <c r="BF190" s="298"/>
      <c r="BG190" s="298"/>
      <c r="BH190" s="298"/>
      <c r="BI190" s="298"/>
      <c r="BJ190" s="298"/>
      <c r="BK190" s="298"/>
      <c r="BL190" s="298"/>
      <c r="BM190" s="298"/>
      <c r="BN190" s="298"/>
      <c r="BO190" s="298"/>
      <c r="BP190" s="298"/>
      <c r="BQ190" s="298"/>
      <c r="BR190" s="298"/>
      <c r="BS190" s="298"/>
      <c r="BT190" s="298"/>
      <c r="BU190" s="298"/>
      <c r="BV190" s="298"/>
      <c r="BW190" s="298"/>
      <c r="BX190" s="298"/>
      <c r="BY190" s="298"/>
      <c r="BZ190" s="298"/>
      <c r="CA190" s="298"/>
      <c r="CB190" s="298"/>
      <c r="CC190" s="298"/>
      <c r="CD190" s="298"/>
      <c r="CE190" s="298"/>
      <c r="CF190" s="298"/>
    </row>
    <row r="191" spans="1:84" x14ac:dyDescent="0.2">
      <c r="A191" s="298"/>
      <c r="B191" s="298"/>
      <c r="C191" s="298"/>
      <c r="D191" s="298"/>
      <c r="E191" s="298"/>
      <c r="F191" s="298"/>
      <c r="G191" s="298"/>
      <c r="H191" s="298"/>
      <c r="I191" s="298"/>
      <c r="J191" s="298"/>
      <c r="K191" s="298"/>
      <c r="L191" s="298"/>
      <c r="M191" s="298"/>
      <c r="N191" s="298"/>
      <c r="O191" s="298"/>
      <c r="P191" s="298"/>
      <c r="Q191" s="298"/>
      <c r="R191" s="298"/>
      <c r="S191" s="298"/>
      <c r="T191" s="298"/>
      <c r="U191" s="298"/>
      <c r="V191" s="298"/>
      <c r="W191" s="298"/>
      <c r="X191" s="298"/>
      <c r="Y191" s="298"/>
      <c r="Z191" s="298"/>
      <c r="AA191" s="298"/>
      <c r="AB191" s="298"/>
      <c r="AC191" s="298"/>
      <c r="AD191" s="298"/>
      <c r="AE191" s="298"/>
      <c r="AF191" s="298"/>
      <c r="AG191" s="298"/>
      <c r="AH191" s="298"/>
      <c r="AI191" s="298"/>
      <c r="AJ191" s="298"/>
      <c r="AK191" s="298"/>
      <c r="AL191" s="298"/>
      <c r="AM191" s="298"/>
      <c r="AN191" s="298"/>
      <c r="AO191" s="298"/>
      <c r="AP191" s="298"/>
      <c r="AQ191" s="298"/>
      <c r="AR191" s="298"/>
      <c r="AS191" s="298"/>
      <c r="AT191" s="298"/>
      <c r="AU191" s="298"/>
      <c r="AV191" s="298"/>
      <c r="AW191" s="298"/>
      <c r="AX191" s="298"/>
      <c r="AY191" s="298"/>
      <c r="AZ191" s="298"/>
      <c r="BA191" s="298"/>
      <c r="BB191" s="298"/>
      <c r="BC191" s="298"/>
      <c r="BD191" s="298"/>
      <c r="BE191" s="298"/>
      <c r="BF191" s="298"/>
      <c r="BG191" s="298"/>
      <c r="BH191" s="298"/>
      <c r="BI191" s="298"/>
      <c r="BJ191" s="298"/>
      <c r="BK191" s="298"/>
      <c r="BL191" s="298"/>
      <c r="BM191" s="298"/>
      <c r="BN191" s="298"/>
      <c r="BO191" s="298"/>
      <c r="BP191" s="298"/>
      <c r="BQ191" s="298"/>
      <c r="BR191" s="298"/>
      <c r="BS191" s="298"/>
      <c r="BT191" s="298"/>
      <c r="BU191" s="298"/>
      <c r="BV191" s="298"/>
      <c r="BW191" s="298"/>
      <c r="BX191" s="298"/>
      <c r="BY191" s="298"/>
      <c r="BZ191" s="298"/>
      <c r="CA191" s="298"/>
      <c r="CB191" s="298"/>
      <c r="CC191" s="298"/>
      <c r="CD191" s="298"/>
      <c r="CE191" s="298"/>
      <c r="CF191" s="298"/>
    </row>
    <row r="192" spans="1:84" x14ac:dyDescent="0.2">
      <c r="A192" s="298"/>
      <c r="B192" s="298"/>
      <c r="C192" s="298"/>
      <c r="D192" s="298"/>
      <c r="E192" s="298"/>
      <c r="F192" s="298"/>
      <c r="G192" s="298"/>
      <c r="H192" s="298"/>
      <c r="I192" s="298"/>
      <c r="J192" s="298"/>
      <c r="K192" s="298"/>
      <c r="L192" s="298"/>
      <c r="M192" s="298"/>
      <c r="N192" s="298"/>
      <c r="O192" s="298"/>
      <c r="P192" s="298"/>
      <c r="Q192" s="298"/>
      <c r="R192" s="298"/>
      <c r="S192" s="298"/>
      <c r="T192" s="298"/>
      <c r="U192" s="298"/>
      <c r="V192" s="298"/>
      <c r="W192" s="298"/>
      <c r="X192" s="298"/>
      <c r="Y192" s="298"/>
      <c r="Z192" s="298"/>
      <c r="AA192" s="298"/>
      <c r="AB192" s="298"/>
      <c r="AC192" s="298"/>
      <c r="AD192" s="298"/>
      <c r="AE192" s="298"/>
      <c r="AF192" s="298"/>
      <c r="AG192" s="298"/>
      <c r="AH192" s="298"/>
      <c r="AI192" s="298"/>
      <c r="AJ192" s="298"/>
      <c r="AK192" s="298"/>
      <c r="AL192" s="298"/>
      <c r="AM192" s="298"/>
      <c r="AN192" s="298"/>
      <c r="AO192" s="298"/>
      <c r="AP192" s="298"/>
      <c r="AQ192" s="298"/>
      <c r="AR192" s="298"/>
      <c r="AS192" s="298"/>
      <c r="AT192" s="298"/>
      <c r="AU192" s="298"/>
      <c r="AV192" s="298"/>
      <c r="AW192" s="298"/>
      <c r="AX192" s="298"/>
      <c r="AY192" s="298"/>
      <c r="AZ192" s="298"/>
      <c r="BA192" s="298"/>
      <c r="BB192" s="298"/>
      <c r="BC192" s="298"/>
      <c r="BD192" s="298"/>
      <c r="BE192" s="298"/>
      <c r="BF192" s="298"/>
      <c r="BG192" s="298"/>
      <c r="BH192" s="298"/>
      <c r="BI192" s="298"/>
      <c r="BJ192" s="298"/>
      <c r="BK192" s="298"/>
      <c r="BL192" s="298"/>
      <c r="BM192" s="298"/>
      <c r="BN192" s="298"/>
      <c r="BO192" s="298"/>
      <c r="BP192" s="298"/>
      <c r="BQ192" s="298"/>
      <c r="BR192" s="298"/>
      <c r="BS192" s="298"/>
      <c r="BT192" s="298"/>
      <c r="BU192" s="298"/>
      <c r="BV192" s="298"/>
      <c r="BW192" s="298"/>
      <c r="BX192" s="298"/>
      <c r="BY192" s="298"/>
      <c r="BZ192" s="298"/>
      <c r="CA192" s="298"/>
      <c r="CB192" s="298"/>
      <c r="CC192" s="298"/>
      <c r="CD192" s="298"/>
      <c r="CE192" s="298"/>
      <c r="CF192" s="298"/>
    </row>
    <row r="193" spans="1:84" x14ac:dyDescent="0.2">
      <c r="A193" s="298"/>
      <c r="B193" s="298"/>
      <c r="C193" s="298"/>
      <c r="D193" s="298"/>
      <c r="E193" s="298"/>
      <c r="F193" s="298"/>
      <c r="G193" s="298"/>
      <c r="H193" s="298"/>
      <c r="I193" s="298"/>
      <c r="J193" s="298"/>
      <c r="K193" s="298"/>
      <c r="L193" s="298"/>
      <c r="M193" s="298"/>
      <c r="N193" s="298"/>
      <c r="O193" s="298"/>
      <c r="P193" s="298"/>
      <c r="Q193" s="298"/>
      <c r="R193" s="298"/>
      <c r="S193" s="298"/>
      <c r="T193" s="298"/>
      <c r="U193" s="298"/>
      <c r="V193" s="298"/>
      <c r="W193" s="298"/>
      <c r="X193" s="298"/>
      <c r="Y193" s="298"/>
      <c r="Z193" s="298"/>
      <c r="AA193" s="298"/>
      <c r="AB193" s="298"/>
      <c r="AC193" s="298"/>
      <c r="AD193" s="298"/>
      <c r="AE193" s="298"/>
      <c r="AF193" s="298"/>
      <c r="AG193" s="298"/>
      <c r="AH193" s="298"/>
      <c r="AI193" s="298"/>
      <c r="AJ193" s="298"/>
      <c r="AK193" s="298"/>
      <c r="AL193" s="298"/>
      <c r="AM193" s="298"/>
      <c r="AN193" s="298"/>
      <c r="AO193" s="298"/>
      <c r="AP193" s="298"/>
      <c r="AQ193" s="298"/>
      <c r="AR193" s="298"/>
      <c r="AS193" s="298"/>
      <c r="AT193" s="298"/>
      <c r="AU193" s="298"/>
      <c r="AV193" s="298"/>
      <c r="AW193" s="298"/>
      <c r="AX193" s="298"/>
      <c r="AY193" s="298"/>
      <c r="AZ193" s="298"/>
      <c r="BA193" s="298"/>
      <c r="BB193" s="298"/>
      <c r="BC193" s="298"/>
      <c r="BD193" s="298"/>
      <c r="BE193" s="298"/>
      <c r="BF193" s="298"/>
      <c r="BG193" s="298"/>
      <c r="BH193" s="298"/>
      <c r="BI193" s="298"/>
      <c r="BJ193" s="298"/>
      <c r="BK193" s="298"/>
      <c r="BL193" s="298"/>
      <c r="BM193" s="298"/>
      <c r="BN193" s="298"/>
      <c r="BO193" s="298"/>
      <c r="BP193" s="298"/>
      <c r="BQ193" s="298"/>
      <c r="BR193" s="298"/>
      <c r="BS193" s="298"/>
      <c r="BT193" s="298"/>
      <c r="BU193" s="298"/>
      <c r="BV193" s="298"/>
      <c r="BW193" s="298"/>
      <c r="BX193" s="298"/>
      <c r="BY193" s="298"/>
      <c r="BZ193" s="298"/>
      <c r="CA193" s="298"/>
      <c r="CB193" s="298"/>
      <c r="CC193" s="298"/>
      <c r="CD193" s="298"/>
      <c r="CE193" s="298"/>
      <c r="CF193" s="298"/>
    </row>
    <row r="194" spans="1:84" x14ac:dyDescent="0.2">
      <c r="A194" s="298"/>
      <c r="B194" s="298"/>
      <c r="C194" s="298"/>
      <c r="D194" s="298"/>
      <c r="E194" s="298"/>
      <c r="F194" s="298"/>
      <c r="G194" s="298"/>
      <c r="H194" s="298"/>
      <c r="I194" s="298"/>
      <c r="J194" s="298"/>
      <c r="K194" s="298"/>
      <c r="L194" s="298"/>
      <c r="M194" s="298"/>
      <c r="N194" s="298"/>
      <c r="O194" s="298"/>
      <c r="P194" s="298"/>
      <c r="Q194" s="298"/>
      <c r="R194" s="298"/>
      <c r="S194" s="298"/>
      <c r="T194" s="298"/>
      <c r="U194" s="298"/>
      <c r="V194" s="298"/>
      <c r="W194" s="298"/>
      <c r="X194" s="298"/>
      <c r="Y194" s="298"/>
      <c r="Z194" s="298"/>
      <c r="AA194" s="298"/>
      <c r="AB194" s="298"/>
      <c r="AC194" s="298"/>
      <c r="AD194" s="298"/>
      <c r="AE194" s="298"/>
      <c r="AF194" s="298"/>
      <c r="AG194" s="298"/>
      <c r="AH194" s="298"/>
      <c r="AI194" s="298"/>
      <c r="AJ194" s="298"/>
      <c r="AK194" s="298"/>
      <c r="AL194" s="298"/>
      <c r="AM194" s="298"/>
      <c r="AN194" s="298"/>
      <c r="AO194" s="298"/>
      <c r="AP194" s="298"/>
      <c r="AQ194" s="298"/>
      <c r="AR194" s="298"/>
      <c r="AS194" s="298"/>
      <c r="AT194" s="298"/>
      <c r="AU194" s="298"/>
      <c r="AV194" s="298"/>
      <c r="AW194" s="298"/>
      <c r="AX194" s="298"/>
      <c r="AY194" s="298"/>
      <c r="AZ194" s="298"/>
      <c r="BA194" s="298"/>
      <c r="BB194" s="298"/>
      <c r="BC194" s="298"/>
      <c r="BD194" s="298"/>
      <c r="BE194" s="298"/>
      <c r="BF194" s="298"/>
      <c r="BG194" s="298"/>
      <c r="BH194" s="298"/>
      <c r="BI194" s="298"/>
      <c r="BJ194" s="298"/>
      <c r="BK194" s="298"/>
      <c r="BL194" s="298"/>
      <c r="BM194" s="298"/>
      <c r="BN194" s="298"/>
      <c r="BO194" s="298"/>
      <c r="BP194" s="298"/>
      <c r="BQ194" s="298"/>
      <c r="BR194" s="298"/>
      <c r="BS194" s="298"/>
      <c r="BT194" s="298"/>
      <c r="BU194" s="298"/>
      <c r="BV194" s="298"/>
      <c r="BW194" s="298"/>
      <c r="BX194" s="298"/>
      <c r="BY194" s="298"/>
      <c r="BZ194" s="298"/>
      <c r="CA194" s="298"/>
      <c r="CB194" s="298"/>
      <c r="CC194" s="298"/>
      <c r="CD194" s="298"/>
      <c r="CE194" s="298"/>
      <c r="CF194" s="298"/>
    </row>
    <row r="195" spans="1:84" x14ac:dyDescent="0.2">
      <c r="A195" s="298"/>
      <c r="B195" s="298"/>
      <c r="C195" s="298"/>
      <c r="D195" s="298"/>
      <c r="E195" s="298"/>
      <c r="F195" s="298"/>
      <c r="G195" s="298"/>
      <c r="H195" s="298"/>
      <c r="I195" s="298"/>
      <c r="J195" s="298"/>
      <c r="K195" s="298"/>
      <c r="L195" s="298"/>
      <c r="M195" s="298"/>
      <c r="N195" s="298"/>
      <c r="O195" s="298"/>
      <c r="P195" s="298"/>
      <c r="Q195" s="298"/>
      <c r="R195" s="298"/>
      <c r="S195" s="298"/>
      <c r="T195" s="298"/>
      <c r="U195" s="298"/>
      <c r="V195" s="298"/>
      <c r="W195" s="298"/>
      <c r="X195" s="298"/>
      <c r="Y195" s="298"/>
      <c r="Z195" s="298"/>
      <c r="AA195" s="298"/>
      <c r="AB195" s="298"/>
      <c r="AC195" s="298"/>
      <c r="AD195" s="298"/>
      <c r="AE195" s="298"/>
      <c r="AF195" s="298"/>
      <c r="AG195" s="298"/>
      <c r="AH195" s="298"/>
      <c r="AI195" s="298"/>
      <c r="AJ195" s="298"/>
      <c r="AK195" s="298"/>
      <c r="AL195" s="298"/>
      <c r="AM195" s="298"/>
      <c r="AN195" s="298"/>
      <c r="AO195" s="298"/>
      <c r="AP195" s="298"/>
      <c r="AQ195" s="298"/>
      <c r="AR195" s="298"/>
      <c r="AS195" s="298"/>
      <c r="AT195" s="298"/>
      <c r="AU195" s="298"/>
      <c r="AV195" s="298"/>
      <c r="AW195" s="298"/>
      <c r="AX195" s="298"/>
      <c r="AY195" s="298"/>
      <c r="AZ195" s="298"/>
      <c r="BA195" s="298"/>
      <c r="BB195" s="298"/>
      <c r="BC195" s="298"/>
      <c r="BD195" s="298"/>
      <c r="BE195" s="298"/>
      <c r="BF195" s="298"/>
      <c r="BG195" s="298"/>
      <c r="BH195" s="298"/>
      <c r="BI195" s="298"/>
      <c r="BJ195" s="298"/>
      <c r="BK195" s="298"/>
      <c r="BL195" s="298"/>
      <c r="BM195" s="298"/>
      <c r="BN195" s="298"/>
      <c r="BO195" s="298"/>
      <c r="BP195" s="298"/>
      <c r="BQ195" s="298"/>
      <c r="BR195" s="298"/>
      <c r="BS195" s="298"/>
      <c r="BT195" s="298"/>
      <c r="BU195" s="298"/>
      <c r="BV195" s="298"/>
      <c r="BW195" s="298"/>
      <c r="BX195" s="298"/>
      <c r="BY195" s="298"/>
      <c r="BZ195" s="298"/>
      <c r="CA195" s="298"/>
      <c r="CB195" s="298"/>
      <c r="CC195" s="298"/>
      <c r="CD195" s="298"/>
      <c r="CE195" s="298"/>
      <c r="CF195" s="298"/>
    </row>
    <row r="196" spans="1:84" x14ac:dyDescent="0.2">
      <c r="A196" s="298"/>
      <c r="B196" s="298"/>
      <c r="C196" s="298"/>
      <c r="D196" s="298"/>
      <c r="E196" s="298"/>
      <c r="F196" s="298"/>
      <c r="G196" s="298"/>
      <c r="H196" s="298"/>
      <c r="I196" s="298"/>
      <c r="J196" s="298"/>
      <c r="K196" s="298"/>
      <c r="L196" s="298"/>
      <c r="M196" s="298"/>
      <c r="N196" s="298"/>
      <c r="O196" s="298"/>
      <c r="P196" s="298"/>
      <c r="Q196" s="298"/>
      <c r="R196" s="298"/>
      <c r="S196" s="298"/>
      <c r="T196" s="298"/>
      <c r="U196" s="298"/>
      <c r="V196" s="298"/>
      <c r="W196" s="298"/>
      <c r="X196" s="298"/>
      <c r="Y196" s="298"/>
      <c r="Z196" s="298"/>
      <c r="AA196" s="298"/>
      <c r="AB196" s="298"/>
      <c r="AC196" s="298"/>
      <c r="AD196" s="298"/>
      <c r="AE196" s="298"/>
      <c r="AF196" s="298"/>
      <c r="AG196" s="298"/>
      <c r="AH196" s="298"/>
      <c r="AI196" s="298"/>
      <c r="AJ196" s="298"/>
      <c r="AK196" s="298"/>
      <c r="AL196" s="298"/>
      <c r="AM196" s="298"/>
      <c r="AN196" s="298"/>
      <c r="AO196" s="298"/>
      <c r="AP196" s="298"/>
      <c r="AQ196" s="298"/>
      <c r="AR196" s="298"/>
      <c r="AS196" s="298"/>
      <c r="AT196" s="298"/>
      <c r="AU196" s="298"/>
      <c r="AV196" s="298"/>
      <c r="AW196" s="298"/>
      <c r="AX196" s="298"/>
      <c r="AY196" s="298"/>
      <c r="AZ196" s="298"/>
      <c r="BA196" s="298"/>
      <c r="BB196" s="298"/>
      <c r="BC196" s="298"/>
      <c r="BD196" s="298"/>
      <c r="BE196" s="298"/>
      <c r="BF196" s="298"/>
      <c r="BG196" s="298"/>
      <c r="BH196" s="298"/>
      <c r="BI196" s="298"/>
      <c r="BJ196" s="298"/>
      <c r="BK196" s="298"/>
      <c r="BL196" s="298"/>
      <c r="BM196" s="298"/>
      <c r="BN196" s="298"/>
      <c r="BO196" s="298"/>
      <c r="BP196" s="298"/>
      <c r="BQ196" s="298"/>
      <c r="BR196" s="298"/>
      <c r="BS196" s="298"/>
      <c r="BT196" s="298"/>
      <c r="BU196" s="298"/>
      <c r="BV196" s="298"/>
      <c r="BW196" s="298"/>
      <c r="BX196" s="298"/>
      <c r="BY196" s="298"/>
      <c r="BZ196" s="298"/>
      <c r="CA196" s="298"/>
      <c r="CB196" s="298"/>
      <c r="CC196" s="298"/>
      <c r="CD196" s="298"/>
      <c r="CE196" s="298"/>
      <c r="CF196" s="298"/>
    </row>
    <row r="197" spans="1:84" x14ac:dyDescent="0.2">
      <c r="A197" s="298"/>
      <c r="B197" s="298"/>
      <c r="C197" s="298"/>
      <c r="D197" s="298"/>
      <c r="E197" s="298"/>
      <c r="F197" s="298"/>
      <c r="G197" s="298"/>
      <c r="H197" s="298"/>
      <c r="I197" s="298"/>
      <c r="J197" s="298"/>
      <c r="K197" s="298"/>
      <c r="L197" s="298"/>
      <c r="M197" s="298"/>
      <c r="N197" s="298"/>
      <c r="O197" s="298"/>
      <c r="P197" s="298"/>
      <c r="Q197" s="298"/>
      <c r="R197" s="298"/>
      <c r="S197" s="298"/>
      <c r="T197" s="298"/>
      <c r="U197" s="298"/>
      <c r="V197" s="298"/>
      <c r="W197" s="298"/>
      <c r="X197" s="298"/>
      <c r="Y197" s="298"/>
      <c r="Z197" s="298"/>
      <c r="AA197" s="298"/>
      <c r="AB197" s="298"/>
      <c r="AC197" s="298"/>
      <c r="AD197" s="298"/>
      <c r="AE197" s="298"/>
      <c r="AF197" s="298"/>
      <c r="AG197" s="298"/>
      <c r="AH197" s="298"/>
      <c r="AI197" s="298"/>
      <c r="AJ197" s="298"/>
      <c r="AK197" s="298"/>
      <c r="AL197" s="298"/>
      <c r="AM197" s="298"/>
      <c r="AN197" s="298"/>
      <c r="AO197" s="298"/>
      <c r="AP197" s="298"/>
      <c r="AQ197" s="298"/>
      <c r="AR197" s="298"/>
      <c r="AS197" s="298"/>
      <c r="AT197" s="298"/>
      <c r="AU197" s="298"/>
      <c r="AV197" s="298"/>
      <c r="AW197" s="298"/>
      <c r="AX197" s="298"/>
      <c r="AY197" s="298"/>
      <c r="AZ197" s="298"/>
      <c r="BA197" s="298"/>
      <c r="BB197" s="298"/>
      <c r="BC197" s="298"/>
      <c r="BD197" s="298"/>
      <c r="BE197" s="298"/>
      <c r="BF197" s="298"/>
      <c r="BG197" s="298"/>
      <c r="BH197" s="298"/>
      <c r="BI197" s="298"/>
      <c r="BJ197" s="298"/>
      <c r="BK197" s="298"/>
      <c r="BL197" s="298"/>
      <c r="BM197" s="298"/>
      <c r="BN197" s="298"/>
      <c r="BO197" s="298"/>
      <c r="BP197" s="298"/>
      <c r="BQ197" s="298"/>
      <c r="BR197" s="298"/>
      <c r="BS197" s="298"/>
      <c r="BT197" s="298"/>
      <c r="BU197" s="298"/>
      <c r="BV197" s="298"/>
      <c r="BW197" s="298"/>
      <c r="BX197" s="298"/>
      <c r="BY197" s="298"/>
      <c r="BZ197" s="298"/>
      <c r="CA197" s="298"/>
      <c r="CB197" s="298"/>
      <c r="CC197" s="298"/>
      <c r="CD197" s="298"/>
      <c r="CE197" s="298"/>
      <c r="CF197" s="298"/>
    </row>
    <row r="198" spans="1:84" x14ac:dyDescent="0.2">
      <c r="A198" s="298"/>
      <c r="B198" s="298"/>
      <c r="C198" s="298"/>
      <c r="D198" s="298"/>
      <c r="E198" s="298"/>
      <c r="F198" s="298"/>
      <c r="G198" s="298"/>
      <c r="H198" s="298"/>
      <c r="I198" s="298"/>
      <c r="J198" s="298"/>
      <c r="K198" s="298"/>
      <c r="L198" s="298"/>
      <c r="M198" s="298"/>
      <c r="N198" s="298"/>
      <c r="O198" s="298"/>
      <c r="P198" s="298"/>
      <c r="Q198" s="298"/>
      <c r="R198" s="298"/>
      <c r="S198" s="298"/>
      <c r="T198" s="298"/>
      <c r="U198" s="298"/>
      <c r="V198" s="298"/>
      <c r="W198" s="298"/>
      <c r="X198" s="298"/>
      <c r="Y198" s="298"/>
      <c r="Z198" s="298"/>
      <c r="AA198" s="298"/>
      <c r="AB198" s="298"/>
      <c r="AC198" s="298"/>
      <c r="AD198" s="298"/>
      <c r="AE198" s="298"/>
      <c r="AF198" s="298"/>
      <c r="AG198" s="298"/>
      <c r="AH198" s="298"/>
      <c r="AI198" s="298"/>
      <c r="AJ198" s="298"/>
      <c r="AK198" s="298"/>
      <c r="AL198" s="298"/>
      <c r="AM198" s="298"/>
      <c r="AN198" s="298"/>
      <c r="AO198" s="298"/>
      <c r="AP198" s="298"/>
      <c r="AQ198" s="298"/>
      <c r="AR198" s="298"/>
      <c r="AS198" s="298"/>
      <c r="AT198" s="298"/>
      <c r="AU198" s="298"/>
      <c r="AV198" s="298"/>
      <c r="AW198" s="298"/>
      <c r="AX198" s="298"/>
      <c r="AY198" s="298"/>
      <c r="AZ198" s="298"/>
      <c r="BA198" s="298"/>
      <c r="BB198" s="298"/>
      <c r="BC198" s="298"/>
      <c r="BD198" s="298"/>
      <c r="BE198" s="298"/>
      <c r="BF198" s="298"/>
      <c r="BG198" s="298"/>
      <c r="BH198" s="298"/>
      <c r="BI198" s="298"/>
      <c r="BJ198" s="298"/>
      <c r="BK198" s="298"/>
      <c r="BL198" s="298"/>
      <c r="BM198" s="298"/>
      <c r="BN198" s="298"/>
      <c r="BO198" s="298"/>
      <c r="BP198" s="298"/>
      <c r="BQ198" s="298"/>
      <c r="BR198" s="298"/>
      <c r="BS198" s="298"/>
      <c r="BT198" s="298"/>
      <c r="BU198" s="298"/>
      <c r="BV198" s="298"/>
      <c r="BW198" s="298"/>
      <c r="BX198" s="298"/>
      <c r="BY198" s="298"/>
      <c r="BZ198" s="298"/>
      <c r="CA198" s="298"/>
      <c r="CB198" s="298"/>
      <c r="CC198" s="298"/>
      <c r="CD198" s="298"/>
      <c r="CE198" s="298"/>
      <c r="CF198" s="298"/>
    </row>
    <row r="199" spans="1:84" x14ac:dyDescent="0.2">
      <c r="A199" s="298"/>
      <c r="B199" s="298"/>
      <c r="C199" s="298"/>
      <c r="D199" s="298"/>
      <c r="E199" s="298"/>
      <c r="F199" s="298"/>
      <c r="G199" s="298"/>
      <c r="H199" s="298"/>
      <c r="I199" s="298"/>
      <c r="J199" s="298"/>
      <c r="K199" s="298"/>
      <c r="L199" s="298"/>
      <c r="M199" s="298"/>
      <c r="N199" s="298"/>
      <c r="O199" s="298"/>
      <c r="P199" s="298"/>
      <c r="Q199" s="298"/>
      <c r="R199" s="298"/>
      <c r="S199" s="298"/>
      <c r="T199" s="298"/>
      <c r="U199" s="298"/>
      <c r="V199" s="298"/>
      <c r="W199" s="298"/>
      <c r="X199" s="298"/>
      <c r="Y199" s="298"/>
      <c r="Z199" s="298"/>
      <c r="AA199" s="298"/>
      <c r="AB199" s="298"/>
      <c r="AC199" s="298"/>
      <c r="AD199" s="298"/>
      <c r="AE199" s="298"/>
      <c r="AF199" s="298"/>
      <c r="AG199" s="298"/>
      <c r="AH199" s="298"/>
      <c r="AI199" s="298"/>
      <c r="AJ199" s="298"/>
      <c r="AK199" s="298"/>
      <c r="AL199" s="298"/>
      <c r="AM199" s="298"/>
      <c r="AN199" s="298"/>
      <c r="AO199" s="298"/>
      <c r="AP199" s="298"/>
      <c r="AQ199" s="298"/>
      <c r="AR199" s="298"/>
      <c r="AS199" s="298"/>
      <c r="AT199" s="298"/>
      <c r="AU199" s="298"/>
      <c r="AV199" s="298"/>
      <c r="AW199" s="298"/>
      <c r="AX199" s="298"/>
      <c r="AY199" s="298"/>
      <c r="AZ199" s="298"/>
      <c r="BA199" s="298"/>
      <c r="BB199" s="298"/>
      <c r="BC199" s="298"/>
      <c r="BD199" s="298"/>
      <c r="BE199" s="298"/>
      <c r="BF199" s="298"/>
      <c r="BG199" s="298"/>
      <c r="BH199" s="298"/>
      <c r="BI199" s="298"/>
      <c r="BJ199" s="298"/>
      <c r="BK199" s="298"/>
      <c r="BL199" s="298"/>
      <c r="BM199" s="298"/>
      <c r="BN199" s="298"/>
      <c r="BO199" s="298"/>
      <c r="BP199" s="298"/>
      <c r="BQ199" s="298"/>
      <c r="BR199" s="298"/>
      <c r="BS199" s="298"/>
      <c r="BT199" s="298"/>
      <c r="BU199" s="298"/>
      <c r="BV199" s="298"/>
      <c r="BW199" s="298"/>
      <c r="BX199" s="298"/>
      <c r="BY199" s="298"/>
      <c r="BZ199" s="298"/>
      <c r="CA199" s="298"/>
      <c r="CB199" s="298"/>
      <c r="CC199" s="298"/>
      <c r="CD199" s="298"/>
      <c r="CE199" s="298"/>
      <c r="CF199" s="298"/>
    </row>
    <row r="200" spans="1:84" x14ac:dyDescent="0.2">
      <c r="A200" s="298"/>
      <c r="B200" s="298"/>
      <c r="C200" s="298"/>
      <c r="D200" s="298"/>
      <c r="E200" s="298"/>
      <c r="F200" s="298"/>
      <c r="G200" s="298"/>
      <c r="H200" s="298"/>
      <c r="I200" s="298"/>
      <c r="J200" s="298"/>
      <c r="K200" s="298"/>
      <c r="L200" s="298"/>
      <c r="M200" s="298"/>
      <c r="N200" s="298"/>
      <c r="O200" s="298"/>
      <c r="P200" s="298"/>
      <c r="Q200" s="298"/>
      <c r="R200" s="298"/>
      <c r="S200" s="298"/>
      <c r="T200" s="298"/>
      <c r="U200" s="298"/>
      <c r="V200" s="298"/>
      <c r="W200" s="298"/>
      <c r="X200" s="298"/>
      <c r="Y200" s="298"/>
      <c r="Z200" s="298"/>
      <c r="AA200" s="298"/>
      <c r="AB200" s="298"/>
      <c r="AC200" s="298"/>
      <c r="AD200" s="298"/>
      <c r="AE200" s="298"/>
      <c r="AF200" s="298"/>
      <c r="AG200" s="298"/>
      <c r="AH200" s="298"/>
      <c r="AI200" s="298"/>
      <c r="AJ200" s="298"/>
      <c r="AK200" s="298"/>
      <c r="AL200" s="298"/>
      <c r="AM200" s="298"/>
      <c r="AN200" s="298"/>
      <c r="AO200" s="298"/>
      <c r="AP200" s="298"/>
      <c r="AQ200" s="298"/>
      <c r="AR200" s="298"/>
      <c r="AS200" s="298"/>
      <c r="AT200" s="298"/>
      <c r="AU200" s="298"/>
      <c r="AV200" s="298"/>
      <c r="AW200" s="298"/>
      <c r="AX200" s="298"/>
      <c r="AY200" s="298"/>
      <c r="AZ200" s="298"/>
      <c r="BA200" s="298"/>
      <c r="BB200" s="298"/>
      <c r="BC200" s="298"/>
      <c r="BD200" s="298"/>
      <c r="BE200" s="298"/>
      <c r="BF200" s="298"/>
      <c r="BG200" s="298"/>
      <c r="BH200" s="298"/>
      <c r="BI200" s="298"/>
      <c r="BJ200" s="298"/>
      <c r="BK200" s="298"/>
      <c r="BL200" s="298"/>
      <c r="BM200" s="298"/>
      <c r="BN200" s="298"/>
      <c r="BO200" s="298"/>
      <c r="BP200" s="298"/>
      <c r="BQ200" s="298"/>
      <c r="BR200" s="298"/>
      <c r="BS200" s="298"/>
      <c r="BT200" s="298"/>
      <c r="BU200" s="298"/>
      <c r="BV200" s="298"/>
      <c r="BW200" s="298"/>
      <c r="BX200" s="298"/>
      <c r="BY200" s="298"/>
      <c r="BZ200" s="298"/>
      <c r="CA200" s="298"/>
      <c r="CB200" s="298"/>
      <c r="CC200" s="298"/>
      <c r="CD200" s="298"/>
      <c r="CE200" s="298"/>
      <c r="CF200" s="298"/>
    </row>
    <row r="201" spans="1:84" x14ac:dyDescent="0.2">
      <c r="A201" s="298"/>
      <c r="B201" s="298"/>
      <c r="C201" s="298"/>
      <c r="D201" s="298"/>
      <c r="E201" s="298"/>
      <c r="F201" s="298"/>
      <c r="G201" s="298"/>
      <c r="H201" s="298"/>
      <c r="I201" s="298"/>
      <c r="J201" s="298"/>
      <c r="K201" s="298"/>
      <c r="L201" s="298"/>
      <c r="M201" s="298"/>
      <c r="N201" s="298"/>
      <c r="O201" s="298"/>
      <c r="P201" s="298"/>
      <c r="Q201" s="298"/>
      <c r="R201" s="298"/>
      <c r="S201" s="298"/>
      <c r="T201" s="298"/>
      <c r="U201" s="298"/>
      <c r="V201" s="298"/>
      <c r="W201" s="298"/>
      <c r="X201" s="298"/>
      <c r="Y201" s="298"/>
      <c r="Z201" s="298"/>
      <c r="AA201" s="298"/>
      <c r="AB201" s="298"/>
      <c r="AC201" s="298"/>
      <c r="AD201" s="298"/>
      <c r="AE201" s="298"/>
      <c r="AF201" s="298"/>
      <c r="AG201" s="298"/>
      <c r="AH201" s="298"/>
      <c r="AI201" s="298"/>
      <c r="AJ201" s="298"/>
      <c r="AK201" s="298"/>
      <c r="AL201" s="298"/>
      <c r="AM201" s="298"/>
      <c r="AN201" s="298"/>
      <c r="AO201" s="298"/>
      <c r="AP201" s="298"/>
      <c r="AQ201" s="298"/>
      <c r="AR201" s="298"/>
      <c r="AS201" s="298"/>
      <c r="AT201" s="298"/>
      <c r="AU201" s="298"/>
      <c r="AV201" s="298"/>
      <c r="AW201" s="298"/>
      <c r="AX201" s="298"/>
      <c r="AY201" s="298"/>
      <c r="AZ201" s="298"/>
      <c r="BA201" s="298"/>
      <c r="BB201" s="298"/>
      <c r="BC201" s="298"/>
      <c r="BD201" s="298"/>
      <c r="BE201" s="298"/>
      <c r="BF201" s="298"/>
      <c r="BG201" s="298"/>
      <c r="BH201" s="298"/>
      <c r="BI201" s="298"/>
      <c r="BJ201" s="298"/>
      <c r="BK201" s="298"/>
      <c r="BL201" s="298"/>
      <c r="BM201" s="298"/>
      <c r="BN201" s="298"/>
      <c r="BO201" s="298"/>
      <c r="BP201" s="298"/>
      <c r="BQ201" s="298"/>
      <c r="BR201" s="298"/>
      <c r="BS201" s="298"/>
      <c r="BT201" s="298"/>
      <c r="BU201" s="298"/>
      <c r="BV201" s="298"/>
      <c r="BW201" s="298"/>
      <c r="BX201" s="298"/>
      <c r="BY201" s="298"/>
      <c r="BZ201" s="298"/>
      <c r="CA201" s="298"/>
      <c r="CB201" s="298"/>
      <c r="CC201" s="298"/>
      <c r="CD201" s="298"/>
      <c r="CE201" s="298"/>
      <c r="CF201" s="298"/>
    </row>
    <row r="202" spans="1:84" x14ac:dyDescent="0.2">
      <c r="A202" s="298"/>
      <c r="B202" s="298"/>
      <c r="C202" s="298"/>
      <c r="D202" s="298"/>
      <c r="E202" s="298"/>
      <c r="F202" s="298"/>
      <c r="G202" s="298"/>
      <c r="H202" s="298"/>
      <c r="I202" s="298"/>
      <c r="J202" s="298"/>
      <c r="K202" s="298"/>
      <c r="L202" s="298"/>
      <c r="M202" s="298"/>
      <c r="N202" s="298"/>
      <c r="O202" s="298"/>
      <c r="P202" s="298"/>
      <c r="Q202" s="298"/>
      <c r="R202" s="298"/>
      <c r="S202" s="298"/>
      <c r="T202" s="298"/>
      <c r="U202" s="298"/>
      <c r="V202" s="298"/>
      <c r="W202" s="298"/>
      <c r="X202" s="298"/>
      <c r="Y202" s="298"/>
      <c r="Z202" s="298"/>
      <c r="AA202" s="298"/>
      <c r="AB202" s="298"/>
      <c r="AC202" s="298"/>
      <c r="AD202" s="298"/>
      <c r="AE202" s="298"/>
      <c r="AF202" s="298"/>
      <c r="AG202" s="298"/>
      <c r="AH202" s="298"/>
      <c r="AI202" s="298"/>
      <c r="AJ202" s="298"/>
      <c r="AK202" s="298"/>
      <c r="AL202" s="298"/>
      <c r="AM202" s="298"/>
      <c r="AN202" s="298"/>
      <c r="AO202" s="298"/>
      <c r="AP202" s="298"/>
      <c r="AQ202" s="298"/>
      <c r="AR202" s="298"/>
      <c r="AS202" s="298"/>
      <c r="AT202" s="298"/>
      <c r="AU202" s="298"/>
      <c r="AV202" s="298"/>
      <c r="AW202" s="298"/>
      <c r="AX202" s="298"/>
      <c r="AY202" s="298"/>
      <c r="AZ202" s="298"/>
      <c r="BA202" s="298"/>
      <c r="BB202" s="298"/>
      <c r="BC202" s="298"/>
      <c r="BD202" s="298"/>
      <c r="BE202" s="298"/>
      <c r="BF202" s="298"/>
      <c r="BG202" s="298"/>
      <c r="BH202" s="298"/>
      <c r="BI202" s="298"/>
      <c r="BJ202" s="298"/>
      <c r="BK202" s="298"/>
      <c r="BL202" s="298"/>
      <c r="BM202" s="298"/>
      <c r="BN202" s="298"/>
      <c r="BO202" s="298"/>
      <c r="BP202" s="298"/>
      <c r="BQ202" s="298"/>
      <c r="BR202" s="298"/>
      <c r="BS202" s="298"/>
      <c r="BT202" s="298"/>
      <c r="BU202" s="298"/>
      <c r="BV202" s="298"/>
      <c r="BW202" s="298"/>
      <c r="BX202" s="298"/>
      <c r="BY202" s="298"/>
      <c r="BZ202" s="298"/>
      <c r="CA202" s="298"/>
      <c r="CB202" s="298"/>
      <c r="CC202" s="298"/>
      <c r="CD202" s="298"/>
      <c r="CE202" s="298"/>
      <c r="CF202" s="298"/>
    </row>
    <row r="203" spans="1:84" x14ac:dyDescent="0.2">
      <c r="A203" s="298"/>
      <c r="B203" s="298"/>
      <c r="C203" s="298"/>
      <c r="D203" s="298"/>
      <c r="E203" s="298"/>
      <c r="F203" s="298"/>
      <c r="G203" s="298"/>
      <c r="H203" s="298"/>
      <c r="I203" s="298"/>
      <c r="J203" s="298"/>
      <c r="K203" s="298"/>
      <c r="L203" s="298"/>
      <c r="M203" s="298"/>
      <c r="N203" s="298"/>
      <c r="O203" s="298"/>
      <c r="P203" s="298"/>
      <c r="Q203" s="298"/>
      <c r="R203" s="298"/>
      <c r="S203" s="298"/>
      <c r="T203" s="298"/>
      <c r="U203" s="298"/>
      <c r="V203" s="298"/>
      <c r="W203" s="298"/>
      <c r="X203" s="298"/>
      <c r="Y203" s="298"/>
      <c r="Z203" s="298"/>
      <c r="AA203" s="298"/>
      <c r="AB203" s="298"/>
      <c r="AC203" s="298"/>
      <c r="AD203" s="298"/>
      <c r="AE203" s="298"/>
      <c r="AF203" s="298"/>
      <c r="AG203" s="298"/>
      <c r="AH203" s="298"/>
      <c r="AI203" s="298"/>
      <c r="AJ203" s="298"/>
      <c r="AK203" s="298"/>
      <c r="AL203" s="298"/>
      <c r="AM203" s="298"/>
      <c r="AN203" s="298"/>
      <c r="AO203" s="298"/>
      <c r="AP203" s="298"/>
      <c r="AQ203" s="298"/>
      <c r="AR203" s="298"/>
      <c r="AS203" s="298"/>
      <c r="AT203" s="298"/>
      <c r="AU203" s="298"/>
      <c r="AV203" s="298"/>
      <c r="AW203" s="298"/>
      <c r="AX203" s="298"/>
      <c r="AY203" s="298"/>
      <c r="AZ203" s="298"/>
      <c r="BA203" s="298"/>
      <c r="BB203" s="298"/>
      <c r="BC203" s="298"/>
      <c r="BD203" s="298"/>
      <c r="BE203" s="298"/>
      <c r="BF203" s="298"/>
      <c r="BG203" s="298"/>
      <c r="BH203" s="298"/>
      <c r="BI203" s="298"/>
      <c r="BJ203" s="298"/>
      <c r="BK203" s="298"/>
      <c r="BL203" s="298"/>
      <c r="BM203" s="298"/>
      <c r="BN203" s="298"/>
      <c r="BO203" s="298"/>
      <c r="BP203" s="298"/>
      <c r="BQ203" s="298"/>
      <c r="BR203" s="298"/>
      <c r="BS203" s="298"/>
      <c r="BT203" s="298"/>
      <c r="BU203" s="298"/>
      <c r="BV203" s="298"/>
      <c r="BW203" s="298"/>
      <c r="BX203" s="298"/>
      <c r="BY203" s="298"/>
      <c r="BZ203" s="298"/>
      <c r="CA203" s="298"/>
      <c r="CB203" s="298"/>
      <c r="CC203" s="298"/>
      <c r="CD203" s="298"/>
      <c r="CE203" s="298"/>
      <c r="CF203" s="298"/>
    </row>
    <row r="204" spans="1:84" x14ac:dyDescent="0.2">
      <c r="A204" s="298"/>
      <c r="B204" s="298"/>
      <c r="C204" s="298"/>
      <c r="D204" s="298"/>
      <c r="E204" s="298"/>
      <c r="F204" s="298"/>
      <c r="G204" s="298"/>
      <c r="H204" s="298"/>
      <c r="I204" s="298"/>
      <c r="J204" s="298"/>
      <c r="K204" s="298"/>
      <c r="L204" s="298"/>
      <c r="M204" s="298"/>
      <c r="N204" s="298"/>
      <c r="O204" s="298"/>
      <c r="P204" s="298"/>
      <c r="Q204" s="298"/>
      <c r="R204" s="298"/>
      <c r="S204" s="298"/>
      <c r="T204" s="298"/>
      <c r="U204" s="298"/>
      <c r="V204" s="298"/>
      <c r="W204" s="298"/>
      <c r="X204" s="298"/>
      <c r="Y204" s="298"/>
      <c r="Z204" s="298"/>
      <c r="AA204" s="298"/>
      <c r="AB204" s="298"/>
      <c r="AC204" s="298"/>
      <c r="AD204" s="298"/>
      <c r="AE204" s="298"/>
      <c r="AF204" s="298"/>
      <c r="AG204" s="298"/>
      <c r="AH204" s="298"/>
      <c r="AI204" s="298"/>
      <c r="AJ204" s="298"/>
      <c r="AK204" s="298"/>
      <c r="AL204" s="298"/>
      <c r="AM204" s="298"/>
      <c r="AN204" s="298"/>
      <c r="AO204" s="298"/>
      <c r="AP204" s="298"/>
      <c r="AQ204" s="298"/>
      <c r="AR204" s="298"/>
      <c r="AS204" s="298"/>
      <c r="AT204" s="298"/>
      <c r="AU204" s="298"/>
      <c r="AV204" s="298"/>
      <c r="AW204" s="298"/>
      <c r="AX204" s="298"/>
      <c r="AY204" s="298"/>
      <c r="AZ204" s="298"/>
      <c r="BA204" s="298"/>
      <c r="BB204" s="298"/>
      <c r="BC204" s="298"/>
      <c r="BD204" s="298"/>
      <c r="BE204" s="298"/>
      <c r="BF204" s="298"/>
      <c r="BG204" s="298"/>
      <c r="BH204" s="298"/>
      <c r="BI204" s="298"/>
      <c r="BJ204" s="298"/>
      <c r="BK204" s="298"/>
      <c r="BL204" s="298"/>
      <c r="BM204" s="298"/>
      <c r="BN204" s="298"/>
      <c r="BO204" s="298"/>
      <c r="BP204" s="298"/>
      <c r="BQ204" s="298"/>
      <c r="BR204" s="298"/>
      <c r="BS204" s="298"/>
      <c r="BT204" s="298"/>
      <c r="BU204" s="298"/>
      <c r="BV204" s="298"/>
      <c r="BW204" s="298"/>
      <c r="BX204" s="298"/>
      <c r="BY204" s="298"/>
      <c r="BZ204" s="298"/>
      <c r="CA204" s="298"/>
      <c r="CB204" s="298"/>
      <c r="CC204" s="298"/>
      <c r="CD204" s="298"/>
      <c r="CE204" s="298"/>
      <c r="CF204" s="298"/>
    </row>
    <row r="205" spans="1:84" x14ac:dyDescent="0.2">
      <c r="A205" s="298"/>
      <c r="B205" s="298"/>
      <c r="C205" s="298"/>
      <c r="D205" s="298"/>
      <c r="E205" s="298"/>
      <c r="F205" s="298"/>
      <c r="G205" s="298"/>
      <c r="H205" s="298"/>
      <c r="I205" s="298"/>
      <c r="J205" s="298"/>
      <c r="K205" s="298"/>
      <c r="L205" s="298"/>
      <c r="M205" s="298"/>
      <c r="N205" s="298"/>
      <c r="O205" s="298"/>
      <c r="P205" s="298"/>
      <c r="Q205" s="298"/>
      <c r="R205" s="298"/>
      <c r="S205" s="298"/>
      <c r="T205" s="298"/>
      <c r="U205" s="298"/>
      <c r="V205" s="298"/>
      <c r="W205" s="298"/>
      <c r="X205" s="298"/>
      <c r="Y205" s="298"/>
      <c r="Z205" s="298"/>
      <c r="AA205" s="298"/>
      <c r="AB205" s="298"/>
      <c r="AC205" s="298"/>
      <c r="AD205" s="298"/>
      <c r="AE205" s="298"/>
      <c r="AF205" s="298"/>
      <c r="AG205" s="298"/>
      <c r="AH205" s="298"/>
      <c r="AI205" s="298"/>
      <c r="AJ205" s="298"/>
      <c r="AK205" s="298"/>
      <c r="AL205" s="298"/>
      <c r="AM205" s="298"/>
      <c r="AN205" s="298"/>
      <c r="AO205" s="298"/>
      <c r="AP205" s="298"/>
      <c r="AQ205" s="298"/>
      <c r="AR205" s="298"/>
      <c r="AS205" s="298"/>
      <c r="AT205" s="298"/>
      <c r="AU205" s="298"/>
      <c r="AV205" s="298"/>
      <c r="AW205" s="298"/>
      <c r="AX205" s="298"/>
      <c r="AY205" s="298"/>
      <c r="AZ205" s="298"/>
      <c r="BA205" s="298"/>
      <c r="BB205" s="298"/>
      <c r="BC205" s="298"/>
      <c r="BD205" s="298"/>
      <c r="BE205" s="298"/>
      <c r="BF205" s="298"/>
      <c r="BG205" s="298"/>
      <c r="BH205" s="298"/>
      <c r="BI205" s="298"/>
      <c r="BJ205" s="298"/>
      <c r="BK205" s="298"/>
      <c r="BL205" s="298"/>
      <c r="BM205" s="298"/>
      <c r="BN205" s="298"/>
      <c r="BO205" s="298"/>
      <c r="BP205" s="298"/>
      <c r="BQ205" s="298"/>
      <c r="BR205" s="298"/>
      <c r="BS205" s="298"/>
      <c r="BT205" s="298"/>
      <c r="BU205" s="298"/>
      <c r="BV205" s="298"/>
      <c r="BW205" s="298"/>
      <c r="BX205" s="298"/>
      <c r="BY205" s="298"/>
      <c r="BZ205" s="298"/>
      <c r="CA205" s="298"/>
      <c r="CB205" s="298"/>
      <c r="CC205" s="298"/>
      <c r="CD205" s="298"/>
      <c r="CE205" s="298"/>
      <c r="CF205" s="298"/>
    </row>
    <row r="206" spans="1:84" x14ac:dyDescent="0.2">
      <c r="A206" s="298"/>
      <c r="B206" s="298"/>
      <c r="C206" s="298"/>
      <c r="D206" s="298"/>
      <c r="E206" s="298"/>
      <c r="F206" s="298"/>
      <c r="G206" s="298"/>
      <c r="H206" s="298"/>
      <c r="I206" s="298"/>
      <c r="J206" s="298"/>
      <c r="K206" s="298"/>
      <c r="L206" s="298"/>
      <c r="M206" s="298"/>
      <c r="N206" s="298"/>
      <c r="O206" s="298"/>
      <c r="P206" s="298"/>
      <c r="Q206" s="298"/>
      <c r="R206" s="298"/>
      <c r="S206" s="298"/>
      <c r="T206" s="298"/>
      <c r="U206" s="298"/>
      <c r="V206" s="298"/>
      <c r="W206" s="298"/>
      <c r="X206" s="298"/>
      <c r="Y206" s="298"/>
      <c r="Z206" s="298"/>
      <c r="AA206" s="298"/>
      <c r="AB206" s="298"/>
      <c r="AC206" s="298"/>
      <c r="AD206" s="298"/>
      <c r="AE206" s="298"/>
      <c r="AF206" s="298"/>
      <c r="AG206" s="298"/>
      <c r="AH206" s="298"/>
      <c r="AI206" s="298"/>
      <c r="AJ206" s="298"/>
      <c r="AK206" s="298"/>
      <c r="AL206" s="298"/>
      <c r="AM206" s="298"/>
      <c r="AN206" s="298"/>
      <c r="AO206" s="298"/>
      <c r="AP206" s="298"/>
      <c r="AQ206" s="298"/>
      <c r="AR206" s="298"/>
      <c r="AS206" s="298"/>
      <c r="AT206" s="298"/>
      <c r="AU206" s="298"/>
      <c r="AV206" s="298"/>
      <c r="AW206" s="298"/>
      <c r="AX206" s="298"/>
      <c r="AY206" s="298"/>
      <c r="AZ206" s="298"/>
      <c r="BA206" s="298"/>
      <c r="BB206" s="298"/>
      <c r="BC206" s="298"/>
      <c r="BD206" s="298"/>
      <c r="BE206" s="298"/>
      <c r="BF206" s="298"/>
      <c r="BG206" s="298"/>
      <c r="BH206" s="298"/>
      <c r="BI206" s="298"/>
      <c r="BJ206" s="298"/>
      <c r="BK206" s="298"/>
      <c r="BL206" s="298"/>
      <c r="BM206" s="298"/>
      <c r="BN206" s="298"/>
      <c r="BO206" s="298"/>
      <c r="BP206" s="298"/>
      <c r="BQ206" s="298"/>
      <c r="BR206" s="298"/>
      <c r="BS206" s="298"/>
      <c r="BT206" s="298"/>
      <c r="BU206" s="298"/>
      <c r="BV206" s="298"/>
      <c r="BW206" s="298"/>
      <c r="BX206" s="298"/>
      <c r="BY206" s="298"/>
      <c r="BZ206" s="298"/>
      <c r="CA206" s="298"/>
      <c r="CB206" s="298"/>
      <c r="CC206" s="298"/>
      <c r="CD206" s="298"/>
      <c r="CE206" s="298"/>
      <c r="CF206" s="298"/>
    </row>
    <row r="207" spans="1:84" x14ac:dyDescent="0.2">
      <c r="A207" s="298"/>
      <c r="B207" s="298"/>
      <c r="C207" s="298"/>
      <c r="D207" s="298"/>
      <c r="E207" s="298"/>
      <c r="F207" s="298"/>
      <c r="G207" s="298"/>
      <c r="H207" s="298"/>
      <c r="I207" s="298"/>
      <c r="J207" s="298"/>
      <c r="K207" s="298"/>
      <c r="L207" s="298"/>
      <c r="M207" s="298"/>
      <c r="N207" s="298"/>
      <c r="O207" s="298"/>
      <c r="P207" s="298"/>
      <c r="Q207" s="298"/>
      <c r="R207" s="298"/>
      <c r="S207" s="298"/>
      <c r="T207" s="298"/>
      <c r="U207" s="298"/>
      <c r="V207" s="298"/>
      <c r="W207" s="298"/>
      <c r="X207" s="298"/>
      <c r="Y207" s="298"/>
      <c r="Z207" s="298"/>
      <c r="AA207" s="298"/>
      <c r="AB207" s="298"/>
      <c r="AC207" s="298"/>
      <c r="AD207" s="298"/>
      <c r="AE207" s="298"/>
      <c r="AF207" s="298"/>
      <c r="AG207" s="298"/>
      <c r="AH207" s="298"/>
      <c r="AI207" s="298"/>
      <c r="AJ207" s="298"/>
      <c r="AK207" s="298"/>
      <c r="AL207" s="298"/>
      <c r="AM207" s="298"/>
      <c r="AN207" s="298"/>
      <c r="AO207" s="298"/>
      <c r="AP207" s="298"/>
      <c r="AQ207" s="298"/>
      <c r="AR207" s="298"/>
      <c r="AS207" s="298"/>
      <c r="AT207" s="298"/>
      <c r="AU207" s="298"/>
      <c r="AV207" s="298"/>
      <c r="AW207" s="298"/>
      <c r="AX207" s="298"/>
      <c r="AY207" s="298"/>
      <c r="AZ207" s="298"/>
      <c r="BA207" s="298"/>
      <c r="BB207" s="298"/>
      <c r="BC207" s="298"/>
      <c r="BD207" s="298"/>
      <c r="BE207" s="298"/>
      <c r="BF207" s="298"/>
      <c r="BG207" s="298"/>
      <c r="BH207" s="298"/>
      <c r="BI207" s="298"/>
      <c r="BJ207" s="298"/>
      <c r="BK207" s="298"/>
      <c r="BL207" s="298"/>
      <c r="BM207" s="298"/>
      <c r="BN207" s="298"/>
      <c r="BO207" s="298"/>
      <c r="BP207" s="298"/>
      <c r="BQ207" s="298"/>
      <c r="BR207" s="298"/>
      <c r="BS207" s="298"/>
      <c r="BT207" s="298"/>
      <c r="BU207" s="298"/>
      <c r="BV207" s="298"/>
      <c r="BW207" s="298"/>
      <c r="BX207" s="298"/>
      <c r="BY207" s="298"/>
      <c r="BZ207" s="298"/>
      <c r="CA207" s="298"/>
      <c r="CB207" s="298"/>
      <c r="CC207" s="298"/>
      <c r="CD207" s="298"/>
      <c r="CE207" s="298"/>
      <c r="CF207" s="298"/>
    </row>
    <row r="208" spans="1:84" x14ac:dyDescent="0.2">
      <c r="A208" s="298"/>
      <c r="B208" s="298"/>
      <c r="C208" s="298"/>
      <c r="D208" s="298"/>
      <c r="E208" s="298"/>
      <c r="F208" s="298"/>
      <c r="G208" s="298"/>
      <c r="H208" s="298"/>
      <c r="I208" s="298"/>
      <c r="J208" s="298"/>
      <c r="K208" s="298"/>
      <c r="L208" s="298"/>
      <c r="M208" s="298"/>
      <c r="N208" s="298"/>
      <c r="O208" s="298"/>
      <c r="P208" s="298"/>
      <c r="Q208" s="298"/>
      <c r="R208" s="298"/>
      <c r="S208" s="298"/>
      <c r="T208" s="298"/>
      <c r="U208" s="298"/>
      <c r="V208" s="298"/>
      <c r="W208" s="298"/>
      <c r="X208" s="298"/>
      <c r="Y208" s="298"/>
      <c r="Z208" s="298"/>
      <c r="AA208" s="298"/>
      <c r="AB208" s="298"/>
      <c r="AC208" s="298"/>
      <c r="AD208" s="298"/>
      <c r="AE208" s="298"/>
      <c r="AF208" s="298"/>
      <c r="AG208" s="298"/>
      <c r="AH208" s="298"/>
      <c r="AI208" s="298"/>
      <c r="AJ208" s="298"/>
      <c r="AK208" s="298"/>
      <c r="AL208" s="298"/>
      <c r="AM208" s="298"/>
      <c r="AN208" s="298"/>
      <c r="AO208" s="298"/>
      <c r="AP208" s="298"/>
      <c r="AQ208" s="298"/>
      <c r="AR208" s="298"/>
      <c r="AS208" s="298"/>
      <c r="AT208" s="298"/>
      <c r="AU208" s="298"/>
      <c r="AV208" s="298"/>
      <c r="AW208" s="298"/>
      <c r="AX208" s="298"/>
      <c r="AY208" s="298"/>
      <c r="AZ208" s="298"/>
      <c r="BA208" s="298"/>
      <c r="BB208" s="298"/>
      <c r="BC208" s="298"/>
      <c r="BD208" s="298"/>
      <c r="BE208" s="298"/>
      <c r="BF208" s="298"/>
      <c r="BG208" s="298"/>
      <c r="BH208" s="298"/>
      <c r="BI208" s="298"/>
      <c r="BJ208" s="298"/>
      <c r="BK208" s="298"/>
      <c r="BL208" s="298"/>
      <c r="BM208" s="298"/>
      <c r="BN208" s="298"/>
      <c r="BO208" s="298"/>
      <c r="BP208" s="298"/>
      <c r="BQ208" s="298"/>
      <c r="BR208" s="298"/>
      <c r="BS208" s="298"/>
      <c r="BT208" s="298"/>
      <c r="BU208" s="298"/>
      <c r="BV208" s="298"/>
      <c r="BW208" s="298"/>
      <c r="BX208" s="298"/>
      <c r="BY208" s="298"/>
      <c r="BZ208" s="298"/>
      <c r="CA208" s="298"/>
      <c r="CB208" s="298"/>
      <c r="CC208" s="298"/>
      <c r="CD208" s="298"/>
      <c r="CE208" s="298"/>
      <c r="CF208" s="298"/>
    </row>
    <row r="209" spans="1:84" x14ac:dyDescent="0.2">
      <c r="A209" s="298"/>
      <c r="B209" s="298"/>
      <c r="C209" s="298"/>
      <c r="D209" s="298"/>
      <c r="E209" s="298"/>
      <c r="F209" s="298"/>
      <c r="G209" s="298"/>
      <c r="H209" s="298"/>
      <c r="I209" s="298"/>
      <c r="J209" s="298"/>
      <c r="K209" s="298"/>
      <c r="L209" s="298"/>
      <c r="M209" s="298"/>
      <c r="N209" s="298"/>
      <c r="O209" s="298"/>
      <c r="P209" s="298"/>
      <c r="Q209" s="298"/>
      <c r="R209" s="298"/>
      <c r="S209" s="298"/>
      <c r="T209" s="298"/>
      <c r="U209" s="298"/>
      <c r="V209" s="298"/>
      <c r="W209" s="298"/>
      <c r="X209" s="298"/>
      <c r="Y209" s="298"/>
      <c r="Z209" s="298"/>
      <c r="AA209" s="298"/>
      <c r="AB209" s="298"/>
      <c r="AC209" s="298"/>
      <c r="AD209" s="298"/>
      <c r="AE209" s="298"/>
      <c r="AF209" s="298"/>
      <c r="AG209" s="298"/>
      <c r="AH209" s="298"/>
      <c r="AI209" s="298"/>
      <c r="AJ209" s="298"/>
      <c r="AK209" s="298"/>
      <c r="AL209" s="298"/>
      <c r="AM209" s="298"/>
      <c r="AN209" s="298"/>
      <c r="AO209" s="298"/>
      <c r="AP209" s="298"/>
      <c r="AQ209" s="298"/>
      <c r="AR209" s="298"/>
      <c r="AS209" s="298"/>
      <c r="AT209" s="298"/>
      <c r="AU209" s="298"/>
      <c r="AV209" s="298"/>
      <c r="AW209" s="298"/>
      <c r="AX209" s="298"/>
      <c r="AY209" s="298"/>
      <c r="AZ209" s="298"/>
      <c r="BA209" s="298"/>
      <c r="BB209" s="298"/>
      <c r="BC209" s="298"/>
      <c r="BD209" s="298"/>
      <c r="BE209" s="298"/>
      <c r="BF209" s="298"/>
      <c r="BG209" s="298"/>
      <c r="BH209" s="298"/>
      <c r="BI209" s="298"/>
      <c r="BJ209" s="298"/>
      <c r="BK209" s="298"/>
      <c r="BL209" s="298"/>
      <c r="BM209" s="298"/>
      <c r="BN209" s="298"/>
      <c r="BO209" s="298"/>
      <c r="BP209" s="298"/>
      <c r="BQ209" s="298"/>
      <c r="BR209" s="298"/>
      <c r="BS209" s="298"/>
      <c r="BT209" s="298"/>
      <c r="BU209" s="298"/>
      <c r="BV209" s="298"/>
      <c r="BW209" s="298"/>
      <c r="BX209" s="298"/>
      <c r="BY209" s="298"/>
      <c r="BZ209" s="298"/>
      <c r="CA209" s="298"/>
      <c r="CB209" s="298"/>
      <c r="CC209" s="298"/>
      <c r="CD209" s="298"/>
      <c r="CE209" s="298"/>
      <c r="CF209" s="298"/>
    </row>
    <row r="210" spans="1:84" x14ac:dyDescent="0.2">
      <c r="A210" s="298"/>
      <c r="B210" s="298"/>
      <c r="C210" s="298"/>
      <c r="D210" s="298"/>
      <c r="E210" s="298"/>
      <c r="F210" s="298"/>
      <c r="G210" s="298"/>
      <c r="H210" s="298"/>
      <c r="I210" s="298"/>
      <c r="J210" s="298"/>
      <c r="K210" s="298"/>
      <c r="L210" s="298"/>
      <c r="M210" s="298"/>
      <c r="N210" s="298"/>
      <c r="O210" s="298"/>
      <c r="P210" s="298"/>
      <c r="Q210" s="298"/>
      <c r="R210" s="298"/>
      <c r="S210" s="298"/>
      <c r="T210" s="298"/>
      <c r="U210" s="298"/>
      <c r="V210" s="298"/>
      <c r="W210" s="298"/>
      <c r="X210" s="298"/>
      <c r="Y210" s="298"/>
      <c r="Z210" s="298"/>
      <c r="AA210" s="298"/>
      <c r="AB210" s="298"/>
      <c r="AC210" s="298"/>
      <c r="AD210" s="298"/>
      <c r="AE210" s="298"/>
      <c r="AF210" s="298"/>
      <c r="AG210" s="298"/>
      <c r="AH210" s="298"/>
      <c r="AI210" s="298"/>
      <c r="AJ210" s="298"/>
      <c r="AK210" s="298"/>
      <c r="AL210" s="298"/>
      <c r="AM210" s="298"/>
      <c r="AN210" s="298"/>
      <c r="AO210" s="298"/>
      <c r="AP210" s="298"/>
      <c r="AQ210" s="298"/>
      <c r="AR210" s="298"/>
      <c r="AS210" s="298"/>
      <c r="AT210" s="298"/>
      <c r="AU210" s="298"/>
      <c r="AV210" s="298"/>
      <c r="AW210" s="298"/>
      <c r="AX210" s="298"/>
      <c r="AY210" s="298"/>
      <c r="AZ210" s="298"/>
      <c r="BA210" s="298"/>
      <c r="BB210" s="298"/>
      <c r="BC210" s="298"/>
      <c r="BD210" s="298"/>
      <c r="BE210" s="298"/>
      <c r="BF210" s="298"/>
      <c r="BG210" s="298"/>
      <c r="BH210" s="298"/>
      <c r="BI210" s="298"/>
      <c r="BJ210" s="298"/>
      <c r="BK210" s="298"/>
      <c r="BL210" s="298"/>
      <c r="BM210" s="298"/>
      <c r="BN210" s="298"/>
      <c r="BO210" s="298"/>
      <c r="BP210" s="298"/>
      <c r="BQ210" s="298"/>
      <c r="BR210" s="298"/>
      <c r="BS210" s="298"/>
      <c r="BT210" s="298"/>
      <c r="BU210" s="298"/>
      <c r="BV210" s="298"/>
      <c r="BW210" s="298"/>
      <c r="BX210" s="298"/>
      <c r="BY210" s="298"/>
      <c r="BZ210" s="298"/>
      <c r="CA210" s="298"/>
      <c r="CB210" s="298"/>
      <c r="CC210" s="298"/>
      <c r="CD210" s="298"/>
      <c r="CE210" s="298"/>
      <c r="CF210" s="298"/>
    </row>
    <row r="211" spans="1:84" x14ac:dyDescent="0.2">
      <c r="A211" s="298"/>
      <c r="B211" s="298"/>
      <c r="C211" s="298"/>
      <c r="D211" s="298"/>
      <c r="E211" s="298"/>
      <c r="F211" s="298"/>
      <c r="G211" s="298"/>
      <c r="H211" s="298"/>
      <c r="I211" s="298"/>
      <c r="J211" s="298"/>
      <c r="K211" s="298"/>
      <c r="L211" s="298"/>
      <c r="M211" s="298"/>
      <c r="N211" s="298"/>
      <c r="O211" s="298"/>
      <c r="P211" s="298"/>
      <c r="Q211" s="298"/>
      <c r="R211" s="298"/>
      <c r="S211" s="298"/>
      <c r="T211" s="298"/>
      <c r="U211" s="298"/>
      <c r="V211" s="298"/>
      <c r="W211" s="298"/>
      <c r="X211" s="298"/>
      <c r="Y211" s="298"/>
      <c r="Z211" s="298"/>
      <c r="AA211" s="298"/>
      <c r="AB211" s="298"/>
      <c r="AC211" s="298"/>
      <c r="AD211" s="298"/>
      <c r="AE211" s="298"/>
      <c r="AF211" s="298"/>
      <c r="AG211" s="298"/>
      <c r="AH211" s="298"/>
      <c r="AI211" s="298"/>
      <c r="AJ211" s="298"/>
      <c r="AK211" s="298"/>
      <c r="AL211" s="298"/>
      <c r="AM211" s="298"/>
      <c r="AN211" s="298"/>
      <c r="AO211" s="298"/>
      <c r="AP211" s="298"/>
      <c r="AQ211" s="298"/>
      <c r="AR211" s="298"/>
      <c r="AS211" s="298"/>
      <c r="AT211" s="298"/>
      <c r="AU211" s="298"/>
      <c r="AV211" s="298"/>
      <c r="AW211" s="298"/>
      <c r="AX211" s="298"/>
      <c r="AY211" s="298"/>
      <c r="AZ211" s="298"/>
      <c r="BA211" s="298"/>
      <c r="BB211" s="298"/>
      <c r="BC211" s="298"/>
      <c r="BD211" s="298"/>
      <c r="BE211" s="298"/>
      <c r="BF211" s="298"/>
      <c r="BG211" s="298"/>
      <c r="BH211" s="298"/>
      <c r="BI211" s="298"/>
      <c r="BJ211" s="298"/>
      <c r="BK211" s="298"/>
      <c r="BL211" s="298"/>
      <c r="BM211" s="298"/>
      <c r="BN211" s="298"/>
      <c r="BO211" s="298"/>
      <c r="BP211" s="298"/>
      <c r="BQ211" s="298"/>
      <c r="BR211" s="298"/>
      <c r="BS211" s="298"/>
      <c r="BT211" s="298"/>
      <c r="BU211" s="298"/>
      <c r="BV211" s="298"/>
      <c r="BW211" s="298"/>
      <c r="BX211" s="298"/>
      <c r="BY211" s="298"/>
      <c r="BZ211" s="298"/>
      <c r="CA211" s="298"/>
      <c r="CB211" s="298"/>
      <c r="CC211" s="298"/>
      <c r="CD211" s="298"/>
      <c r="CE211" s="298"/>
      <c r="CF211" s="298"/>
    </row>
    <row r="212" spans="1:84" x14ac:dyDescent="0.2">
      <c r="A212" s="298"/>
      <c r="B212" s="298"/>
      <c r="C212" s="298"/>
      <c r="D212" s="298"/>
      <c r="E212" s="298"/>
      <c r="F212" s="298"/>
      <c r="G212" s="298"/>
      <c r="H212" s="298"/>
      <c r="I212" s="298"/>
      <c r="J212" s="298"/>
      <c r="K212" s="298"/>
      <c r="L212" s="298"/>
      <c r="M212" s="298"/>
      <c r="N212" s="298"/>
      <c r="O212" s="298"/>
      <c r="P212" s="298"/>
      <c r="Q212" s="298"/>
      <c r="R212" s="298"/>
      <c r="S212" s="298"/>
      <c r="T212" s="298"/>
      <c r="U212" s="298"/>
      <c r="V212" s="298"/>
      <c r="W212" s="298"/>
      <c r="X212" s="298"/>
      <c r="Y212" s="298"/>
      <c r="Z212" s="298"/>
      <c r="AA212" s="298"/>
      <c r="AB212" s="298"/>
      <c r="AC212" s="298"/>
      <c r="AD212" s="298"/>
      <c r="AE212" s="298"/>
      <c r="AF212" s="298"/>
      <c r="AG212" s="298"/>
      <c r="AH212" s="298"/>
      <c r="AI212" s="298"/>
      <c r="AJ212" s="298"/>
      <c r="AK212" s="298"/>
      <c r="AL212" s="298"/>
      <c r="AM212" s="298"/>
      <c r="AN212" s="298"/>
      <c r="AO212" s="298"/>
      <c r="AP212" s="298"/>
      <c r="AQ212" s="298"/>
      <c r="AR212" s="298"/>
      <c r="AS212" s="298"/>
      <c r="AT212" s="298"/>
      <c r="AU212" s="298"/>
      <c r="AV212" s="298"/>
      <c r="AW212" s="298"/>
      <c r="AX212" s="298"/>
      <c r="AY212" s="298"/>
      <c r="AZ212" s="298"/>
      <c r="BA212" s="298"/>
      <c r="BB212" s="298"/>
      <c r="BC212" s="298"/>
      <c r="BD212" s="298"/>
      <c r="BE212" s="298"/>
      <c r="BF212" s="298"/>
      <c r="BG212" s="298"/>
      <c r="BH212" s="298"/>
      <c r="BI212" s="298"/>
      <c r="BJ212" s="298"/>
      <c r="BK212" s="298"/>
      <c r="BL212" s="298"/>
      <c r="BM212" s="298"/>
      <c r="BN212" s="298"/>
      <c r="BO212" s="298"/>
      <c r="BP212" s="298"/>
      <c r="BQ212" s="298"/>
      <c r="BR212" s="298"/>
      <c r="BS212" s="298"/>
      <c r="BT212" s="298"/>
      <c r="BU212" s="298"/>
      <c r="BV212" s="298"/>
      <c r="BW212" s="298"/>
      <c r="BX212" s="298"/>
      <c r="BY212" s="298"/>
      <c r="BZ212" s="298"/>
      <c r="CA212" s="298"/>
      <c r="CB212" s="298"/>
      <c r="CC212" s="298"/>
      <c r="CD212" s="298"/>
      <c r="CE212" s="298"/>
      <c r="CF212" s="298"/>
    </row>
    <row r="213" spans="1:84" x14ac:dyDescent="0.2">
      <c r="A213" s="298"/>
      <c r="B213" s="298"/>
      <c r="C213" s="298"/>
      <c r="D213" s="298"/>
      <c r="E213" s="298"/>
      <c r="F213" s="298"/>
      <c r="G213" s="298"/>
      <c r="H213" s="298"/>
      <c r="I213" s="298"/>
      <c r="J213" s="298"/>
      <c r="K213" s="298"/>
      <c r="L213" s="298"/>
      <c r="M213" s="298"/>
      <c r="N213" s="298"/>
      <c r="O213" s="298"/>
      <c r="P213" s="298"/>
      <c r="Q213" s="298"/>
      <c r="R213" s="298"/>
      <c r="S213" s="298"/>
      <c r="T213" s="298"/>
      <c r="U213" s="298"/>
      <c r="V213" s="298"/>
      <c r="W213" s="298"/>
      <c r="X213" s="298"/>
      <c r="Y213" s="298"/>
      <c r="Z213" s="298"/>
      <c r="AA213" s="298"/>
      <c r="AB213" s="298"/>
      <c r="AC213" s="298"/>
      <c r="AD213" s="298"/>
      <c r="AE213" s="298"/>
      <c r="AF213" s="298"/>
      <c r="AG213" s="298"/>
      <c r="AH213" s="298"/>
      <c r="AI213" s="298"/>
      <c r="AJ213" s="298"/>
      <c r="AK213" s="298"/>
      <c r="AL213" s="298"/>
      <c r="AM213" s="298"/>
      <c r="AN213" s="298"/>
      <c r="AO213" s="298"/>
      <c r="AP213" s="298"/>
      <c r="AQ213" s="298"/>
      <c r="AR213" s="298"/>
      <c r="AS213" s="298"/>
      <c r="AT213" s="298"/>
      <c r="AU213" s="298"/>
      <c r="AV213" s="298"/>
      <c r="AW213" s="298"/>
      <c r="AX213" s="298"/>
      <c r="AY213" s="298"/>
      <c r="AZ213" s="298"/>
      <c r="BA213" s="298"/>
      <c r="BB213" s="298"/>
      <c r="BC213" s="298"/>
      <c r="BD213" s="298"/>
      <c r="BE213" s="298"/>
      <c r="BF213" s="298"/>
      <c r="BG213" s="298"/>
      <c r="BH213" s="298"/>
      <c r="BI213" s="298"/>
      <c r="BJ213" s="298"/>
      <c r="BK213" s="298"/>
      <c r="BL213" s="298"/>
      <c r="BM213" s="298"/>
      <c r="BN213" s="298"/>
      <c r="BO213" s="298"/>
      <c r="BP213" s="298"/>
      <c r="BQ213" s="298"/>
      <c r="BR213" s="298"/>
      <c r="BS213" s="298"/>
      <c r="BT213" s="298"/>
      <c r="BU213" s="298"/>
      <c r="BV213" s="298"/>
      <c r="BW213" s="298"/>
      <c r="BX213" s="298"/>
      <c r="BY213" s="298"/>
      <c r="BZ213" s="298"/>
      <c r="CA213" s="298"/>
      <c r="CB213" s="298"/>
      <c r="CC213" s="298"/>
      <c r="CD213" s="298"/>
      <c r="CE213" s="298"/>
      <c r="CF213" s="298"/>
    </row>
    <row r="214" spans="1:84" x14ac:dyDescent="0.2">
      <c r="A214" s="298"/>
      <c r="B214" s="298"/>
      <c r="C214" s="298"/>
      <c r="D214" s="298"/>
      <c r="E214" s="298"/>
      <c r="F214" s="298"/>
      <c r="G214" s="298"/>
      <c r="H214" s="298"/>
      <c r="I214" s="298"/>
      <c r="J214" s="298"/>
      <c r="K214" s="298"/>
      <c r="L214" s="298"/>
      <c r="M214" s="298"/>
      <c r="N214" s="298"/>
      <c r="O214" s="298"/>
      <c r="P214" s="298"/>
      <c r="Q214" s="298"/>
      <c r="R214" s="298"/>
      <c r="S214" s="298"/>
      <c r="T214" s="298"/>
      <c r="U214" s="298"/>
      <c r="V214" s="298"/>
      <c r="W214" s="298"/>
      <c r="X214" s="298"/>
      <c r="Y214" s="298"/>
      <c r="Z214" s="298"/>
      <c r="AA214" s="298"/>
      <c r="AB214" s="298"/>
      <c r="AC214" s="298"/>
      <c r="AD214" s="298"/>
      <c r="AE214" s="298"/>
      <c r="AF214" s="298"/>
      <c r="AG214" s="298"/>
      <c r="AH214" s="298"/>
      <c r="AI214" s="298"/>
      <c r="AJ214" s="298"/>
      <c r="AK214" s="298"/>
      <c r="AL214" s="298"/>
      <c r="AM214" s="298"/>
      <c r="AN214" s="298"/>
      <c r="AO214" s="298"/>
      <c r="AP214" s="298"/>
      <c r="AQ214" s="298"/>
      <c r="AR214" s="298"/>
      <c r="AS214" s="298"/>
      <c r="AT214" s="298"/>
      <c r="AU214" s="298"/>
      <c r="AV214" s="298"/>
      <c r="AW214" s="298"/>
      <c r="AX214" s="298"/>
      <c r="AY214" s="298"/>
      <c r="AZ214" s="298"/>
      <c r="BA214" s="298"/>
      <c r="BB214" s="298"/>
      <c r="BC214" s="298"/>
      <c r="BD214" s="298"/>
      <c r="BE214" s="298"/>
      <c r="BF214" s="298"/>
      <c r="BG214" s="298"/>
      <c r="BH214" s="298"/>
      <c r="BI214" s="298"/>
      <c r="BJ214" s="298"/>
      <c r="BK214" s="298"/>
      <c r="BL214" s="298"/>
      <c r="BM214" s="298"/>
      <c r="BN214" s="298"/>
      <c r="BO214" s="298"/>
      <c r="BP214" s="298"/>
      <c r="BQ214" s="298"/>
      <c r="BR214" s="298"/>
      <c r="BS214" s="298"/>
      <c r="BT214" s="298"/>
      <c r="BU214" s="298"/>
      <c r="BV214" s="298"/>
      <c r="BW214" s="298"/>
      <c r="BX214" s="298"/>
      <c r="BY214" s="298"/>
      <c r="BZ214" s="298"/>
      <c r="CA214" s="298"/>
      <c r="CB214" s="298"/>
      <c r="CC214" s="298"/>
      <c r="CD214" s="298"/>
      <c r="CE214" s="298"/>
      <c r="CF214" s="298"/>
    </row>
    <row r="215" spans="1:84" x14ac:dyDescent="0.2">
      <c r="A215" s="298"/>
      <c r="B215" s="298"/>
      <c r="C215" s="298"/>
      <c r="D215" s="298"/>
      <c r="E215" s="298"/>
      <c r="F215" s="298"/>
      <c r="G215" s="298"/>
      <c r="H215" s="298"/>
      <c r="I215" s="298"/>
      <c r="J215" s="298"/>
      <c r="K215" s="298"/>
      <c r="L215" s="298"/>
      <c r="M215" s="298"/>
      <c r="N215" s="298"/>
      <c r="O215" s="298"/>
      <c r="P215" s="298"/>
      <c r="Q215" s="298"/>
      <c r="R215" s="298"/>
      <c r="S215" s="298"/>
      <c r="T215" s="298"/>
      <c r="U215" s="298"/>
      <c r="V215" s="298"/>
      <c r="W215" s="298"/>
      <c r="X215" s="298"/>
      <c r="Y215" s="298"/>
      <c r="Z215" s="298"/>
      <c r="AA215" s="298"/>
      <c r="AB215" s="298"/>
      <c r="AC215" s="298"/>
      <c r="AD215" s="298"/>
      <c r="AE215" s="298"/>
      <c r="AF215" s="298"/>
      <c r="AG215" s="298"/>
      <c r="AH215" s="298"/>
      <c r="AI215" s="298"/>
      <c r="AJ215" s="298"/>
      <c r="AK215" s="298"/>
      <c r="AL215" s="298"/>
      <c r="AM215" s="298"/>
      <c r="AN215" s="298"/>
      <c r="AO215" s="298"/>
      <c r="AP215" s="298"/>
      <c r="AQ215" s="298"/>
      <c r="AR215" s="298"/>
      <c r="AS215" s="298"/>
      <c r="AT215" s="298"/>
      <c r="AU215" s="298"/>
      <c r="AV215" s="298"/>
      <c r="AW215" s="298"/>
      <c r="AX215" s="298"/>
      <c r="AY215" s="298"/>
      <c r="AZ215" s="298"/>
      <c r="BA215" s="298"/>
      <c r="BB215" s="298"/>
      <c r="BC215" s="298"/>
      <c r="BD215" s="298"/>
      <c r="BE215" s="298"/>
      <c r="BF215" s="298"/>
      <c r="BG215" s="298"/>
      <c r="BH215" s="298"/>
      <c r="BI215" s="298"/>
      <c r="BJ215" s="298"/>
      <c r="BK215" s="298"/>
      <c r="BL215" s="298"/>
      <c r="BM215" s="298"/>
      <c r="BN215" s="298"/>
      <c r="BO215" s="298"/>
      <c r="BP215" s="298"/>
      <c r="BQ215" s="298"/>
      <c r="BR215" s="298"/>
      <c r="BS215" s="298"/>
      <c r="BT215" s="298"/>
      <c r="BU215" s="298"/>
      <c r="BV215" s="298"/>
      <c r="BW215" s="298"/>
      <c r="BX215" s="298"/>
      <c r="BY215" s="298"/>
      <c r="BZ215" s="298"/>
      <c r="CA215" s="298"/>
      <c r="CB215" s="298"/>
      <c r="CC215" s="298"/>
      <c r="CD215" s="298"/>
      <c r="CE215" s="298"/>
      <c r="CF215" s="298"/>
    </row>
    <row r="216" spans="1:84" x14ac:dyDescent="0.2">
      <c r="A216" s="298"/>
      <c r="B216" s="298"/>
      <c r="C216" s="298"/>
      <c r="D216" s="298"/>
      <c r="E216" s="298"/>
      <c r="F216" s="298"/>
      <c r="G216" s="298"/>
      <c r="H216" s="298"/>
      <c r="I216" s="298"/>
      <c r="J216" s="298"/>
      <c r="K216" s="298"/>
      <c r="L216" s="298"/>
      <c r="M216" s="298"/>
      <c r="N216" s="298"/>
      <c r="O216" s="298"/>
      <c r="P216" s="298"/>
      <c r="Q216" s="298"/>
      <c r="R216" s="298"/>
      <c r="S216" s="298"/>
      <c r="T216" s="298"/>
      <c r="U216" s="298"/>
      <c r="V216" s="298"/>
      <c r="W216" s="298"/>
      <c r="X216" s="298"/>
      <c r="Y216" s="298"/>
      <c r="Z216" s="298"/>
      <c r="AA216" s="298"/>
      <c r="AB216" s="298"/>
      <c r="AC216" s="298"/>
      <c r="AD216" s="298"/>
      <c r="AE216" s="298"/>
      <c r="AF216" s="298"/>
      <c r="AG216" s="298"/>
      <c r="AH216" s="298"/>
      <c r="AI216" s="298"/>
      <c r="AJ216" s="298"/>
      <c r="AK216" s="298"/>
      <c r="AL216" s="298"/>
      <c r="AM216" s="298"/>
      <c r="AN216" s="298"/>
      <c r="AO216" s="298"/>
      <c r="AP216" s="298"/>
      <c r="AQ216" s="298"/>
      <c r="AR216" s="298"/>
      <c r="AS216" s="298"/>
      <c r="AT216" s="298"/>
      <c r="AU216" s="298"/>
      <c r="AV216" s="298"/>
      <c r="AW216" s="298"/>
      <c r="AX216" s="298"/>
      <c r="AY216" s="298"/>
      <c r="AZ216" s="298"/>
      <c r="BA216" s="298"/>
      <c r="BB216" s="298"/>
      <c r="BC216" s="298"/>
      <c r="BD216" s="298"/>
      <c r="BE216" s="298"/>
      <c r="BF216" s="298"/>
      <c r="BG216" s="298"/>
      <c r="BH216" s="298"/>
      <c r="BI216" s="298"/>
      <c r="BJ216" s="298"/>
      <c r="BK216" s="298"/>
      <c r="BL216" s="298"/>
      <c r="BM216" s="298"/>
      <c r="BN216" s="298"/>
      <c r="BO216" s="298"/>
      <c r="BP216" s="298"/>
      <c r="BQ216" s="298"/>
      <c r="BR216" s="298"/>
      <c r="BS216" s="298"/>
      <c r="BT216" s="298"/>
      <c r="BU216" s="298"/>
      <c r="BV216" s="298"/>
      <c r="BW216" s="298"/>
      <c r="BX216" s="298"/>
      <c r="BY216" s="298"/>
      <c r="BZ216" s="298"/>
      <c r="CA216" s="298"/>
      <c r="CB216" s="298"/>
      <c r="CC216" s="298"/>
      <c r="CD216" s="298"/>
      <c r="CE216" s="298"/>
      <c r="CF216" s="298"/>
    </row>
    <row r="217" spans="1:84" x14ac:dyDescent="0.2">
      <c r="A217" s="298"/>
      <c r="B217" s="298"/>
      <c r="C217" s="298"/>
      <c r="D217" s="298"/>
      <c r="E217" s="298"/>
      <c r="F217" s="298"/>
      <c r="G217" s="298"/>
      <c r="H217" s="298"/>
      <c r="I217" s="298"/>
      <c r="J217" s="298"/>
      <c r="K217" s="298"/>
      <c r="L217" s="298"/>
      <c r="M217" s="298"/>
      <c r="N217" s="298"/>
      <c r="O217" s="298"/>
      <c r="P217" s="298"/>
      <c r="Q217" s="298"/>
      <c r="R217" s="298"/>
      <c r="S217" s="298"/>
      <c r="T217" s="298"/>
      <c r="U217" s="298"/>
      <c r="V217" s="298"/>
      <c r="W217" s="298"/>
      <c r="X217" s="298"/>
      <c r="Y217" s="298"/>
      <c r="Z217" s="298"/>
      <c r="AA217" s="298"/>
      <c r="AB217" s="298"/>
      <c r="AC217" s="298"/>
      <c r="AD217" s="298"/>
      <c r="AE217" s="298"/>
      <c r="AF217" s="298"/>
      <c r="AG217" s="298"/>
      <c r="AH217" s="298"/>
      <c r="AI217" s="298"/>
      <c r="AJ217" s="298"/>
      <c r="AK217" s="298"/>
      <c r="AL217" s="298"/>
      <c r="AM217" s="298"/>
      <c r="AN217" s="298"/>
      <c r="AO217" s="298"/>
      <c r="AP217" s="298"/>
      <c r="AQ217" s="298"/>
      <c r="AR217" s="298"/>
      <c r="AS217" s="298"/>
      <c r="AT217" s="298"/>
      <c r="AU217" s="298"/>
      <c r="AV217" s="298"/>
      <c r="AW217" s="298"/>
      <c r="AX217" s="298"/>
      <c r="AY217" s="298"/>
      <c r="AZ217" s="298"/>
      <c r="BA217" s="298"/>
      <c r="BB217" s="298"/>
      <c r="BC217" s="298"/>
      <c r="BD217" s="298"/>
      <c r="BE217" s="298"/>
      <c r="BF217" s="298"/>
      <c r="BG217" s="298"/>
      <c r="BH217" s="298"/>
      <c r="BI217" s="298"/>
      <c r="BJ217" s="298"/>
      <c r="BK217" s="298"/>
      <c r="BL217" s="298"/>
      <c r="BM217" s="298"/>
      <c r="BN217" s="298"/>
      <c r="BO217" s="298"/>
      <c r="BP217" s="298"/>
      <c r="BQ217" s="298"/>
      <c r="BR217" s="298"/>
      <c r="BS217" s="298"/>
      <c r="BT217" s="298"/>
      <c r="BU217" s="298"/>
      <c r="BV217" s="298"/>
      <c r="BW217" s="298"/>
      <c r="BX217" s="298"/>
      <c r="BY217" s="298"/>
      <c r="BZ217" s="298"/>
      <c r="CA217" s="298"/>
      <c r="CB217" s="298"/>
      <c r="CC217" s="298"/>
      <c r="CD217" s="298"/>
      <c r="CE217" s="298"/>
      <c r="CF217" s="298"/>
    </row>
    <row r="218" spans="1:84" x14ac:dyDescent="0.2">
      <c r="A218" s="298"/>
      <c r="B218" s="298"/>
      <c r="C218" s="298"/>
      <c r="D218" s="298"/>
      <c r="E218" s="298"/>
      <c r="F218" s="298"/>
      <c r="G218" s="298"/>
      <c r="H218" s="298"/>
      <c r="I218" s="298"/>
      <c r="J218" s="298"/>
      <c r="K218" s="298"/>
      <c r="L218" s="298"/>
      <c r="M218" s="298"/>
      <c r="N218" s="298"/>
      <c r="O218" s="298"/>
      <c r="P218" s="298"/>
      <c r="Q218" s="298"/>
      <c r="R218" s="298"/>
      <c r="S218" s="298"/>
      <c r="T218" s="298"/>
      <c r="U218" s="298"/>
      <c r="V218" s="298"/>
      <c r="W218" s="298"/>
      <c r="X218" s="298"/>
      <c r="Y218" s="298"/>
      <c r="Z218" s="298"/>
      <c r="AA218" s="298"/>
      <c r="AB218" s="298"/>
      <c r="AC218" s="298"/>
      <c r="AD218" s="298"/>
      <c r="AE218" s="298"/>
      <c r="AF218" s="298"/>
      <c r="AG218" s="298"/>
      <c r="AH218" s="298"/>
      <c r="AI218" s="298"/>
      <c r="AJ218" s="298"/>
      <c r="AK218" s="298"/>
      <c r="AL218" s="298"/>
      <c r="AM218" s="298"/>
      <c r="AN218" s="298"/>
      <c r="AO218" s="298"/>
      <c r="AP218" s="298"/>
      <c r="AQ218" s="298"/>
      <c r="AR218" s="298"/>
      <c r="AS218" s="298"/>
      <c r="AT218" s="298"/>
      <c r="AU218" s="298"/>
      <c r="AV218" s="298"/>
      <c r="AW218" s="298"/>
      <c r="AX218" s="298"/>
      <c r="AY218" s="298"/>
      <c r="AZ218" s="298"/>
      <c r="BA218" s="298"/>
      <c r="BB218" s="298"/>
      <c r="BC218" s="298"/>
      <c r="BD218" s="298"/>
      <c r="BE218" s="298"/>
      <c r="BF218" s="298"/>
      <c r="BG218" s="298"/>
      <c r="BH218" s="298"/>
      <c r="BI218" s="298"/>
      <c r="BJ218" s="298"/>
      <c r="BK218" s="298"/>
      <c r="BL218" s="298"/>
      <c r="BM218" s="298"/>
      <c r="BN218" s="298"/>
      <c r="BO218" s="298"/>
      <c r="BP218" s="298"/>
      <c r="BQ218" s="298"/>
      <c r="BR218" s="298"/>
      <c r="BS218" s="298"/>
      <c r="BT218" s="298"/>
      <c r="BU218" s="298"/>
      <c r="BV218" s="298"/>
      <c r="BW218" s="298"/>
      <c r="BX218" s="298"/>
      <c r="BY218" s="298"/>
      <c r="BZ218" s="298"/>
      <c r="CA218" s="298"/>
      <c r="CB218" s="298"/>
      <c r="CC218" s="298"/>
      <c r="CD218" s="298"/>
      <c r="CE218" s="298"/>
      <c r="CF218" s="298"/>
    </row>
    <row r="219" spans="1:84" x14ac:dyDescent="0.2">
      <c r="A219" s="298"/>
      <c r="B219" s="298"/>
      <c r="C219" s="298"/>
      <c r="D219" s="298"/>
      <c r="E219" s="298"/>
      <c r="F219" s="298"/>
      <c r="G219" s="298"/>
      <c r="H219" s="298"/>
      <c r="I219" s="298"/>
      <c r="J219" s="298"/>
      <c r="K219" s="298"/>
      <c r="L219" s="298"/>
      <c r="M219" s="298"/>
      <c r="N219" s="298"/>
      <c r="O219" s="298"/>
      <c r="P219" s="298"/>
      <c r="Q219" s="298"/>
      <c r="R219" s="298"/>
      <c r="S219" s="298"/>
      <c r="T219" s="298"/>
      <c r="U219" s="298"/>
      <c r="V219" s="298"/>
      <c r="W219" s="298"/>
      <c r="X219" s="298"/>
      <c r="Y219" s="298"/>
      <c r="Z219" s="298"/>
      <c r="AA219" s="298"/>
      <c r="AB219" s="298"/>
      <c r="AC219" s="298"/>
      <c r="AD219" s="298"/>
      <c r="AE219" s="298"/>
      <c r="AF219" s="298"/>
      <c r="AG219" s="298"/>
      <c r="AH219" s="298"/>
      <c r="AI219" s="298"/>
      <c r="AJ219" s="298"/>
      <c r="AK219" s="298"/>
      <c r="AL219" s="298"/>
      <c r="AM219" s="298"/>
      <c r="AN219" s="298"/>
      <c r="AO219" s="298"/>
      <c r="AP219" s="298"/>
      <c r="AQ219" s="298"/>
      <c r="AR219" s="298"/>
      <c r="AS219" s="298"/>
      <c r="AT219" s="298"/>
      <c r="AU219" s="298"/>
      <c r="AV219" s="298"/>
      <c r="AW219" s="298"/>
      <c r="AX219" s="298"/>
      <c r="AY219" s="298"/>
      <c r="AZ219" s="298"/>
      <c r="BA219" s="298"/>
      <c r="BB219" s="298"/>
      <c r="BC219" s="298"/>
      <c r="BD219" s="298"/>
      <c r="BE219" s="298"/>
      <c r="BF219" s="298"/>
      <c r="BG219" s="298"/>
      <c r="BH219" s="298"/>
      <c r="BI219" s="298"/>
      <c r="BJ219" s="298"/>
      <c r="BK219" s="298"/>
      <c r="BL219" s="298"/>
      <c r="BM219" s="298"/>
      <c r="BN219" s="298"/>
      <c r="BO219" s="298"/>
      <c r="BP219" s="298"/>
      <c r="BQ219" s="298"/>
      <c r="BR219" s="298"/>
      <c r="BS219" s="298"/>
      <c r="BT219" s="298"/>
      <c r="BU219" s="298"/>
      <c r="BV219" s="298"/>
      <c r="BW219" s="298"/>
      <c r="BX219" s="298"/>
      <c r="BY219" s="298"/>
      <c r="BZ219" s="298"/>
      <c r="CA219" s="298"/>
      <c r="CB219" s="298"/>
      <c r="CC219" s="298"/>
      <c r="CD219" s="298"/>
      <c r="CE219" s="298"/>
      <c r="CF219" s="298"/>
    </row>
    <row r="220" spans="1:84" x14ac:dyDescent="0.2">
      <c r="A220" s="298"/>
      <c r="B220" s="298"/>
      <c r="C220" s="298"/>
      <c r="D220" s="298"/>
      <c r="E220" s="298"/>
      <c r="F220" s="298"/>
      <c r="G220" s="298"/>
      <c r="H220" s="298"/>
      <c r="I220" s="298"/>
      <c r="J220" s="298"/>
      <c r="K220" s="298"/>
      <c r="L220" s="298"/>
      <c r="M220" s="298"/>
      <c r="N220" s="298"/>
      <c r="O220" s="298"/>
      <c r="P220" s="298"/>
      <c r="Q220" s="298"/>
      <c r="R220" s="298"/>
      <c r="S220" s="298"/>
      <c r="T220" s="298"/>
      <c r="U220" s="298"/>
      <c r="V220" s="298"/>
      <c r="W220" s="298"/>
      <c r="X220" s="298"/>
      <c r="Y220" s="298"/>
      <c r="Z220" s="298"/>
      <c r="AA220" s="298"/>
      <c r="AB220" s="298"/>
      <c r="AC220" s="298"/>
      <c r="AD220" s="298"/>
      <c r="AE220" s="298"/>
      <c r="AF220" s="298"/>
      <c r="AG220" s="298"/>
      <c r="AH220" s="298"/>
      <c r="AI220" s="298"/>
      <c r="AJ220" s="298"/>
      <c r="AK220" s="298"/>
      <c r="AL220" s="298"/>
      <c r="AM220" s="298"/>
      <c r="AN220" s="298"/>
      <c r="AO220" s="298"/>
      <c r="AP220" s="298"/>
      <c r="AQ220" s="298"/>
      <c r="AR220" s="298"/>
      <c r="AS220" s="298"/>
      <c r="AT220" s="298"/>
      <c r="AU220" s="298"/>
      <c r="AV220" s="298"/>
      <c r="AW220" s="298"/>
      <c r="AX220" s="298"/>
      <c r="AY220" s="298"/>
      <c r="AZ220" s="298"/>
      <c r="BA220" s="298"/>
      <c r="BB220" s="298"/>
      <c r="BC220" s="298"/>
      <c r="BD220" s="298"/>
      <c r="BE220" s="298"/>
      <c r="BF220" s="298"/>
      <c r="BG220" s="298"/>
      <c r="BH220" s="298"/>
      <c r="BI220" s="298"/>
      <c r="BJ220" s="298"/>
      <c r="BK220" s="298"/>
      <c r="BL220" s="298"/>
      <c r="BM220" s="298"/>
      <c r="BN220" s="298"/>
      <c r="BO220" s="298"/>
      <c r="BP220" s="298"/>
      <c r="BQ220" s="298"/>
      <c r="BR220" s="298"/>
      <c r="BS220" s="298"/>
      <c r="BT220" s="298"/>
      <c r="BU220" s="298"/>
      <c r="BV220" s="298"/>
      <c r="BW220" s="298"/>
      <c r="BX220" s="298"/>
      <c r="BY220" s="298"/>
      <c r="BZ220" s="298"/>
      <c r="CA220" s="298"/>
      <c r="CB220" s="298"/>
      <c r="CC220" s="298"/>
      <c r="CD220" s="298"/>
      <c r="CE220" s="298"/>
      <c r="CF220" s="298"/>
    </row>
    <row r="221" spans="1:84" x14ac:dyDescent="0.2">
      <c r="A221" s="298"/>
      <c r="B221" s="298"/>
      <c r="C221" s="298"/>
      <c r="D221" s="298"/>
      <c r="E221" s="298"/>
      <c r="F221" s="298"/>
      <c r="G221" s="298"/>
      <c r="H221" s="298"/>
      <c r="I221" s="298"/>
      <c r="J221" s="298"/>
      <c r="K221" s="298"/>
      <c r="L221" s="298"/>
      <c r="M221" s="298"/>
      <c r="N221" s="298"/>
      <c r="O221" s="298"/>
      <c r="P221" s="298"/>
      <c r="Q221" s="298"/>
      <c r="R221" s="298"/>
      <c r="S221" s="298"/>
      <c r="T221" s="298"/>
      <c r="U221" s="298"/>
      <c r="V221" s="298"/>
      <c r="W221" s="298"/>
      <c r="X221" s="298"/>
      <c r="Y221" s="298"/>
      <c r="Z221" s="298"/>
      <c r="AA221" s="298"/>
      <c r="AB221" s="298"/>
      <c r="AC221" s="298"/>
      <c r="AD221" s="298"/>
      <c r="AE221" s="298"/>
      <c r="AF221" s="298"/>
      <c r="AG221" s="298"/>
      <c r="AH221" s="298"/>
      <c r="AI221" s="298"/>
      <c r="AJ221" s="298"/>
      <c r="AK221" s="298"/>
      <c r="AL221" s="298"/>
      <c r="AM221" s="298"/>
      <c r="AN221" s="298"/>
      <c r="AO221" s="298"/>
      <c r="AP221" s="298"/>
      <c r="AQ221" s="298"/>
      <c r="AR221" s="298"/>
      <c r="AS221" s="298"/>
      <c r="AT221" s="298"/>
      <c r="AU221" s="298"/>
      <c r="AV221" s="298"/>
      <c r="AW221" s="298"/>
      <c r="AX221" s="298"/>
      <c r="AY221" s="298"/>
      <c r="AZ221" s="298"/>
      <c r="BA221" s="298"/>
      <c r="BB221" s="298"/>
      <c r="BC221" s="298"/>
      <c r="BD221" s="298"/>
      <c r="BE221" s="298"/>
      <c r="BF221" s="298"/>
      <c r="BG221" s="298"/>
      <c r="BH221" s="298"/>
      <c r="BI221" s="298"/>
      <c r="BJ221" s="298"/>
      <c r="BK221" s="298"/>
      <c r="BL221" s="298"/>
      <c r="BM221" s="298"/>
      <c r="BN221" s="298"/>
      <c r="BO221" s="298"/>
      <c r="BP221" s="298"/>
      <c r="BQ221" s="298"/>
      <c r="BR221" s="298"/>
      <c r="BS221" s="298"/>
      <c r="BT221" s="298"/>
      <c r="BU221" s="298"/>
      <c r="BV221" s="298"/>
      <c r="BW221" s="298"/>
      <c r="BX221" s="298"/>
      <c r="BY221" s="298"/>
      <c r="BZ221" s="298"/>
      <c r="CA221" s="298"/>
      <c r="CB221" s="298"/>
      <c r="CC221" s="298"/>
      <c r="CD221" s="298"/>
      <c r="CE221" s="298"/>
      <c r="CF221" s="298"/>
    </row>
    <row r="222" spans="1:84" x14ac:dyDescent="0.2">
      <c r="A222" s="298"/>
      <c r="B222" s="298"/>
      <c r="C222" s="298"/>
      <c r="D222" s="298"/>
      <c r="E222" s="298"/>
      <c r="F222" s="298"/>
      <c r="G222" s="298"/>
      <c r="H222" s="298"/>
      <c r="I222" s="298"/>
      <c r="J222" s="298"/>
      <c r="K222" s="298"/>
      <c r="L222" s="298"/>
      <c r="M222" s="298"/>
      <c r="N222" s="298"/>
      <c r="O222" s="298"/>
      <c r="P222" s="298"/>
      <c r="Q222" s="298"/>
      <c r="R222" s="298"/>
      <c r="S222" s="298"/>
      <c r="T222" s="298"/>
      <c r="U222" s="298"/>
      <c r="V222" s="298"/>
      <c r="W222" s="298"/>
      <c r="X222" s="298"/>
      <c r="Y222" s="298"/>
      <c r="Z222" s="298"/>
      <c r="AA222" s="298"/>
      <c r="AB222" s="298"/>
      <c r="AC222" s="298"/>
      <c r="AD222" s="298"/>
      <c r="AE222" s="298"/>
      <c r="AF222" s="298"/>
      <c r="AG222" s="298"/>
      <c r="AH222" s="298"/>
      <c r="AI222" s="298"/>
      <c r="AJ222" s="298"/>
      <c r="AK222" s="298"/>
      <c r="AL222" s="298"/>
      <c r="AM222" s="298"/>
      <c r="AN222" s="298"/>
      <c r="AO222" s="298"/>
      <c r="AP222" s="298"/>
      <c r="AQ222" s="298"/>
      <c r="AR222" s="298"/>
      <c r="AS222" s="298"/>
      <c r="AT222" s="298"/>
      <c r="AU222" s="298"/>
      <c r="AV222" s="298"/>
      <c r="AW222" s="298"/>
      <c r="AX222" s="298"/>
      <c r="AY222" s="298"/>
      <c r="AZ222" s="298"/>
      <c r="BA222" s="298"/>
      <c r="BB222" s="298"/>
      <c r="BC222" s="298"/>
      <c r="BD222" s="298"/>
      <c r="BE222" s="298"/>
      <c r="BF222" s="298"/>
      <c r="BG222" s="298"/>
      <c r="BH222" s="298"/>
      <c r="BI222" s="298"/>
      <c r="BJ222" s="298"/>
      <c r="BK222" s="298"/>
      <c r="BL222" s="298"/>
      <c r="BM222" s="298"/>
      <c r="BN222" s="298"/>
      <c r="BO222" s="298"/>
      <c r="BP222" s="298"/>
      <c r="BQ222" s="298"/>
      <c r="BR222" s="298"/>
      <c r="BS222" s="298"/>
      <c r="BT222" s="298"/>
      <c r="BU222" s="298"/>
      <c r="BV222" s="298"/>
      <c r="BW222" s="298"/>
      <c r="BX222" s="298"/>
      <c r="BY222" s="298"/>
      <c r="BZ222" s="298"/>
      <c r="CA222" s="298"/>
      <c r="CB222" s="298"/>
      <c r="CC222" s="298"/>
      <c r="CD222" s="298"/>
      <c r="CE222" s="298"/>
      <c r="CF222" s="298"/>
    </row>
    <row r="223" spans="1:84" x14ac:dyDescent="0.2">
      <c r="A223" s="298"/>
      <c r="B223" s="298"/>
      <c r="C223" s="298"/>
      <c r="D223" s="298"/>
      <c r="E223" s="298"/>
      <c r="F223" s="298"/>
      <c r="G223" s="298"/>
      <c r="H223" s="298"/>
      <c r="I223" s="298"/>
      <c r="J223" s="298"/>
      <c r="K223" s="298"/>
      <c r="L223" s="298"/>
      <c r="M223" s="298"/>
      <c r="N223" s="298"/>
      <c r="O223" s="298"/>
      <c r="P223" s="298"/>
      <c r="Q223" s="298"/>
      <c r="R223" s="298"/>
      <c r="S223" s="298"/>
      <c r="T223" s="298"/>
      <c r="U223" s="298"/>
      <c r="V223" s="298"/>
      <c r="W223" s="298"/>
      <c r="X223" s="298"/>
      <c r="Y223" s="298"/>
      <c r="Z223" s="298"/>
      <c r="AA223" s="298"/>
      <c r="AB223" s="298"/>
      <c r="AC223" s="298"/>
      <c r="AD223" s="298"/>
      <c r="AE223" s="298"/>
      <c r="AF223" s="298"/>
      <c r="AG223" s="298"/>
      <c r="AH223" s="298"/>
      <c r="AI223" s="298"/>
      <c r="AJ223" s="298"/>
      <c r="AK223" s="298"/>
      <c r="AL223" s="298"/>
      <c r="AM223" s="298"/>
      <c r="AN223" s="298"/>
      <c r="AO223" s="298"/>
      <c r="AP223" s="298"/>
      <c r="AQ223" s="298"/>
      <c r="AR223" s="298"/>
      <c r="AS223" s="298"/>
      <c r="AT223" s="298"/>
      <c r="AU223" s="298"/>
      <c r="AV223" s="298"/>
      <c r="AW223" s="298"/>
      <c r="AX223" s="298"/>
      <c r="AY223" s="298"/>
      <c r="AZ223" s="298"/>
      <c r="BA223" s="298"/>
      <c r="BB223" s="298"/>
      <c r="BC223" s="298"/>
      <c r="BD223" s="298"/>
      <c r="BE223" s="298"/>
      <c r="BF223" s="298"/>
      <c r="BG223" s="298"/>
      <c r="BH223" s="298"/>
      <c r="BI223" s="298"/>
      <c r="BJ223" s="298"/>
      <c r="BK223" s="298"/>
      <c r="BL223" s="298"/>
      <c r="BM223" s="298"/>
      <c r="BN223" s="298"/>
      <c r="BO223" s="298"/>
      <c r="BP223" s="298"/>
      <c r="BQ223" s="298"/>
      <c r="BR223" s="298"/>
      <c r="BS223" s="298"/>
      <c r="BT223" s="298"/>
      <c r="BU223" s="298"/>
      <c r="BV223" s="298"/>
      <c r="BW223" s="298"/>
      <c r="BX223" s="298"/>
      <c r="BY223" s="298"/>
      <c r="BZ223" s="298"/>
      <c r="CA223" s="298"/>
      <c r="CB223" s="298"/>
      <c r="CC223" s="298"/>
      <c r="CD223" s="298"/>
      <c r="CE223" s="298"/>
      <c r="CF223" s="298"/>
    </row>
    <row r="224" spans="1:84" x14ac:dyDescent="0.2">
      <c r="A224" s="298"/>
      <c r="B224" s="298"/>
    </row>
    <row r="225" spans="1:2" x14ac:dyDescent="0.2">
      <c r="A225" s="298"/>
      <c r="B225" s="298"/>
    </row>
    <row r="226" spans="1:2" x14ac:dyDescent="0.2">
      <c r="A226" s="298"/>
      <c r="B226" s="298"/>
    </row>
    <row r="227" spans="1:2" x14ac:dyDescent="0.2">
      <c r="A227" s="298"/>
      <c r="B227" s="298"/>
    </row>
    <row r="228" spans="1:2" x14ac:dyDescent="0.2">
      <c r="A228" s="298"/>
      <c r="B228" s="298"/>
    </row>
    <row r="229" spans="1:2" x14ac:dyDescent="0.2">
      <c r="A229" s="298"/>
      <c r="B229" s="298"/>
    </row>
    <row r="230" spans="1:2" x14ac:dyDescent="0.2">
      <c r="A230" s="298"/>
      <c r="B230" s="298"/>
    </row>
    <row r="231" spans="1:2" x14ac:dyDescent="0.2">
      <c r="A231" s="298"/>
      <c r="B231" s="298"/>
    </row>
    <row r="232" spans="1:2" x14ac:dyDescent="0.2">
      <c r="A232" s="298"/>
      <c r="B232" s="298"/>
    </row>
    <row r="233" spans="1:2" x14ac:dyDescent="0.2">
      <c r="A233" s="298"/>
      <c r="B233" s="298"/>
    </row>
    <row r="234" spans="1:2" x14ac:dyDescent="0.2">
      <c r="A234" s="298"/>
      <c r="B234" s="298"/>
    </row>
    <row r="235" spans="1:2" x14ac:dyDescent="0.2">
      <c r="A235" s="298"/>
      <c r="B235" s="298"/>
    </row>
    <row r="236" spans="1:2" x14ac:dyDescent="0.2">
      <c r="A236" s="298"/>
      <c r="B236" s="298"/>
    </row>
    <row r="237" spans="1:2" x14ac:dyDescent="0.2">
      <c r="A237" s="298"/>
      <c r="B237" s="298"/>
    </row>
    <row r="238" spans="1:2" x14ac:dyDescent="0.2">
      <c r="A238" s="298"/>
      <c r="B238" s="298"/>
    </row>
    <row r="239" spans="1:2" x14ac:dyDescent="0.2">
      <c r="A239" s="298"/>
      <c r="B239" s="298"/>
    </row>
    <row r="240" spans="1:2" x14ac:dyDescent="0.2">
      <c r="A240" s="298"/>
      <c r="B240" s="298"/>
    </row>
    <row r="241" spans="1:2" x14ac:dyDescent="0.2">
      <c r="A241" s="298"/>
      <c r="B241" s="298"/>
    </row>
    <row r="242" spans="1:2" x14ac:dyDescent="0.2">
      <c r="A242" s="298"/>
      <c r="B242" s="298"/>
    </row>
    <row r="243" spans="1:2" x14ac:dyDescent="0.2">
      <c r="A243" s="298"/>
      <c r="B243" s="298"/>
    </row>
    <row r="244" spans="1:2" x14ac:dyDescent="0.2">
      <c r="A244" s="298"/>
      <c r="B244" s="298"/>
    </row>
    <row r="245" spans="1:2" x14ac:dyDescent="0.2">
      <c r="A245" s="298"/>
      <c r="B245" s="298"/>
    </row>
    <row r="246" spans="1:2" x14ac:dyDescent="0.2">
      <c r="A246" s="298"/>
      <c r="B246" s="298"/>
    </row>
    <row r="247" spans="1:2" x14ac:dyDescent="0.2">
      <c r="A247" s="298"/>
      <c r="B247" s="298"/>
    </row>
    <row r="248" spans="1:2" x14ac:dyDescent="0.2">
      <c r="A248" s="298"/>
      <c r="B248" s="298"/>
    </row>
    <row r="249" spans="1:2" x14ac:dyDescent="0.2">
      <c r="A249" s="298"/>
      <c r="B249" s="298"/>
    </row>
    <row r="250" spans="1:2" x14ac:dyDescent="0.2">
      <c r="A250" s="298"/>
      <c r="B250" s="298"/>
    </row>
    <row r="251" spans="1:2" x14ac:dyDescent="0.2">
      <c r="A251" s="298"/>
      <c r="B251" s="298"/>
    </row>
    <row r="252" spans="1:2" x14ac:dyDescent="0.2">
      <c r="A252" s="298"/>
      <c r="B252" s="298"/>
    </row>
    <row r="253" spans="1:2" x14ac:dyDescent="0.2">
      <c r="A253" s="298"/>
      <c r="B253" s="298"/>
    </row>
    <row r="254" spans="1:2" x14ac:dyDescent="0.2">
      <c r="A254" s="298"/>
      <c r="B254" s="298"/>
    </row>
    <row r="255" spans="1:2" x14ac:dyDescent="0.2">
      <c r="A255" s="298"/>
      <c r="B255" s="298"/>
    </row>
    <row r="256" spans="1:2" x14ac:dyDescent="0.2">
      <c r="A256" s="298"/>
      <c r="B256" s="298"/>
    </row>
    <row r="257" spans="1:2" x14ac:dyDescent="0.2">
      <c r="A257" s="298"/>
      <c r="B257" s="298"/>
    </row>
    <row r="258" spans="1:2" x14ac:dyDescent="0.2">
      <c r="A258" s="298"/>
      <c r="B258" s="298"/>
    </row>
    <row r="259" spans="1:2" x14ac:dyDescent="0.2">
      <c r="A259" s="298"/>
      <c r="B259" s="298"/>
    </row>
    <row r="260" spans="1:2" x14ac:dyDescent="0.2">
      <c r="A260" s="298"/>
      <c r="B260" s="298"/>
    </row>
    <row r="261" spans="1:2" x14ac:dyDescent="0.2">
      <c r="A261" s="298"/>
      <c r="B261" s="298"/>
    </row>
    <row r="262" spans="1:2" x14ac:dyDescent="0.2">
      <c r="A262" s="298"/>
      <c r="B262" s="298"/>
    </row>
    <row r="263" spans="1:2" x14ac:dyDescent="0.2">
      <c r="A263" s="298"/>
      <c r="B263" s="298"/>
    </row>
    <row r="264" spans="1:2" x14ac:dyDescent="0.2">
      <c r="A264" s="298"/>
      <c r="B264" s="298"/>
    </row>
    <row r="265" spans="1:2" x14ac:dyDescent="0.2">
      <c r="A265" s="298"/>
      <c r="B265" s="298"/>
    </row>
    <row r="266" spans="1:2" x14ac:dyDescent="0.2">
      <c r="A266" s="298"/>
      <c r="B266" s="298"/>
    </row>
    <row r="267" spans="1:2" x14ac:dyDescent="0.2">
      <c r="A267" s="298"/>
      <c r="B267" s="298"/>
    </row>
    <row r="268" spans="1:2" x14ac:dyDescent="0.2">
      <c r="A268" s="298"/>
      <c r="B268" s="298"/>
    </row>
    <row r="269" spans="1:2" x14ac:dyDescent="0.2">
      <c r="A269" s="298"/>
      <c r="B269" s="298"/>
    </row>
    <row r="270" spans="1:2" x14ac:dyDescent="0.2">
      <c r="A270" s="298"/>
      <c r="B270" s="298"/>
    </row>
    <row r="271" spans="1:2" x14ac:dyDescent="0.2">
      <c r="A271" s="298"/>
      <c r="B271" s="298"/>
    </row>
    <row r="272" spans="1:2" x14ac:dyDescent="0.2">
      <c r="A272" s="298"/>
      <c r="B272" s="298"/>
    </row>
    <row r="273" spans="1:2" x14ac:dyDescent="0.2">
      <c r="A273" s="298"/>
      <c r="B273" s="298"/>
    </row>
    <row r="274" spans="1:2" x14ac:dyDescent="0.2">
      <c r="A274" s="298"/>
      <c r="B274" s="298"/>
    </row>
    <row r="275" spans="1:2" x14ac:dyDescent="0.2">
      <c r="A275" s="298"/>
      <c r="B275" s="298"/>
    </row>
    <row r="276" spans="1:2" x14ac:dyDescent="0.2">
      <c r="A276" s="298"/>
      <c r="B276" s="298"/>
    </row>
    <row r="277" spans="1:2" x14ac:dyDescent="0.2">
      <c r="A277" s="298"/>
      <c r="B277" s="298"/>
    </row>
    <row r="278" spans="1:2" x14ac:dyDescent="0.2">
      <c r="A278" s="298"/>
      <c r="B278" s="298"/>
    </row>
    <row r="279" spans="1:2" x14ac:dyDescent="0.2">
      <c r="A279" s="298"/>
      <c r="B279" s="298"/>
    </row>
    <row r="280" spans="1:2" x14ac:dyDescent="0.2">
      <c r="A280" s="298"/>
      <c r="B280" s="298"/>
    </row>
    <row r="281" spans="1:2" x14ac:dyDescent="0.2">
      <c r="A281" s="298"/>
      <c r="B281" s="298"/>
    </row>
    <row r="282" spans="1:2" x14ac:dyDescent="0.2">
      <c r="A282" s="298"/>
      <c r="B282" s="298"/>
    </row>
    <row r="283" spans="1:2" x14ac:dyDescent="0.2">
      <c r="A283" s="298"/>
      <c r="B283" s="298"/>
    </row>
    <row r="284" spans="1:2" x14ac:dyDescent="0.2">
      <c r="A284" s="298"/>
      <c r="B284" s="298"/>
    </row>
    <row r="285" spans="1:2" x14ac:dyDescent="0.2">
      <c r="A285" s="298"/>
      <c r="B285" s="298"/>
    </row>
    <row r="286" spans="1:2" x14ac:dyDescent="0.2">
      <c r="A286" s="298"/>
      <c r="B286" s="298"/>
    </row>
    <row r="287" spans="1:2" x14ac:dyDescent="0.2">
      <c r="A287" s="298"/>
      <c r="B287" s="298"/>
    </row>
    <row r="288" spans="1:2" x14ac:dyDescent="0.2">
      <c r="A288" s="298"/>
      <c r="B288" s="298"/>
    </row>
    <row r="289" spans="1:2" x14ac:dyDescent="0.2">
      <c r="A289" s="298"/>
      <c r="B289" s="298"/>
    </row>
    <row r="290" spans="1:2" x14ac:dyDescent="0.2">
      <c r="A290" s="298"/>
      <c r="B290" s="298"/>
    </row>
    <row r="291" spans="1:2" x14ac:dyDescent="0.2">
      <c r="A291" s="298"/>
      <c r="B291" s="298"/>
    </row>
    <row r="292" spans="1:2" x14ac:dyDescent="0.2">
      <c r="A292" s="298"/>
      <c r="B292" s="298"/>
    </row>
    <row r="293" spans="1:2" x14ac:dyDescent="0.2">
      <c r="A293" s="298"/>
      <c r="B293" s="298"/>
    </row>
    <row r="294" spans="1:2" x14ac:dyDescent="0.2">
      <c r="A294" s="298"/>
      <c r="B294" s="298"/>
    </row>
    <row r="295" spans="1:2" x14ac:dyDescent="0.2">
      <c r="A295" s="298"/>
      <c r="B295" s="298"/>
    </row>
    <row r="296" spans="1:2" x14ac:dyDescent="0.2">
      <c r="A296" s="298"/>
      <c r="B296" s="298"/>
    </row>
    <row r="297" spans="1:2" x14ac:dyDescent="0.2">
      <c r="A297" s="298"/>
      <c r="B297" s="298"/>
    </row>
    <row r="298" spans="1:2" x14ac:dyDescent="0.2">
      <c r="A298" s="298"/>
      <c r="B298" s="298"/>
    </row>
    <row r="299" spans="1:2" x14ac:dyDescent="0.2">
      <c r="A299" s="298"/>
      <c r="B299" s="298"/>
    </row>
    <row r="300" spans="1:2" x14ac:dyDescent="0.2">
      <c r="A300" s="298"/>
      <c r="B300" s="298"/>
    </row>
    <row r="301" spans="1:2" x14ac:dyDescent="0.2">
      <c r="A301" s="298"/>
      <c r="B301" s="298"/>
    </row>
    <row r="302" spans="1:2" x14ac:dyDescent="0.2">
      <c r="A302" s="298"/>
      <c r="B302" s="298"/>
    </row>
    <row r="303" spans="1:2" x14ac:dyDescent="0.2">
      <c r="A303" s="298"/>
      <c r="B303" s="298"/>
    </row>
    <row r="304" spans="1:2" x14ac:dyDescent="0.2">
      <c r="A304" s="298"/>
      <c r="B304" s="298"/>
    </row>
    <row r="305" spans="1:2" x14ac:dyDescent="0.2">
      <c r="A305" s="298"/>
      <c r="B305" s="298"/>
    </row>
    <row r="306" spans="1:2" x14ac:dyDescent="0.2">
      <c r="A306" s="298"/>
      <c r="B306" s="298"/>
    </row>
  </sheetData>
  <sheetProtection algorithmName="SHA-512" hashValue="tVzi80nW0ziDyZLI059OwN573TF5fRhcDEaVUMw5WZq3YeFzhB8wFxfxWOZWB4Fr6gErXDVecPoYNDrqOjocRg==" saltValue="TImc9mKEojmTZ4ANsVzI9A==" spinCount="100000" sheet="1" objects="1" scenarios="1"/>
  <mergeCells count="53">
    <mergeCell ref="G54:H54"/>
    <mergeCell ref="B60:M60"/>
    <mergeCell ref="K14:M14"/>
    <mergeCell ref="C2:L2"/>
    <mergeCell ref="B4:L4"/>
    <mergeCell ref="B8:M8"/>
    <mergeCell ref="K10:M10"/>
    <mergeCell ref="K12:M12"/>
    <mergeCell ref="G10:I10"/>
    <mergeCell ref="G12:I12"/>
    <mergeCell ref="G14:I14"/>
    <mergeCell ref="B3:M3"/>
    <mergeCell ref="B31:E31"/>
    <mergeCell ref="B35:E35"/>
    <mergeCell ref="K16:M16"/>
    <mergeCell ref="K18:M18"/>
    <mergeCell ref="K20:M20"/>
    <mergeCell ref="K22:M22"/>
    <mergeCell ref="B26:E26"/>
    <mergeCell ref="G20:I20"/>
    <mergeCell ref="G16:I16"/>
    <mergeCell ref="G18:I18"/>
    <mergeCell ref="B36:E36"/>
    <mergeCell ref="B37:E37"/>
    <mergeCell ref="B38:E38"/>
    <mergeCell ref="B47:E47"/>
    <mergeCell ref="B50:E50"/>
    <mergeCell ref="B41:E41"/>
    <mergeCell ref="B45:E45"/>
    <mergeCell ref="B40:E40"/>
    <mergeCell ref="B42:E42"/>
    <mergeCell ref="B43:E43"/>
    <mergeCell ref="B127:E127"/>
    <mergeCell ref="B145:E145"/>
    <mergeCell ref="G22:I22"/>
    <mergeCell ref="B52:E52"/>
    <mergeCell ref="B44:E44"/>
    <mergeCell ref="B46:E46"/>
    <mergeCell ref="B27:E27"/>
    <mergeCell ref="B28:E28"/>
    <mergeCell ref="B29:E29"/>
    <mergeCell ref="B33:E33"/>
    <mergeCell ref="B34:E34"/>
    <mergeCell ref="B55:M55"/>
    <mergeCell ref="B32:E32"/>
    <mergeCell ref="B30:E30"/>
    <mergeCell ref="G50:H50"/>
    <mergeCell ref="B39:E39"/>
    <mergeCell ref="C59:L59"/>
    <mergeCell ref="B61:L61"/>
    <mergeCell ref="B63:E63"/>
    <mergeCell ref="B84:E84"/>
    <mergeCell ref="B106:E106"/>
  </mergeCells>
  <conditionalFormatting sqref="E10 E12 E14 E16 E18 E20 E22 K12 K14 K16 K18 K20 K22">
    <cfRule type="cellIs" dxfId="5" priority="2" operator="equal">
      <formula>0</formula>
    </cfRule>
  </conditionalFormatting>
  <conditionalFormatting sqref="K10:M10">
    <cfRule type="cellIs" dxfId="4" priority="1" operator="equal">
      <formula>0</formula>
    </cfRule>
  </conditionalFormatting>
  <hyperlinks>
    <hyperlink ref="B44:E44" location="'Form 4'!Print_Area" display="Carpet Tiles - Complete Form 4" xr:uid="{C7F0D91E-65D7-420D-9FE7-439914C94B4B}"/>
    <hyperlink ref="G54" location="Summary!K48" display="Remittance Advice" xr:uid="{9E058EB9-2AD8-403F-A372-06B70725647A}"/>
    <hyperlink ref="G54:H54" location="Summary!K52" display="Remittance Advice" xr:uid="{4D1BFD91-7393-4DB8-8E63-70A2A9589A78}"/>
  </hyperlinks>
  <printOptions verticalCentered="1"/>
  <pageMargins left="0.70866141732283472" right="0.31496062992125984" top="0.59055118110236227" bottom="0.27559055118110237" header="0.31496062992125984" footer="0.11811023622047245"/>
  <pageSetup paperSize="9" scale="41" fitToHeight="2" orientation="portrait" r:id="rId1"/>
  <headerFooter>
    <oddHeader xml:space="preserve">&amp;C&amp;14
</oddHeader>
    <oddFooter>&amp;R&amp;A</oddFooter>
  </headerFooter>
  <rowBreaks count="1" manualBreakCount="1">
    <brk id="56" max="13" man="1"/>
  </row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FCE197-B245-4892-8BE7-C6051560E445}">
  <sheetPr codeName="Sheet10">
    <tabColor rgb="FF92D050"/>
    <pageSetUpPr fitToPage="1"/>
  </sheetPr>
  <dimension ref="A1:BP205"/>
  <sheetViews>
    <sheetView showGridLines="0" topLeftCell="A26" zoomScale="55" zoomScaleNormal="55" zoomScaleSheetLayoutView="40" zoomScalePageLayoutView="70" workbookViewId="0">
      <selection activeCell="O49" sqref="O49"/>
    </sheetView>
  </sheetViews>
  <sheetFormatPr baseColWidth="10" defaultColWidth="8.83203125" defaultRowHeight="15" x14ac:dyDescent="0.2"/>
  <cols>
    <col min="1" max="1" width="1.33203125" style="136" customWidth="1"/>
    <col min="2" max="2" width="29.33203125" style="136" customWidth="1"/>
    <col min="3" max="3" width="1.33203125" style="136" customWidth="1"/>
    <col min="4" max="4" width="66.6640625" style="136" customWidth="1"/>
    <col min="5" max="5" width="1.33203125" style="136" customWidth="1"/>
    <col min="6" max="6" width="21.6640625" style="136" customWidth="1"/>
    <col min="7" max="7" width="1.33203125" style="136" customWidth="1"/>
    <col min="8" max="8" width="25.5" style="136" customWidth="1"/>
    <col min="9" max="9" width="1.33203125" style="136" customWidth="1"/>
    <col min="10" max="10" width="39.83203125" style="136" customWidth="1"/>
    <col min="11" max="11" width="1.33203125" style="136" customWidth="1"/>
    <col min="12" max="12" width="8.83203125" style="136"/>
    <col min="13" max="13" width="17.33203125" style="136" customWidth="1"/>
    <col min="14" max="16384" width="8.83203125" style="136"/>
  </cols>
  <sheetData>
    <row r="1" spans="1:68" ht="7.25" customHeight="1" x14ac:dyDescent="0.2">
      <c r="A1" s="229"/>
      <c r="B1" s="230"/>
      <c r="C1" s="230"/>
      <c r="D1" s="230"/>
      <c r="E1" s="230"/>
      <c r="F1" s="230"/>
      <c r="G1" s="230"/>
      <c r="H1" s="230"/>
      <c r="I1" s="230"/>
      <c r="J1" s="230"/>
      <c r="K1" s="238"/>
      <c r="L1" s="298"/>
      <c r="M1" s="298"/>
      <c r="N1" s="298"/>
      <c r="O1" s="298"/>
      <c r="P1" s="298"/>
      <c r="Q1" s="298"/>
      <c r="R1" s="298"/>
      <c r="S1" s="298"/>
      <c r="T1" s="298"/>
      <c r="U1" s="298"/>
      <c r="V1" s="298"/>
      <c r="W1" s="298"/>
      <c r="X1" s="298"/>
      <c r="Y1" s="298"/>
      <c r="Z1" s="298"/>
      <c r="AA1" s="298"/>
      <c r="AB1" s="298"/>
      <c r="AC1" s="298"/>
      <c r="AD1" s="298"/>
      <c r="AE1" s="298"/>
      <c r="AF1" s="298"/>
      <c r="AG1" s="298"/>
      <c r="AH1" s="298"/>
      <c r="AI1" s="298"/>
      <c r="AJ1" s="298"/>
      <c r="AK1" s="298"/>
      <c r="AL1" s="298"/>
      <c r="AM1" s="298"/>
      <c r="AN1" s="298"/>
      <c r="AO1" s="298"/>
      <c r="AP1" s="298"/>
      <c r="AQ1" s="298"/>
      <c r="AR1" s="298"/>
      <c r="AS1" s="298"/>
      <c r="AT1" s="298"/>
      <c r="AU1" s="298"/>
      <c r="AV1" s="298"/>
      <c r="AW1" s="298"/>
      <c r="AX1" s="298"/>
      <c r="AY1" s="298"/>
      <c r="AZ1" s="298"/>
      <c r="BA1" s="298"/>
      <c r="BB1" s="298"/>
      <c r="BC1" s="298"/>
      <c r="BD1" s="298"/>
      <c r="BE1" s="298"/>
      <c r="BF1" s="298"/>
      <c r="BG1" s="298"/>
      <c r="BH1" s="298"/>
      <c r="BI1" s="298"/>
      <c r="BJ1" s="298"/>
      <c r="BK1" s="298"/>
      <c r="BL1" s="298"/>
      <c r="BM1" s="298"/>
      <c r="BN1" s="298"/>
      <c r="BO1" s="298"/>
      <c r="BP1" s="298"/>
    </row>
    <row r="2" spans="1:68" ht="155" customHeight="1" x14ac:dyDescent="0.2">
      <c r="A2" s="231"/>
      <c r="C2" s="672"/>
      <c r="D2" s="672"/>
      <c r="E2" s="672"/>
      <c r="F2" s="672"/>
      <c r="G2" s="672"/>
      <c r="H2" s="672"/>
      <c r="I2" s="672"/>
      <c r="K2" s="239"/>
      <c r="L2" s="298"/>
      <c r="M2" s="298"/>
      <c r="N2" s="298"/>
      <c r="O2" s="298"/>
      <c r="P2" s="298"/>
      <c r="Q2" s="298"/>
      <c r="R2" s="298"/>
      <c r="S2" s="298"/>
      <c r="T2" s="298"/>
      <c r="U2" s="298"/>
      <c r="V2" s="298"/>
      <c r="W2" s="298"/>
      <c r="X2" s="298"/>
      <c r="Y2" s="298"/>
      <c r="Z2" s="298"/>
      <c r="AA2" s="298"/>
      <c r="AB2" s="298"/>
      <c r="AC2" s="298"/>
      <c r="AD2" s="298"/>
      <c r="AE2" s="298"/>
      <c r="AF2" s="298"/>
      <c r="AG2" s="298"/>
      <c r="AH2" s="298"/>
      <c r="AI2" s="298"/>
      <c r="AJ2" s="298"/>
      <c r="AK2" s="298"/>
      <c r="AL2" s="298"/>
      <c r="AM2" s="298"/>
      <c r="AN2" s="298"/>
      <c r="AO2" s="298"/>
      <c r="AP2" s="298"/>
      <c r="AQ2" s="298"/>
      <c r="AR2" s="298"/>
      <c r="AS2" s="298"/>
      <c r="AT2" s="298"/>
      <c r="AU2" s="298"/>
      <c r="AV2" s="298"/>
      <c r="AW2" s="298"/>
      <c r="AX2" s="298"/>
      <c r="AY2" s="298"/>
      <c r="AZ2" s="298"/>
      <c r="BA2" s="298"/>
      <c r="BB2" s="298"/>
      <c r="BC2" s="298"/>
      <c r="BD2" s="298"/>
      <c r="BE2" s="298"/>
      <c r="BF2" s="298"/>
      <c r="BG2" s="298"/>
      <c r="BH2" s="298"/>
      <c r="BI2" s="298"/>
      <c r="BJ2" s="298"/>
      <c r="BK2" s="298"/>
      <c r="BL2" s="298"/>
      <c r="BM2" s="298"/>
      <c r="BN2" s="298"/>
      <c r="BO2" s="298"/>
      <c r="BP2" s="298"/>
    </row>
    <row r="3" spans="1:68" ht="20" customHeight="1" x14ac:dyDescent="0.2">
      <c r="A3" s="231"/>
      <c r="B3" s="667" t="s">
        <v>384</v>
      </c>
      <c r="C3" s="667"/>
      <c r="D3" s="667"/>
      <c r="E3" s="667"/>
      <c r="F3" s="667"/>
      <c r="G3" s="667"/>
      <c r="H3" s="667"/>
      <c r="I3" s="667"/>
      <c r="J3" s="667"/>
      <c r="K3" s="239"/>
      <c r="L3" s="298"/>
      <c r="M3" s="298"/>
      <c r="N3" s="298"/>
      <c r="O3" s="298"/>
      <c r="P3" s="298"/>
      <c r="Q3" s="298"/>
      <c r="R3" s="298"/>
      <c r="S3" s="298"/>
      <c r="T3" s="298"/>
      <c r="U3" s="298"/>
      <c r="V3" s="298"/>
      <c r="W3" s="298"/>
      <c r="X3" s="298"/>
      <c r="Y3" s="298"/>
      <c r="Z3" s="298"/>
      <c r="AA3" s="298"/>
      <c r="AB3" s="298"/>
      <c r="AC3" s="298"/>
      <c r="AD3" s="298"/>
      <c r="AE3" s="298"/>
      <c r="AF3" s="298"/>
      <c r="AG3" s="298"/>
      <c r="AH3" s="298"/>
      <c r="AI3" s="298"/>
      <c r="AJ3" s="298"/>
      <c r="AK3" s="298"/>
      <c r="AL3" s="298"/>
      <c r="AM3" s="298"/>
      <c r="AN3" s="298"/>
      <c r="AO3" s="298"/>
      <c r="AP3" s="298"/>
      <c r="AQ3" s="298"/>
      <c r="AR3" s="298"/>
      <c r="AS3" s="298"/>
      <c r="AT3" s="298"/>
      <c r="AU3" s="298"/>
      <c r="AV3" s="298"/>
      <c r="AW3" s="298"/>
      <c r="AX3" s="298"/>
      <c r="AY3" s="298"/>
      <c r="AZ3" s="298"/>
      <c r="BA3" s="298"/>
      <c r="BB3" s="298"/>
      <c r="BC3" s="298"/>
      <c r="BD3" s="298"/>
      <c r="BE3" s="298"/>
      <c r="BF3" s="298"/>
      <c r="BG3" s="298"/>
      <c r="BH3" s="298"/>
      <c r="BI3" s="298"/>
      <c r="BJ3" s="298"/>
      <c r="BK3" s="298"/>
      <c r="BL3" s="298"/>
      <c r="BM3" s="298"/>
      <c r="BN3" s="298"/>
      <c r="BO3" s="298"/>
      <c r="BP3" s="298"/>
    </row>
    <row r="4" spans="1:68" ht="7.25" customHeight="1" x14ac:dyDescent="0.2">
      <c r="A4" s="231"/>
      <c r="K4" s="239"/>
      <c r="L4" s="298"/>
      <c r="M4" s="298"/>
      <c r="N4" s="298"/>
      <c r="O4" s="298"/>
      <c r="P4" s="298"/>
      <c r="Q4" s="298"/>
      <c r="R4" s="298"/>
      <c r="S4" s="298"/>
      <c r="T4" s="298"/>
      <c r="U4" s="298"/>
      <c r="V4" s="298"/>
      <c r="W4" s="298"/>
      <c r="X4" s="298"/>
      <c r="Y4" s="298"/>
      <c r="Z4" s="298"/>
      <c r="AA4" s="298"/>
      <c r="AB4" s="298"/>
      <c r="AC4" s="298"/>
      <c r="AD4" s="298"/>
      <c r="AE4" s="298"/>
      <c r="AF4" s="298"/>
      <c r="AG4" s="298"/>
      <c r="AH4" s="298"/>
      <c r="AI4" s="298"/>
      <c r="AJ4" s="298"/>
      <c r="AK4" s="298"/>
      <c r="AL4" s="298"/>
      <c r="AM4" s="298"/>
      <c r="AN4" s="298"/>
      <c r="AO4" s="298"/>
      <c r="AP4" s="298"/>
      <c r="AQ4" s="298"/>
      <c r="AR4" s="298"/>
      <c r="AS4" s="298"/>
      <c r="AT4" s="298"/>
      <c r="AU4" s="298"/>
      <c r="AV4" s="298"/>
      <c r="AW4" s="298"/>
      <c r="AX4" s="298"/>
      <c r="AY4" s="298"/>
      <c r="AZ4" s="298"/>
      <c r="BA4" s="298"/>
      <c r="BB4" s="298"/>
      <c r="BC4" s="298"/>
      <c r="BD4" s="298"/>
      <c r="BE4" s="298"/>
      <c r="BF4" s="298"/>
      <c r="BG4" s="298"/>
      <c r="BH4" s="298"/>
      <c r="BI4" s="298"/>
      <c r="BJ4" s="298"/>
      <c r="BK4" s="298"/>
      <c r="BL4" s="298"/>
      <c r="BM4" s="298"/>
      <c r="BN4" s="298"/>
      <c r="BO4" s="298"/>
      <c r="BP4" s="298"/>
    </row>
    <row r="5" spans="1:68" ht="56" customHeight="1" x14ac:dyDescent="0.2">
      <c r="A5" s="231"/>
      <c r="B5" s="765" t="s">
        <v>359</v>
      </c>
      <c r="C5" s="766"/>
      <c r="D5" s="766"/>
      <c r="E5" s="766"/>
      <c r="F5" s="766"/>
      <c r="G5" s="766"/>
      <c r="H5" s="766"/>
      <c r="I5" s="766"/>
      <c r="J5" s="191" t="s">
        <v>360</v>
      </c>
      <c r="K5" s="240"/>
      <c r="L5" s="298"/>
      <c r="M5" s="298"/>
      <c r="N5" s="298"/>
      <c r="O5" s="298"/>
      <c r="P5" s="298"/>
      <c r="Q5" s="298"/>
      <c r="R5" s="298"/>
      <c r="S5" s="298"/>
      <c r="T5" s="298"/>
      <c r="U5" s="298"/>
      <c r="V5" s="298"/>
      <c r="W5" s="298"/>
      <c r="X5" s="298"/>
      <c r="Y5" s="298"/>
      <c r="Z5" s="298"/>
      <c r="AA5" s="298"/>
      <c r="AB5" s="298"/>
      <c r="AC5" s="298"/>
      <c r="AD5" s="298"/>
      <c r="AE5" s="298"/>
      <c r="AF5" s="298"/>
      <c r="AG5" s="298"/>
      <c r="AH5" s="298"/>
      <c r="AI5" s="298"/>
      <c r="AJ5" s="298"/>
      <c r="AK5" s="298"/>
      <c r="AL5" s="298"/>
      <c r="AM5" s="298"/>
      <c r="AN5" s="298"/>
      <c r="AO5" s="298"/>
      <c r="AP5" s="298"/>
      <c r="AQ5" s="298"/>
      <c r="AR5" s="298"/>
      <c r="AS5" s="298"/>
      <c r="AT5" s="298"/>
      <c r="AU5" s="298"/>
      <c r="AV5" s="298"/>
      <c r="AW5" s="298"/>
      <c r="AX5" s="298"/>
      <c r="AY5" s="298"/>
      <c r="AZ5" s="298"/>
      <c r="BA5" s="298"/>
      <c r="BB5" s="298"/>
      <c r="BC5" s="298"/>
      <c r="BD5" s="298"/>
      <c r="BE5" s="298"/>
      <c r="BF5" s="298"/>
      <c r="BG5" s="298"/>
      <c r="BH5" s="298"/>
      <c r="BI5" s="298"/>
      <c r="BJ5" s="298"/>
      <c r="BK5" s="298"/>
      <c r="BL5" s="298"/>
      <c r="BM5" s="298"/>
      <c r="BN5" s="298"/>
      <c r="BO5" s="298"/>
      <c r="BP5" s="298"/>
    </row>
    <row r="6" spans="1:68" ht="18" customHeight="1" x14ac:dyDescent="0.2">
      <c r="A6" s="231"/>
      <c r="B6" s="175"/>
      <c r="C6" s="175"/>
      <c r="D6" s="175"/>
      <c r="E6" s="175"/>
      <c r="F6" s="175"/>
      <c r="G6" s="175"/>
      <c r="H6" s="175"/>
      <c r="I6" s="175"/>
      <c r="J6" s="175"/>
      <c r="K6" s="240"/>
      <c r="L6" s="298"/>
      <c r="M6" s="298"/>
      <c r="N6" s="298"/>
      <c r="O6" s="298"/>
      <c r="P6" s="298"/>
      <c r="Q6" s="298"/>
      <c r="R6" s="298"/>
      <c r="S6" s="298"/>
      <c r="T6" s="298"/>
      <c r="U6" s="298"/>
      <c r="V6" s="298"/>
      <c r="W6" s="298"/>
      <c r="X6" s="298"/>
      <c r="Y6" s="298"/>
      <c r="Z6" s="298"/>
      <c r="AA6" s="298"/>
      <c r="AB6" s="298"/>
      <c r="AC6" s="298"/>
      <c r="AD6" s="298"/>
      <c r="AE6" s="298"/>
      <c r="AF6" s="298"/>
      <c r="AG6" s="298"/>
      <c r="AH6" s="298"/>
      <c r="AI6" s="298"/>
      <c r="AJ6" s="298"/>
      <c r="AK6" s="298"/>
      <c r="AL6" s="298"/>
      <c r="AM6" s="298"/>
      <c r="AN6" s="298"/>
      <c r="AO6" s="298"/>
      <c r="AP6" s="298"/>
      <c r="AQ6" s="298"/>
      <c r="AR6" s="298"/>
      <c r="AS6" s="298"/>
      <c r="AT6" s="298"/>
      <c r="AU6" s="298"/>
      <c r="AV6" s="298"/>
      <c r="AW6" s="298"/>
      <c r="AX6" s="298"/>
      <c r="AY6" s="298"/>
      <c r="AZ6" s="298"/>
      <c r="BA6" s="298"/>
      <c r="BB6" s="298"/>
      <c r="BC6" s="298"/>
      <c r="BD6" s="298"/>
      <c r="BE6" s="298"/>
      <c r="BF6" s="298"/>
      <c r="BG6" s="298"/>
      <c r="BH6" s="298"/>
      <c r="BI6" s="298"/>
      <c r="BJ6" s="298"/>
      <c r="BK6" s="298"/>
      <c r="BL6" s="298"/>
      <c r="BM6" s="298"/>
      <c r="BN6" s="298"/>
      <c r="BO6" s="298"/>
      <c r="BP6" s="298"/>
    </row>
    <row r="7" spans="1:68" ht="30.5" customHeight="1" x14ac:dyDescent="0.2">
      <c r="A7" s="231"/>
      <c r="B7" s="175"/>
      <c r="C7" s="175"/>
      <c r="D7" s="175"/>
      <c r="E7" s="175"/>
      <c r="F7" s="175"/>
      <c r="G7" s="175"/>
      <c r="H7" s="176" t="s">
        <v>33</v>
      </c>
      <c r="I7" s="175"/>
      <c r="J7" s="332">
        <f ca="1">NOW()</f>
        <v>45495.579010416666</v>
      </c>
      <c r="K7" s="241"/>
      <c r="L7" s="298"/>
      <c r="M7" s="298"/>
      <c r="N7" s="298"/>
      <c r="O7" s="298"/>
      <c r="P7" s="298"/>
      <c r="Q7" s="298"/>
      <c r="R7" s="298"/>
      <c r="S7" s="298"/>
      <c r="T7" s="298"/>
      <c r="U7" s="298"/>
      <c r="V7" s="298"/>
      <c r="W7" s="298"/>
      <c r="X7" s="298"/>
      <c r="Y7" s="298"/>
      <c r="Z7" s="298"/>
      <c r="AA7" s="298"/>
      <c r="AB7" s="298"/>
      <c r="AC7" s="298"/>
      <c r="AD7" s="298"/>
      <c r="AE7" s="298"/>
      <c r="AF7" s="298"/>
      <c r="AG7" s="298"/>
      <c r="AH7" s="298"/>
      <c r="AI7" s="298"/>
      <c r="AJ7" s="298"/>
      <c r="AK7" s="298"/>
      <c r="AL7" s="298"/>
      <c r="AM7" s="298"/>
      <c r="AN7" s="298"/>
      <c r="AO7" s="298"/>
      <c r="AP7" s="298"/>
      <c r="AQ7" s="298"/>
      <c r="AR7" s="298"/>
      <c r="AS7" s="298"/>
      <c r="AT7" s="298"/>
      <c r="AU7" s="298"/>
      <c r="AV7" s="298"/>
      <c r="AW7" s="298"/>
      <c r="AX7" s="298"/>
      <c r="AY7" s="298"/>
      <c r="AZ7" s="298"/>
      <c r="BA7" s="298"/>
      <c r="BB7" s="298"/>
      <c r="BC7" s="298"/>
      <c r="BD7" s="298"/>
      <c r="BE7" s="298"/>
      <c r="BF7" s="298"/>
      <c r="BG7" s="298"/>
      <c r="BH7" s="298"/>
      <c r="BI7" s="298"/>
      <c r="BJ7" s="298"/>
      <c r="BK7" s="298"/>
      <c r="BL7" s="298"/>
      <c r="BM7" s="298"/>
      <c r="BN7" s="298"/>
      <c r="BO7" s="298"/>
      <c r="BP7" s="298"/>
    </row>
    <row r="8" spans="1:68" ht="30.5" customHeight="1" x14ac:dyDescent="0.2">
      <c r="A8" s="231"/>
      <c r="B8" s="175"/>
      <c r="C8" s="175"/>
      <c r="D8" s="175"/>
      <c r="E8" s="175"/>
      <c r="F8" s="175"/>
      <c r="G8" s="175"/>
      <c r="H8" s="176"/>
      <c r="I8" s="175"/>
      <c r="J8" s="177"/>
      <c r="K8" s="241"/>
      <c r="L8" s="298"/>
      <c r="M8" s="298"/>
      <c r="N8" s="298"/>
      <c r="O8" s="298"/>
      <c r="P8" s="298"/>
      <c r="Q8" s="298"/>
      <c r="R8" s="298"/>
      <c r="S8" s="298"/>
      <c r="T8" s="298"/>
      <c r="U8" s="298"/>
      <c r="V8" s="298"/>
      <c r="W8" s="298"/>
      <c r="X8" s="298"/>
      <c r="Y8" s="298"/>
      <c r="Z8" s="298"/>
      <c r="AA8" s="298"/>
      <c r="AB8" s="298"/>
      <c r="AC8" s="298"/>
      <c r="AD8" s="298"/>
      <c r="AE8" s="298"/>
      <c r="AF8" s="298"/>
      <c r="AG8" s="298"/>
      <c r="AH8" s="298"/>
      <c r="AI8" s="298"/>
      <c r="AJ8" s="298"/>
      <c r="AK8" s="298"/>
      <c r="AL8" s="298"/>
      <c r="AM8" s="298"/>
      <c r="AN8" s="298"/>
      <c r="AO8" s="298"/>
      <c r="AP8" s="298"/>
      <c r="AQ8" s="298"/>
      <c r="AR8" s="298"/>
      <c r="AS8" s="298"/>
      <c r="AT8" s="298"/>
      <c r="AU8" s="298"/>
      <c r="AV8" s="298"/>
      <c r="AW8" s="298"/>
      <c r="AX8" s="298"/>
      <c r="AY8" s="298"/>
      <c r="AZ8" s="298"/>
      <c r="BA8" s="298"/>
      <c r="BB8" s="298"/>
      <c r="BC8" s="298"/>
      <c r="BD8" s="298"/>
      <c r="BE8" s="298"/>
      <c r="BF8" s="298"/>
      <c r="BG8" s="298"/>
      <c r="BH8" s="298"/>
      <c r="BI8" s="298"/>
      <c r="BJ8" s="298"/>
      <c r="BK8" s="298"/>
      <c r="BL8" s="298"/>
      <c r="BM8" s="298"/>
      <c r="BN8" s="298"/>
      <c r="BO8" s="298"/>
      <c r="BP8" s="298"/>
    </row>
    <row r="9" spans="1:68" ht="26.5" customHeight="1" x14ac:dyDescent="0.2">
      <c r="A9" s="231"/>
      <c r="B9" s="621" t="s">
        <v>34</v>
      </c>
      <c r="C9" s="621"/>
      <c r="D9" s="621"/>
      <c r="E9" s="621"/>
      <c r="F9" s="621"/>
      <c r="G9" s="621"/>
      <c r="H9" s="621"/>
      <c r="I9" s="621"/>
      <c r="J9" s="621"/>
      <c r="K9" s="239"/>
      <c r="L9" s="298"/>
      <c r="M9" s="298"/>
      <c r="N9" s="298"/>
      <c r="O9" s="298"/>
      <c r="P9" s="298"/>
      <c r="Q9" s="298"/>
      <c r="R9" s="298"/>
      <c r="S9" s="298"/>
      <c r="T9" s="298"/>
      <c r="U9" s="298"/>
      <c r="V9" s="298"/>
      <c r="W9" s="298"/>
      <c r="X9" s="298"/>
      <c r="Y9" s="298"/>
      <c r="Z9" s="298"/>
      <c r="AA9" s="298"/>
      <c r="AB9" s="298"/>
      <c r="AC9" s="298"/>
      <c r="AD9" s="298"/>
      <c r="AE9" s="298"/>
      <c r="AF9" s="298"/>
      <c r="AG9" s="298"/>
      <c r="AH9" s="298"/>
      <c r="AI9" s="298"/>
      <c r="AJ9" s="298"/>
      <c r="AK9" s="298"/>
      <c r="AL9" s="298"/>
      <c r="AM9" s="298"/>
      <c r="AN9" s="298"/>
      <c r="AO9" s="298"/>
      <c r="AP9" s="298"/>
      <c r="AQ9" s="298"/>
      <c r="AR9" s="298"/>
      <c r="AS9" s="298"/>
      <c r="AT9" s="298"/>
      <c r="AU9" s="298"/>
      <c r="AV9" s="298"/>
      <c r="AW9" s="298"/>
      <c r="AX9" s="298"/>
      <c r="AY9" s="298"/>
      <c r="AZ9" s="298"/>
      <c r="BA9" s="298"/>
      <c r="BB9" s="298"/>
      <c r="BC9" s="298"/>
      <c r="BD9" s="298"/>
      <c r="BE9" s="298"/>
      <c r="BF9" s="298"/>
      <c r="BG9" s="298"/>
      <c r="BH9" s="298"/>
      <c r="BI9" s="298"/>
      <c r="BJ9" s="298"/>
      <c r="BK9" s="298"/>
      <c r="BL9" s="298"/>
      <c r="BM9" s="298"/>
      <c r="BN9" s="298"/>
      <c r="BO9" s="298"/>
      <c r="BP9" s="298"/>
    </row>
    <row r="10" spans="1:68" ht="5.5" customHeight="1" x14ac:dyDescent="0.2">
      <c r="A10" s="231"/>
      <c r="B10" s="192"/>
      <c r="C10" s="164"/>
      <c r="D10" s="193"/>
      <c r="E10" s="167"/>
      <c r="F10" s="192"/>
      <c r="G10" s="164"/>
      <c r="H10" s="131"/>
      <c r="I10" s="131"/>
      <c r="J10" s="131"/>
      <c r="K10" s="200"/>
      <c r="L10" s="298"/>
      <c r="M10" s="298"/>
      <c r="N10" s="298"/>
      <c r="O10" s="298"/>
      <c r="P10" s="298"/>
      <c r="Q10" s="298"/>
      <c r="R10" s="298"/>
      <c r="S10" s="298"/>
      <c r="T10" s="298"/>
      <c r="U10" s="298"/>
      <c r="V10" s="298"/>
      <c r="W10" s="298"/>
      <c r="X10" s="298"/>
      <c r="Y10" s="298"/>
      <c r="Z10" s="298"/>
      <c r="AA10" s="298"/>
      <c r="AB10" s="298"/>
      <c r="AC10" s="298"/>
      <c r="AD10" s="298"/>
      <c r="AE10" s="298"/>
      <c r="AF10" s="298"/>
      <c r="AG10" s="298"/>
      <c r="AH10" s="298"/>
      <c r="AI10" s="298"/>
      <c r="AJ10" s="298"/>
      <c r="AK10" s="298"/>
      <c r="AL10" s="298"/>
      <c r="AM10" s="298"/>
      <c r="AN10" s="298"/>
      <c r="AO10" s="298"/>
      <c r="AP10" s="298"/>
      <c r="AQ10" s="298"/>
      <c r="AR10" s="298"/>
      <c r="AS10" s="298"/>
      <c r="AT10" s="298"/>
      <c r="AU10" s="298"/>
      <c r="AV10" s="298"/>
      <c r="AW10" s="298"/>
      <c r="AX10" s="298"/>
      <c r="AY10" s="298"/>
      <c r="AZ10" s="298"/>
      <c r="BA10" s="298"/>
      <c r="BB10" s="298"/>
      <c r="BC10" s="298"/>
      <c r="BD10" s="298"/>
      <c r="BE10" s="298"/>
      <c r="BF10" s="298"/>
      <c r="BG10" s="298"/>
      <c r="BH10" s="298"/>
      <c r="BI10" s="298"/>
      <c r="BJ10" s="298"/>
      <c r="BK10" s="298"/>
      <c r="BL10" s="298"/>
      <c r="BM10" s="298"/>
      <c r="BN10" s="298"/>
      <c r="BO10" s="298"/>
      <c r="BP10" s="298"/>
    </row>
    <row r="11" spans="1:68" ht="30" customHeight="1" x14ac:dyDescent="0.2">
      <c r="A11" s="231"/>
      <c r="B11" s="194" t="s">
        <v>0</v>
      </c>
      <c r="C11" s="195"/>
      <c r="D11" s="196">
        <f>Summary!$E$64</f>
        <v>0</v>
      </c>
      <c r="E11" s="197"/>
      <c r="F11" s="194" t="s">
        <v>1</v>
      </c>
      <c r="G11" s="195"/>
      <c r="H11" s="675">
        <f>Summary!$I$64</f>
        <v>0</v>
      </c>
      <c r="I11" s="675"/>
      <c r="J11" s="675"/>
      <c r="K11" s="200"/>
      <c r="L11" s="298"/>
      <c r="M11" s="298"/>
      <c r="N11" s="298"/>
      <c r="O11" s="298"/>
      <c r="P11" s="298"/>
      <c r="Q11" s="298"/>
      <c r="R11" s="298"/>
      <c r="S11" s="298"/>
      <c r="T11" s="298"/>
      <c r="U11" s="298"/>
      <c r="V11" s="298"/>
      <c r="W11" s="298"/>
      <c r="X11" s="298"/>
      <c r="Y11" s="298"/>
      <c r="Z11" s="298"/>
      <c r="AA11" s="298"/>
      <c r="AB11" s="298"/>
      <c r="AC11" s="298"/>
      <c r="AD11" s="298"/>
      <c r="AE11" s="298"/>
      <c r="AF11" s="298"/>
      <c r="AG11" s="298"/>
      <c r="AH11" s="298"/>
      <c r="AI11" s="298"/>
      <c r="AJ11" s="298"/>
      <c r="AK11" s="298"/>
      <c r="AL11" s="298"/>
      <c r="AM11" s="298"/>
      <c r="AN11" s="298"/>
      <c r="AO11" s="298"/>
      <c r="AP11" s="298"/>
      <c r="AQ11" s="298"/>
      <c r="AR11" s="298"/>
      <c r="AS11" s="298"/>
      <c r="AT11" s="298"/>
      <c r="AU11" s="298"/>
      <c r="AV11" s="298"/>
      <c r="AW11" s="298"/>
      <c r="AX11" s="298"/>
      <c r="AY11" s="298"/>
      <c r="AZ11" s="298"/>
      <c r="BA11" s="298"/>
      <c r="BB11" s="298"/>
      <c r="BC11" s="298"/>
      <c r="BD11" s="298"/>
      <c r="BE11" s="298"/>
      <c r="BF11" s="298"/>
      <c r="BG11" s="298"/>
      <c r="BH11" s="298"/>
      <c r="BI11" s="298"/>
      <c r="BJ11" s="298"/>
      <c r="BK11" s="298"/>
      <c r="BL11" s="298"/>
      <c r="BM11" s="298"/>
      <c r="BN11" s="298"/>
      <c r="BO11" s="298"/>
      <c r="BP11" s="298"/>
    </row>
    <row r="12" spans="1:68" ht="5.5" customHeight="1" x14ac:dyDescent="0.2">
      <c r="A12" s="231"/>
      <c r="B12" s="198"/>
      <c r="C12" s="164"/>
      <c r="D12" s="193"/>
      <c r="E12" s="167"/>
      <c r="F12" s="198"/>
      <c r="G12" s="164"/>
      <c r="H12" s="379"/>
      <c r="I12" s="379"/>
      <c r="J12" s="379"/>
      <c r="K12" s="200"/>
      <c r="L12" s="298"/>
      <c r="M12" s="298"/>
      <c r="N12" s="298"/>
      <c r="O12" s="298"/>
      <c r="P12" s="298"/>
      <c r="Q12" s="298"/>
      <c r="R12" s="298"/>
      <c r="S12" s="298"/>
      <c r="T12" s="298"/>
      <c r="U12" s="298"/>
      <c r="V12" s="298"/>
      <c r="W12" s="298"/>
      <c r="X12" s="298"/>
      <c r="Y12" s="298"/>
      <c r="Z12" s="298"/>
      <c r="AA12" s="298"/>
      <c r="AB12" s="298"/>
      <c r="AC12" s="298"/>
      <c r="AD12" s="298"/>
      <c r="AE12" s="298"/>
      <c r="AF12" s="298"/>
      <c r="AG12" s="298"/>
      <c r="AH12" s="298"/>
      <c r="AI12" s="298"/>
      <c r="AJ12" s="298"/>
      <c r="AK12" s="298"/>
      <c r="AL12" s="298"/>
      <c r="AM12" s="298"/>
      <c r="AN12" s="298"/>
      <c r="AO12" s="298"/>
      <c r="AP12" s="298"/>
      <c r="AQ12" s="298"/>
      <c r="AR12" s="298"/>
      <c r="AS12" s="298"/>
      <c r="AT12" s="298"/>
      <c r="AU12" s="298"/>
      <c r="AV12" s="298"/>
      <c r="AW12" s="298"/>
      <c r="AX12" s="298"/>
      <c r="AY12" s="298"/>
      <c r="AZ12" s="298"/>
      <c r="BA12" s="298"/>
      <c r="BB12" s="298"/>
      <c r="BC12" s="298"/>
      <c r="BD12" s="298"/>
      <c r="BE12" s="298"/>
      <c r="BF12" s="298"/>
      <c r="BG12" s="298"/>
      <c r="BH12" s="298"/>
      <c r="BI12" s="298"/>
      <c r="BJ12" s="298"/>
      <c r="BK12" s="298"/>
      <c r="BL12" s="298"/>
      <c r="BM12" s="298"/>
      <c r="BN12" s="298"/>
      <c r="BO12" s="298"/>
      <c r="BP12" s="298"/>
    </row>
    <row r="13" spans="1:68" ht="30" customHeight="1" x14ac:dyDescent="0.2">
      <c r="A13" s="231"/>
      <c r="B13" s="194" t="s">
        <v>37</v>
      </c>
      <c r="C13" s="195"/>
      <c r="D13" s="196">
        <f>Summary!$E$66</f>
        <v>0</v>
      </c>
      <c r="E13" s="197"/>
      <c r="F13" s="194" t="s">
        <v>35</v>
      </c>
      <c r="G13" s="195"/>
      <c r="H13" s="675">
        <f>Summary!$I$66</f>
        <v>0</v>
      </c>
      <c r="I13" s="675"/>
      <c r="J13" s="675"/>
      <c r="K13" s="200"/>
      <c r="L13" s="298"/>
      <c r="M13" s="298"/>
      <c r="N13" s="298"/>
      <c r="O13" s="298"/>
      <c r="P13" s="298"/>
      <c r="Q13" s="298"/>
      <c r="R13" s="298"/>
      <c r="S13" s="298"/>
      <c r="T13" s="298"/>
      <c r="U13" s="298"/>
      <c r="V13" s="298"/>
      <c r="W13" s="298"/>
      <c r="X13" s="298"/>
      <c r="Y13" s="298"/>
      <c r="Z13" s="298"/>
      <c r="AA13" s="298"/>
      <c r="AB13" s="298"/>
      <c r="AC13" s="298"/>
      <c r="AD13" s="298"/>
      <c r="AE13" s="298"/>
      <c r="AF13" s="298"/>
      <c r="AG13" s="298"/>
      <c r="AH13" s="298"/>
      <c r="AI13" s="298"/>
      <c r="AJ13" s="298"/>
      <c r="AK13" s="298"/>
      <c r="AL13" s="298"/>
      <c r="AM13" s="298"/>
      <c r="AN13" s="298"/>
      <c r="AO13" s="298"/>
      <c r="AP13" s="298"/>
      <c r="AQ13" s="298"/>
      <c r="AR13" s="298"/>
      <c r="AS13" s="298"/>
      <c r="AT13" s="298"/>
      <c r="AU13" s="298"/>
      <c r="AV13" s="298"/>
      <c r="AW13" s="298"/>
      <c r="AX13" s="298"/>
      <c r="AY13" s="298"/>
      <c r="AZ13" s="298"/>
      <c r="BA13" s="298"/>
      <c r="BB13" s="298"/>
      <c r="BC13" s="298"/>
      <c r="BD13" s="298"/>
      <c r="BE13" s="298"/>
      <c r="BF13" s="298"/>
      <c r="BG13" s="298"/>
      <c r="BH13" s="298"/>
      <c r="BI13" s="298"/>
      <c r="BJ13" s="298"/>
      <c r="BK13" s="298"/>
      <c r="BL13" s="298"/>
      <c r="BM13" s="298"/>
      <c r="BN13" s="298"/>
      <c r="BO13" s="298"/>
      <c r="BP13" s="298"/>
    </row>
    <row r="14" spans="1:68" ht="5.5" customHeight="1" x14ac:dyDescent="0.2">
      <c r="A14" s="231"/>
      <c r="B14" s="198"/>
      <c r="C14" s="164"/>
      <c r="D14" s="193"/>
      <c r="E14" s="167"/>
      <c r="F14" s="198"/>
      <c r="G14" s="164"/>
      <c r="H14" s="379"/>
      <c r="I14" s="379"/>
      <c r="J14" s="379"/>
      <c r="K14" s="200"/>
      <c r="L14" s="298"/>
      <c r="M14" s="298"/>
      <c r="N14" s="298"/>
      <c r="O14" s="298"/>
      <c r="P14" s="298"/>
      <c r="Q14" s="298"/>
      <c r="R14" s="298"/>
      <c r="S14" s="298"/>
      <c r="T14" s="298"/>
      <c r="U14" s="298"/>
      <c r="V14" s="298"/>
      <c r="W14" s="298"/>
      <c r="X14" s="298"/>
      <c r="Y14" s="298"/>
      <c r="Z14" s="298"/>
      <c r="AA14" s="298"/>
      <c r="AB14" s="298"/>
      <c r="AC14" s="298"/>
      <c r="AD14" s="298"/>
      <c r="AE14" s="298"/>
      <c r="AF14" s="298"/>
      <c r="AG14" s="298"/>
      <c r="AH14" s="298"/>
      <c r="AI14" s="298"/>
      <c r="AJ14" s="298"/>
      <c r="AK14" s="298"/>
      <c r="AL14" s="298"/>
      <c r="AM14" s="298"/>
      <c r="AN14" s="298"/>
      <c r="AO14" s="298"/>
      <c r="AP14" s="298"/>
      <c r="AQ14" s="298"/>
      <c r="AR14" s="298"/>
      <c r="AS14" s="298"/>
      <c r="AT14" s="298"/>
      <c r="AU14" s="298"/>
      <c r="AV14" s="298"/>
      <c r="AW14" s="298"/>
      <c r="AX14" s="298"/>
      <c r="AY14" s="298"/>
      <c r="AZ14" s="298"/>
      <c r="BA14" s="298"/>
      <c r="BB14" s="298"/>
      <c r="BC14" s="298"/>
      <c r="BD14" s="298"/>
      <c r="BE14" s="298"/>
      <c r="BF14" s="298"/>
      <c r="BG14" s="298"/>
      <c r="BH14" s="298"/>
      <c r="BI14" s="298"/>
      <c r="BJ14" s="298"/>
      <c r="BK14" s="298"/>
      <c r="BL14" s="298"/>
      <c r="BM14" s="298"/>
      <c r="BN14" s="298"/>
      <c r="BO14" s="298"/>
      <c r="BP14" s="298"/>
    </row>
    <row r="15" spans="1:68" ht="30" customHeight="1" x14ac:dyDescent="0.2">
      <c r="A15" s="231"/>
      <c r="B15" s="194" t="s">
        <v>38</v>
      </c>
      <c r="C15" s="195"/>
      <c r="D15" s="196">
        <f>Summary!$E$68</f>
        <v>0</v>
      </c>
      <c r="E15" s="197"/>
      <c r="F15" s="194" t="s">
        <v>2</v>
      </c>
      <c r="G15" s="195"/>
      <c r="H15" s="675">
        <f>Summary!$I$68</f>
        <v>0</v>
      </c>
      <c r="I15" s="675"/>
      <c r="J15" s="675"/>
      <c r="K15" s="200"/>
      <c r="L15" s="298"/>
      <c r="M15" s="298"/>
      <c r="N15" s="298"/>
      <c r="O15" s="298"/>
      <c r="P15" s="298"/>
      <c r="Q15" s="298"/>
      <c r="R15" s="298"/>
      <c r="S15" s="298"/>
      <c r="T15" s="298"/>
      <c r="U15" s="298"/>
      <c r="V15" s="298"/>
      <c r="W15" s="298"/>
      <c r="X15" s="298"/>
      <c r="Y15" s="298"/>
      <c r="Z15" s="298"/>
      <c r="AA15" s="298"/>
      <c r="AB15" s="298"/>
      <c r="AC15" s="298"/>
      <c r="AD15" s="298"/>
      <c r="AE15" s="298"/>
      <c r="AF15" s="298"/>
      <c r="AG15" s="298"/>
      <c r="AH15" s="298"/>
      <c r="AI15" s="298"/>
      <c r="AJ15" s="298"/>
      <c r="AK15" s="298"/>
      <c r="AL15" s="298"/>
      <c r="AM15" s="298"/>
      <c r="AN15" s="298"/>
      <c r="AO15" s="298"/>
      <c r="AP15" s="298"/>
      <c r="AQ15" s="298"/>
      <c r="AR15" s="298"/>
      <c r="AS15" s="298"/>
      <c r="AT15" s="298"/>
      <c r="AU15" s="298"/>
      <c r="AV15" s="298"/>
      <c r="AW15" s="298"/>
      <c r="AX15" s="298"/>
      <c r="AY15" s="298"/>
      <c r="AZ15" s="298"/>
      <c r="BA15" s="298"/>
      <c r="BB15" s="298"/>
      <c r="BC15" s="298"/>
      <c r="BD15" s="298"/>
      <c r="BE15" s="298"/>
      <c r="BF15" s="298"/>
      <c r="BG15" s="298"/>
      <c r="BH15" s="298"/>
      <c r="BI15" s="298"/>
      <c r="BJ15" s="298"/>
      <c r="BK15" s="298"/>
      <c r="BL15" s="298"/>
      <c r="BM15" s="298"/>
      <c r="BN15" s="298"/>
      <c r="BO15" s="298"/>
      <c r="BP15" s="298"/>
    </row>
    <row r="16" spans="1:68" ht="5.5" customHeight="1" x14ac:dyDescent="0.2">
      <c r="A16" s="231"/>
      <c r="B16" s="198"/>
      <c r="C16" s="164"/>
      <c r="D16" s="193"/>
      <c r="E16" s="167"/>
      <c r="F16" s="198"/>
      <c r="G16" s="164"/>
      <c r="H16" s="379"/>
      <c r="I16" s="379"/>
      <c r="J16" s="379"/>
      <c r="K16" s="200"/>
      <c r="L16" s="298"/>
      <c r="M16" s="298"/>
      <c r="N16" s="298"/>
      <c r="O16" s="298"/>
      <c r="P16" s="298"/>
      <c r="Q16" s="298"/>
      <c r="R16" s="298"/>
      <c r="S16" s="298"/>
      <c r="T16" s="298"/>
      <c r="U16" s="298"/>
      <c r="V16" s="298"/>
      <c r="W16" s="298"/>
      <c r="X16" s="298"/>
      <c r="Y16" s="298"/>
      <c r="Z16" s="298"/>
      <c r="AA16" s="298"/>
      <c r="AB16" s="298"/>
      <c r="AC16" s="298"/>
      <c r="AD16" s="298"/>
      <c r="AE16" s="298"/>
      <c r="AF16" s="298"/>
      <c r="AG16" s="298"/>
      <c r="AH16" s="298"/>
      <c r="AI16" s="298"/>
      <c r="AJ16" s="298"/>
      <c r="AK16" s="298"/>
      <c r="AL16" s="298"/>
      <c r="AM16" s="298"/>
      <c r="AN16" s="298"/>
      <c r="AO16" s="298"/>
      <c r="AP16" s="298"/>
      <c r="AQ16" s="298"/>
      <c r="AR16" s="298"/>
      <c r="AS16" s="298"/>
      <c r="AT16" s="298"/>
      <c r="AU16" s="298"/>
      <c r="AV16" s="298"/>
      <c r="AW16" s="298"/>
      <c r="AX16" s="298"/>
      <c r="AY16" s="298"/>
      <c r="AZ16" s="298"/>
      <c r="BA16" s="298"/>
      <c r="BB16" s="298"/>
      <c r="BC16" s="298"/>
      <c r="BD16" s="298"/>
      <c r="BE16" s="298"/>
      <c r="BF16" s="298"/>
      <c r="BG16" s="298"/>
      <c r="BH16" s="298"/>
      <c r="BI16" s="298"/>
      <c r="BJ16" s="298"/>
      <c r="BK16" s="298"/>
      <c r="BL16" s="298"/>
      <c r="BM16" s="298"/>
      <c r="BN16" s="298"/>
      <c r="BO16" s="298"/>
      <c r="BP16" s="298"/>
    </row>
    <row r="17" spans="1:68" ht="30" customHeight="1" x14ac:dyDescent="0.2">
      <c r="A17" s="231"/>
      <c r="B17" s="194" t="s">
        <v>39</v>
      </c>
      <c r="C17" s="195"/>
      <c r="D17" s="196">
        <f>Summary!$E$70</f>
        <v>0</v>
      </c>
      <c r="E17" s="197"/>
      <c r="F17" s="194" t="s">
        <v>3</v>
      </c>
      <c r="G17" s="195"/>
      <c r="H17" s="675">
        <f>Summary!$I$70</f>
        <v>0</v>
      </c>
      <c r="I17" s="675"/>
      <c r="J17" s="675"/>
      <c r="K17" s="200"/>
      <c r="L17" s="298"/>
      <c r="M17" s="298"/>
      <c r="N17" s="298"/>
      <c r="O17" s="298"/>
      <c r="P17" s="298"/>
      <c r="Q17" s="298"/>
      <c r="R17" s="298"/>
      <c r="S17" s="298"/>
      <c r="T17" s="298"/>
      <c r="U17" s="298"/>
      <c r="V17" s="298"/>
      <c r="W17" s="298"/>
      <c r="X17" s="298"/>
      <c r="Y17" s="298"/>
      <c r="Z17" s="298"/>
      <c r="AA17" s="298"/>
      <c r="AB17" s="298"/>
      <c r="AC17" s="298"/>
      <c r="AD17" s="298"/>
      <c r="AE17" s="298"/>
      <c r="AF17" s="298"/>
      <c r="AG17" s="298"/>
      <c r="AH17" s="298"/>
      <c r="AI17" s="298"/>
      <c r="AJ17" s="298"/>
      <c r="AK17" s="298"/>
      <c r="AL17" s="298"/>
      <c r="AM17" s="298"/>
      <c r="AN17" s="298"/>
      <c r="AO17" s="298"/>
      <c r="AP17" s="298"/>
      <c r="AQ17" s="298"/>
      <c r="AR17" s="298"/>
      <c r="AS17" s="298"/>
      <c r="AT17" s="298"/>
      <c r="AU17" s="298"/>
      <c r="AV17" s="298"/>
      <c r="AW17" s="298"/>
      <c r="AX17" s="298"/>
      <c r="AY17" s="298"/>
      <c r="AZ17" s="298"/>
      <c r="BA17" s="298"/>
      <c r="BB17" s="298"/>
      <c r="BC17" s="298"/>
      <c r="BD17" s="298"/>
      <c r="BE17" s="298"/>
      <c r="BF17" s="298"/>
      <c r="BG17" s="298"/>
      <c r="BH17" s="298"/>
      <c r="BI17" s="298"/>
      <c r="BJ17" s="298"/>
      <c r="BK17" s="298"/>
      <c r="BL17" s="298"/>
      <c r="BM17" s="298"/>
      <c r="BN17" s="298"/>
      <c r="BO17" s="298"/>
      <c r="BP17" s="298"/>
    </row>
    <row r="18" spans="1:68" ht="5.5" customHeight="1" x14ac:dyDescent="0.2">
      <c r="A18" s="231"/>
      <c r="B18" s="198"/>
      <c r="C18" s="164"/>
      <c r="D18" s="193"/>
      <c r="E18" s="167"/>
      <c r="F18" s="198"/>
      <c r="G18" s="164"/>
      <c r="H18" s="131"/>
      <c r="I18" s="131"/>
      <c r="J18" s="131"/>
      <c r="K18" s="200"/>
      <c r="L18" s="298"/>
      <c r="M18" s="298"/>
      <c r="N18" s="298"/>
      <c r="O18" s="298"/>
      <c r="P18" s="298"/>
      <c r="Q18" s="298"/>
      <c r="R18" s="298"/>
      <c r="S18" s="298"/>
      <c r="T18" s="298"/>
      <c r="U18" s="298"/>
      <c r="V18" s="298"/>
      <c r="W18" s="298"/>
      <c r="X18" s="298"/>
      <c r="Y18" s="298"/>
      <c r="Z18" s="298"/>
      <c r="AA18" s="298"/>
      <c r="AB18" s="298"/>
      <c r="AC18" s="298"/>
      <c r="AD18" s="298"/>
      <c r="AE18" s="298"/>
      <c r="AF18" s="298"/>
      <c r="AG18" s="298"/>
      <c r="AH18" s="298"/>
      <c r="AI18" s="298"/>
      <c r="AJ18" s="298"/>
      <c r="AK18" s="298"/>
      <c r="AL18" s="298"/>
      <c r="AM18" s="298"/>
      <c r="AN18" s="298"/>
      <c r="AO18" s="298"/>
      <c r="AP18" s="298"/>
      <c r="AQ18" s="298"/>
      <c r="AR18" s="298"/>
      <c r="AS18" s="298"/>
      <c r="AT18" s="298"/>
      <c r="AU18" s="298"/>
      <c r="AV18" s="298"/>
      <c r="AW18" s="298"/>
      <c r="AX18" s="298"/>
      <c r="AY18" s="298"/>
      <c r="AZ18" s="298"/>
      <c r="BA18" s="298"/>
      <c r="BB18" s="298"/>
      <c r="BC18" s="298"/>
      <c r="BD18" s="298"/>
      <c r="BE18" s="298"/>
      <c r="BF18" s="298"/>
      <c r="BG18" s="298"/>
      <c r="BH18" s="298"/>
      <c r="BI18" s="298"/>
      <c r="BJ18" s="298"/>
      <c r="BK18" s="298"/>
      <c r="BL18" s="298"/>
      <c r="BM18" s="298"/>
      <c r="BN18" s="298"/>
      <c r="BO18" s="298"/>
      <c r="BP18" s="298"/>
    </row>
    <row r="19" spans="1:68" ht="30" customHeight="1" x14ac:dyDescent="0.2">
      <c r="A19" s="231"/>
      <c r="B19" s="194" t="s">
        <v>40</v>
      </c>
      <c r="C19" s="195"/>
      <c r="D19" s="196">
        <f>Summary!$E$72</f>
        <v>0</v>
      </c>
      <c r="E19" s="197"/>
      <c r="F19" s="194" t="s">
        <v>4</v>
      </c>
      <c r="G19" s="195"/>
      <c r="H19" s="655">
        <f>Summary!$I$72</f>
        <v>0</v>
      </c>
      <c r="I19" s="655"/>
      <c r="J19" s="655"/>
      <c r="K19" s="200"/>
      <c r="L19" s="298"/>
      <c r="M19" s="298"/>
      <c r="N19" s="298"/>
      <c r="O19" s="298"/>
      <c r="P19" s="298"/>
      <c r="Q19" s="298"/>
      <c r="R19" s="298"/>
      <c r="S19" s="298"/>
      <c r="T19" s="298"/>
      <c r="U19" s="298"/>
      <c r="V19" s="298"/>
      <c r="W19" s="298"/>
      <c r="X19" s="298"/>
      <c r="Y19" s="298"/>
      <c r="Z19" s="298"/>
      <c r="AA19" s="298"/>
      <c r="AB19" s="298"/>
      <c r="AC19" s="298"/>
      <c r="AD19" s="298"/>
      <c r="AE19" s="298"/>
      <c r="AF19" s="298"/>
      <c r="AG19" s="298"/>
      <c r="AH19" s="298"/>
      <c r="AI19" s="298"/>
      <c r="AJ19" s="298"/>
      <c r="AK19" s="298"/>
      <c r="AL19" s="298"/>
      <c r="AM19" s="298"/>
      <c r="AN19" s="298"/>
      <c r="AO19" s="298"/>
      <c r="AP19" s="298"/>
      <c r="AQ19" s="298"/>
      <c r="AR19" s="298"/>
      <c r="AS19" s="298"/>
      <c r="AT19" s="298"/>
      <c r="AU19" s="298"/>
      <c r="AV19" s="298"/>
      <c r="AW19" s="298"/>
      <c r="AX19" s="298"/>
      <c r="AY19" s="298"/>
      <c r="AZ19" s="298"/>
      <c r="BA19" s="298"/>
      <c r="BB19" s="298"/>
      <c r="BC19" s="298"/>
      <c r="BD19" s="298"/>
      <c r="BE19" s="298"/>
      <c r="BF19" s="298"/>
      <c r="BG19" s="298"/>
      <c r="BH19" s="298"/>
      <c r="BI19" s="298"/>
      <c r="BJ19" s="298"/>
      <c r="BK19" s="298"/>
      <c r="BL19" s="298"/>
      <c r="BM19" s="298"/>
      <c r="BN19" s="298"/>
      <c r="BO19" s="298"/>
      <c r="BP19" s="298"/>
    </row>
    <row r="20" spans="1:68" ht="5.5" customHeight="1" x14ac:dyDescent="0.2">
      <c r="A20" s="231"/>
      <c r="B20" s="198"/>
      <c r="C20" s="164"/>
      <c r="D20" s="193"/>
      <c r="E20" s="167"/>
      <c r="F20" s="198"/>
      <c r="G20" s="164"/>
      <c r="H20" s="131"/>
      <c r="I20" s="131"/>
      <c r="J20" s="131"/>
      <c r="K20" s="200"/>
      <c r="L20" s="298"/>
      <c r="M20" s="298"/>
      <c r="N20" s="298"/>
      <c r="O20" s="298"/>
      <c r="P20" s="298"/>
      <c r="Q20" s="298"/>
      <c r="R20" s="298"/>
      <c r="S20" s="298"/>
      <c r="T20" s="298"/>
      <c r="U20" s="298"/>
      <c r="V20" s="298"/>
      <c r="W20" s="298"/>
      <c r="X20" s="298"/>
      <c r="Y20" s="298"/>
      <c r="Z20" s="298"/>
      <c r="AA20" s="298"/>
      <c r="AB20" s="298"/>
      <c r="AC20" s="298"/>
      <c r="AD20" s="298"/>
      <c r="AE20" s="298"/>
      <c r="AF20" s="298"/>
      <c r="AG20" s="298"/>
      <c r="AH20" s="298"/>
      <c r="AI20" s="298"/>
      <c r="AJ20" s="298"/>
      <c r="AK20" s="298"/>
      <c r="AL20" s="298"/>
      <c r="AM20" s="298"/>
      <c r="AN20" s="298"/>
      <c r="AO20" s="298"/>
      <c r="AP20" s="298"/>
      <c r="AQ20" s="298"/>
      <c r="AR20" s="298"/>
      <c r="AS20" s="298"/>
      <c r="AT20" s="298"/>
      <c r="AU20" s="298"/>
      <c r="AV20" s="298"/>
      <c r="AW20" s="298"/>
      <c r="AX20" s="298"/>
      <c r="AY20" s="298"/>
      <c r="AZ20" s="298"/>
      <c r="BA20" s="298"/>
      <c r="BB20" s="298"/>
      <c r="BC20" s="298"/>
      <c r="BD20" s="298"/>
      <c r="BE20" s="298"/>
      <c r="BF20" s="298"/>
      <c r="BG20" s="298"/>
      <c r="BH20" s="298"/>
      <c r="BI20" s="298"/>
      <c r="BJ20" s="298"/>
      <c r="BK20" s="298"/>
      <c r="BL20" s="298"/>
      <c r="BM20" s="298"/>
      <c r="BN20" s="298"/>
      <c r="BO20" s="298"/>
      <c r="BP20" s="298"/>
    </row>
    <row r="21" spans="1:68" ht="30" customHeight="1" x14ac:dyDescent="0.2">
      <c r="A21" s="231"/>
      <c r="B21" s="194" t="s">
        <v>5</v>
      </c>
      <c r="C21" s="195"/>
      <c r="D21" s="380">
        <f>Summary!$E$74</f>
        <v>0</v>
      </c>
      <c r="E21" s="197"/>
      <c r="F21" s="194" t="s">
        <v>6</v>
      </c>
      <c r="G21" s="195"/>
      <c r="H21" s="655">
        <f>Summary!$I$74</f>
        <v>0</v>
      </c>
      <c r="I21" s="655"/>
      <c r="J21" s="655"/>
      <c r="K21" s="200"/>
      <c r="L21" s="298"/>
      <c r="M21" s="298"/>
      <c r="N21" s="298"/>
      <c r="O21" s="298"/>
      <c r="P21" s="298"/>
      <c r="Q21" s="298"/>
      <c r="R21" s="298"/>
      <c r="S21" s="298"/>
      <c r="T21" s="298"/>
      <c r="U21" s="298"/>
      <c r="V21" s="298"/>
      <c r="W21" s="298"/>
      <c r="X21" s="298"/>
      <c r="Y21" s="298"/>
      <c r="Z21" s="298"/>
      <c r="AA21" s="298"/>
      <c r="AB21" s="298"/>
      <c r="AC21" s="298"/>
      <c r="AD21" s="298"/>
      <c r="AE21" s="298"/>
      <c r="AF21" s="298"/>
      <c r="AG21" s="298"/>
      <c r="AH21" s="298"/>
      <c r="AI21" s="298"/>
      <c r="AJ21" s="298"/>
      <c r="AK21" s="298"/>
      <c r="AL21" s="298"/>
      <c r="AM21" s="298"/>
      <c r="AN21" s="298"/>
      <c r="AO21" s="298"/>
      <c r="AP21" s="298"/>
      <c r="AQ21" s="298"/>
      <c r="AR21" s="298"/>
      <c r="AS21" s="298"/>
      <c r="AT21" s="298"/>
      <c r="AU21" s="298"/>
      <c r="AV21" s="298"/>
      <c r="AW21" s="298"/>
      <c r="AX21" s="298"/>
      <c r="AY21" s="298"/>
      <c r="AZ21" s="298"/>
      <c r="BA21" s="298"/>
      <c r="BB21" s="298"/>
      <c r="BC21" s="298"/>
      <c r="BD21" s="298"/>
      <c r="BE21" s="298"/>
      <c r="BF21" s="298"/>
      <c r="BG21" s="298"/>
      <c r="BH21" s="298"/>
      <c r="BI21" s="298"/>
      <c r="BJ21" s="298"/>
      <c r="BK21" s="298"/>
      <c r="BL21" s="298"/>
      <c r="BM21" s="298"/>
      <c r="BN21" s="298"/>
      <c r="BO21" s="298"/>
      <c r="BP21" s="298"/>
    </row>
    <row r="22" spans="1:68" ht="5.5" customHeight="1" x14ac:dyDescent="0.2">
      <c r="A22" s="231"/>
      <c r="B22" s="198"/>
      <c r="C22" s="164"/>
      <c r="D22" s="193"/>
      <c r="E22" s="167"/>
      <c r="F22" s="198"/>
      <c r="G22" s="164"/>
      <c r="H22" s="131"/>
      <c r="I22" s="131"/>
      <c r="J22" s="131"/>
      <c r="K22" s="200"/>
      <c r="L22" s="298"/>
      <c r="M22" s="298"/>
      <c r="N22" s="298"/>
      <c r="O22" s="298"/>
      <c r="P22" s="298"/>
      <c r="Q22" s="298"/>
      <c r="R22" s="298"/>
      <c r="S22" s="298"/>
      <c r="T22" s="298"/>
      <c r="U22" s="298"/>
      <c r="V22" s="298"/>
      <c r="W22" s="298"/>
      <c r="X22" s="298"/>
      <c r="Y22" s="298"/>
      <c r="Z22" s="298"/>
      <c r="AA22" s="298"/>
      <c r="AB22" s="298"/>
      <c r="AC22" s="298"/>
      <c r="AD22" s="298"/>
      <c r="AE22" s="298"/>
      <c r="AF22" s="298"/>
      <c r="AG22" s="298"/>
      <c r="AH22" s="298"/>
      <c r="AI22" s="298"/>
      <c r="AJ22" s="298"/>
      <c r="AK22" s="298"/>
      <c r="AL22" s="298"/>
      <c r="AM22" s="298"/>
      <c r="AN22" s="298"/>
      <c r="AO22" s="298"/>
      <c r="AP22" s="298"/>
      <c r="AQ22" s="298"/>
      <c r="AR22" s="298"/>
      <c r="AS22" s="298"/>
      <c r="AT22" s="298"/>
      <c r="AU22" s="298"/>
      <c r="AV22" s="298"/>
      <c r="AW22" s="298"/>
      <c r="AX22" s="298"/>
      <c r="AY22" s="298"/>
      <c r="AZ22" s="298"/>
      <c r="BA22" s="298"/>
      <c r="BB22" s="298"/>
      <c r="BC22" s="298"/>
      <c r="BD22" s="298"/>
      <c r="BE22" s="298"/>
      <c r="BF22" s="298"/>
      <c r="BG22" s="298"/>
      <c r="BH22" s="298"/>
      <c r="BI22" s="298"/>
      <c r="BJ22" s="298"/>
      <c r="BK22" s="298"/>
      <c r="BL22" s="298"/>
      <c r="BM22" s="298"/>
      <c r="BN22" s="298"/>
      <c r="BO22" s="298"/>
      <c r="BP22" s="298"/>
    </row>
    <row r="23" spans="1:68" ht="30" customHeight="1" x14ac:dyDescent="0.2">
      <c r="A23" s="231"/>
      <c r="B23" s="194" t="s">
        <v>7</v>
      </c>
      <c r="C23" s="195"/>
      <c r="D23" s="196">
        <f>Summary!$E$76</f>
        <v>0</v>
      </c>
      <c r="E23" s="197"/>
      <c r="F23" s="194" t="s">
        <v>36</v>
      </c>
      <c r="G23" s="195"/>
      <c r="H23" s="675">
        <f>Summary!$I$76</f>
        <v>0</v>
      </c>
      <c r="I23" s="675"/>
      <c r="J23" s="675"/>
      <c r="K23" s="200"/>
      <c r="L23" s="298"/>
      <c r="M23" s="298"/>
      <c r="N23" s="298"/>
      <c r="O23" s="298"/>
      <c r="P23" s="298"/>
      <c r="Q23" s="298"/>
      <c r="R23" s="298"/>
      <c r="S23" s="298"/>
      <c r="T23" s="298"/>
      <c r="U23" s="298"/>
      <c r="V23" s="298"/>
      <c r="W23" s="298"/>
      <c r="X23" s="298"/>
      <c r="Y23" s="298"/>
      <c r="Z23" s="298"/>
      <c r="AA23" s="298"/>
      <c r="AB23" s="298"/>
      <c r="AC23" s="298"/>
      <c r="AD23" s="298"/>
      <c r="AE23" s="298"/>
      <c r="AF23" s="298"/>
      <c r="AG23" s="298"/>
      <c r="AH23" s="298"/>
      <c r="AI23" s="298"/>
      <c r="AJ23" s="298"/>
      <c r="AK23" s="298"/>
      <c r="AL23" s="298"/>
      <c r="AM23" s="298"/>
      <c r="AN23" s="298"/>
      <c r="AO23" s="298"/>
      <c r="AP23" s="298"/>
      <c r="AQ23" s="298"/>
      <c r="AR23" s="298"/>
      <c r="AS23" s="298"/>
      <c r="AT23" s="298"/>
      <c r="AU23" s="298"/>
      <c r="AV23" s="298"/>
      <c r="AW23" s="298"/>
      <c r="AX23" s="298"/>
      <c r="AY23" s="298"/>
      <c r="AZ23" s="298"/>
      <c r="BA23" s="298"/>
      <c r="BB23" s="298"/>
      <c r="BC23" s="298"/>
      <c r="BD23" s="298"/>
      <c r="BE23" s="298"/>
      <c r="BF23" s="298"/>
      <c r="BG23" s="298"/>
      <c r="BH23" s="298"/>
      <c r="BI23" s="298"/>
      <c r="BJ23" s="298"/>
      <c r="BK23" s="298"/>
      <c r="BL23" s="298"/>
      <c r="BM23" s="298"/>
      <c r="BN23" s="298"/>
      <c r="BO23" s="298"/>
      <c r="BP23" s="298"/>
    </row>
    <row r="24" spans="1:68" ht="10.25" customHeight="1" x14ac:dyDescent="0.2">
      <c r="A24" s="231"/>
      <c r="B24" s="311"/>
      <c r="C24" s="186"/>
      <c r="K24" s="239"/>
      <c r="L24" s="298"/>
      <c r="M24" s="298"/>
      <c r="N24" s="298"/>
      <c r="O24" s="298"/>
      <c r="P24" s="298"/>
      <c r="Q24" s="298"/>
      <c r="R24" s="298"/>
      <c r="S24" s="298"/>
      <c r="T24" s="298"/>
      <c r="U24" s="298"/>
      <c r="V24" s="298"/>
      <c r="W24" s="298"/>
      <c r="X24" s="298"/>
      <c r="Y24" s="298"/>
      <c r="Z24" s="298"/>
      <c r="AA24" s="298"/>
      <c r="AB24" s="298"/>
      <c r="AC24" s="298"/>
      <c r="AD24" s="298"/>
      <c r="AE24" s="298"/>
      <c r="AF24" s="298"/>
      <c r="AG24" s="298"/>
      <c r="AH24" s="298"/>
      <c r="AI24" s="298"/>
      <c r="AJ24" s="298"/>
      <c r="AK24" s="298"/>
      <c r="AL24" s="298"/>
      <c r="AM24" s="298"/>
      <c r="AN24" s="298"/>
      <c r="AO24" s="298"/>
      <c r="AP24" s="298"/>
      <c r="AQ24" s="298"/>
      <c r="AR24" s="298"/>
      <c r="AS24" s="298"/>
      <c r="AT24" s="298"/>
      <c r="AU24" s="298"/>
      <c r="AV24" s="298"/>
      <c r="AW24" s="298"/>
      <c r="AX24" s="298"/>
      <c r="AY24" s="298"/>
      <c r="AZ24" s="298"/>
      <c r="BA24" s="298"/>
      <c r="BB24" s="298"/>
      <c r="BC24" s="298"/>
      <c r="BD24" s="298"/>
      <c r="BE24" s="298"/>
      <c r="BF24" s="298"/>
      <c r="BG24" s="298"/>
      <c r="BH24" s="298"/>
      <c r="BI24" s="298"/>
      <c r="BJ24" s="298"/>
      <c r="BK24" s="298"/>
      <c r="BL24" s="298"/>
      <c r="BM24" s="298"/>
      <c r="BN24" s="298"/>
      <c r="BO24" s="298"/>
      <c r="BP24" s="298"/>
    </row>
    <row r="25" spans="1:68" ht="30.5" customHeight="1" x14ac:dyDescent="0.2">
      <c r="A25" s="231"/>
      <c r="B25" s="312" t="s">
        <v>361</v>
      </c>
      <c r="C25" s="313"/>
      <c r="D25" s="314"/>
      <c r="E25" s="314"/>
      <c r="F25" s="313"/>
      <c r="G25" s="313"/>
      <c r="H25" s="315"/>
      <c r="I25" s="315"/>
      <c r="J25" s="315"/>
      <c r="K25" s="200"/>
      <c r="L25" s="298"/>
      <c r="M25" s="298"/>
      <c r="N25" s="298"/>
      <c r="O25" s="298"/>
      <c r="P25" s="298"/>
      <c r="Q25" s="298"/>
      <c r="R25" s="298"/>
      <c r="S25" s="298"/>
      <c r="T25" s="298"/>
      <c r="U25" s="298"/>
      <c r="V25" s="298"/>
      <c r="W25" s="298"/>
      <c r="X25" s="298"/>
      <c r="Y25" s="298"/>
      <c r="Z25" s="298"/>
      <c r="AA25" s="298"/>
      <c r="AB25" s="298"/>
      <c r="AC25" s="298"/>
      <c r="AD25" s="298"/>
      <c r="AE25" s="298"/>
      <c r="AF25" s="298"/>
      <c r="AG25" s="298"/>
      <c r="AH25" s="298"/>
      <c r="AI25" s="298"/>
      <c r="AJ25" s="298"/>
      <c r="AK25" s="298"/>
      <c r="AL25" s="298"/>
      <c r="AM25" s="298"/>
      <c r="AN25" s="298"/>
      <c r="AO25" s="298"/>
      <c r="AP25" s="298"/>
      <c r="AQ25" s="298"/>
      <c r="AR25" s="298"/>
      <c r="AS25" s="298"/>
      <c r="AT25" s="298"/>
      <c r="AU25" s="298"/>
      <c r="AV25" s="298"/>
      <c r="AW25" s="298"/>
      <c r="AX25" s="298"/>
      <c r="AY25" s="298"/>
      <c r="AZ25" s="298"/>
      <c r="BA25" s="298"/>
      <c r="BB25" s="298"/>
      <c r="BC25" s="298"/>
      <c r="BD25" s="298"/>
      <c r="BE25" s="298"/>
      <c r="BF25" s="298"/>
      <c r="BG25" s="298"/>
      <c r="BH25" s="298"/>
      <c r="BI25" s="298"/>
      <c r="BJ25" s="298"/>
      <c r="BK25" s="298"/>
      <c r="BL25" s="298"/>
      <c r="BM25" s="298"/>
      <c r="BN25" s="298"/>
      <c r="BO25" s="298"/>
      <c r="BP25" s="298"/>
    </row>
    <row r="26" spans="1:68" ht="33.5" customHeight="1" x14ac:dyDescent="0.2">
      <c r="A26" s="231"/>
      <c r="B26" s="762" t="s">
        <v>357</v>
      </c>
      <c r="C26" s="762"/>
      <c r="D26" s="762"/>
      <c r="E26" s="762"/>
      <c r="F26" s="762"/>
      <c r="G26" s="762"/>
      <c r="H26" s="762"/>
      <c r="I26" s="762"/>
      <c r="J26" s="762"/>
      <c r="K26" s="200"/>
      <c r="L26" s="298"/>
      <c r="M26" s="298"/>
      <c r="N26" s="298"/>
      <c r="O26" s="298"/>
      <c r="P26" s="298"/>
      <c r="Q26" s="298"/>
      <c r="R26" s="298"/>
      <c r="S26" s="298"/>
      <c r="T26" s="298"/>
      <c r="U26" s="298"/>
      <c r="V26" s="298"/>
      <c r="W26" s="298"/>
      <c r="X26" s="298"/>
      <c r="Y26" s="298"/>
      <c r="Z26" s="298"/>
      <c r="AA26" s="298"/>
      <c r="AB26" s="298"/>
      <c r="AC26" s="298"/>
      <c r="AD26" s="298"/>
      <c r="AE26" s="298"/>
      <c r="AF26" s="298"/>
      <c r="AG26" s="298"/>
      <c r="AH26" s="298"/>
      <c r="AI26" s="298"/>
      <c r="AJ26" s="298"/>
      <c r="AK26" s="298"/>
      <c r="AL26" s="298"/>
      <c r="AM26" s="298"/>
      <c r="AN26" s="298"/>
      <c r="AO26" s="298"/>
      <c r="AP26" s="298"/>
      <c r="AQ26" s="298"/>
      <c r="AR26" s="298"/>
      <c r="AS26" s="298"/>
      <c r="AT26" s="298"/>
      <c r="AU26" s="298"/>
      <c r="AV26" s="298"/>
      <c r="AW26" s="298"/>
      <c r="AX26" s="298"/>
      <c r="AY26" s="298"/>
      <c r="AZ26" s="298"/>
      <c r="BA26" s="298"/>
      <c r="BB26" s="298"/>
      <c r="BC26" s="298"/>
      <c r="BD26" s="298"/>
      <c r="BE26" s="298"/>
      <c r="BF26" s="298"/>
      <c r="BG26" s="298"/>
      <c r="BH26" s="298"/>
      <c r="BI26" s="298"/>
      <c r="BJ26" s="298"/>
      <c r="BK26" s="298"/>
      <c r="BL26" s="298"/>
      <c r="BM26" s="298"/>
      <c r="BN26" s="298"/>
      <c r="BO26" s="298"/>
      <c r="BP26" s="298"/>
    </row>
    <row r="27" spans="1:68" ht="46.25" customHeight="1" x14ac:dyDescent="0.2">
      <c r="A27" s="231"/>
      <c r="B27" s="763" t="s">
        <v>465</v>
      </c>
      <c r="C27" s="763"/>
      <c r="D27" s="763"/>
      <c r="E27" s="763"/>
      <c r="F27" s="763"/>
      <c r="G27" s="763"/>
      <c r="H27" s="763"/>
      <c r="I27" s="763"/>
      <c r="J27" s="763"/>
      <c r="K27" s="200"/>
      <c r="L27" s="298"/>
      <c r="M27" s="298"/>
      <c r="N27" s="298"/>
      <c r="O27" s="298"/>
      <c r="P27" s="298"/>
      <c r="Q27" s="298"/>
      <c r="R27" s="298"/>
      <c r="S27" s="298"/>
      <c r="T27" s="298"/>
      <c r="U27" s="298"/>
      <c r="V27" s="298"/>
      <c r="W27" s="298"/>
      <c r="X27" s="298"/>
      <c r="Y27" s="298"/>
      <c r="Z27" s="298"/>
      <c r="AA27" s="298"/>
      <c r="AB27" s="298"/>
      <c r="AC27" s="298"/>
      <c r="AD27" s="298"/>
      <c r="AE27" s="298"/>
      <c r="AF27" s="298"/>
      <c r="AG27" s="298"/>
      <c r="AH27" s="298"/>
      <c r="AI27" s="298"/>
      <c r="AJ27" s="298"/>
      <c r="AK27" s="298"/>
      <c r="AL27" s="298"/>
      <c r="AM27" s="298"/>
      <c r="AN27" s="298"/>
      <c r="AO27" s="298"/>
      <c r="AP27" s="298"/>
      <c r="AQ27" s="298"/>
      <c r="AR27" s="298"/>
      <c r="AS27" s="298"/>
      <c r="AT27" s="298"/>
      <c r="AU27" s="298"/>
      <c r="AV27" s="298"/>
      <c r="AW27" s="298"/>
      <c r="AX27" s="298"/>
      <c r="AY27" s="298"/>
      <c r="AZ27" s="298"/>
      <c r="BA27" s="298"/>
      <c r="BB27" s="298"/>
      <c r="BC27" s="298"/>
      <c r="BD27" s="298"/>
      <c r="BE27" s="298"/>
      <c r="BF27" s="298"/>
      <c r="BG27" s="298"/>
      <c r="BH27" s="298"/>
      <c r="BI27" s="298"/>
      <c r="BJ27" s="298"/>
      <c r="BK27" s="298"/>
      <c r="BL27" s="298"/>
      <c r="BM27" s="298"/>
      <c r="BN27" s="298"/>
      <c r="BO27" s="298"/>
      <c r="BP27" s="298"/>
    </row>
    <row r="28" spans="1:68" ht="30.5" customHeight="1" x14ac:dyDescent="0.2">
      <c r="A28" s="231"/>
      <c r="B28" s="313"/>
      <c r="C28" s="313"/>
      <c r="D28" s="314"/>
      <c r="E28" s="314"/>
      <c r="F28" s="313"/>
      <c r="G28" s="313"/>
      <c r="H28" s="315"/>
      <c r="I28" s="315"/>
      <c r="J28" s="315"/>
      <c r="K28" s="200"/>
      <c r="L28" s="298"/>
      <c r="M28" s="298"/>
      <c r="N28" s="298"/>
      <c r="O28" s="298"/>
      <c r="P28" s="298"/>
      <c r="Q28" s="298"/>
      <c r="R28" s="298"/>
      <c r="S28" s="298"/>
      <c r="T28" s="298"/>
      <c r="U28" s="298"/>
      <c r="V28" s="298"/>
      <c r="W28" s="298"/>
      <c r="X28" s="298"/>
      <c r="Y28" s="298"/>
      <c r="Z28" s="298"/>
      <c r="AA28" s="298"/>
      <c r="AB28" s="298"/>
      <c r="AC28" s="298"/>
      <c r="AD28" s="298"/>
      <c r="AE28" s="298"/>
      <c r="AF28" s="298"/>
      <c r="AG28" s="298"/>
      <c r="AH28" s="298"/>
      <c r="AI28" s="298"/>
      <c r="AJ28" s="298"/>
      <c r="AK28" s="298"/>
      <c r="AL28" s="298"/>
      <c r="AM28" s="298"/>
      <c r="AN28" s="298"/>
      <c r="AO28" s="298"/>
      <c r="AP28" s="298"/>
      <c r="AQ28" s="298"/>
      <c r="AR28" s="298"/>
      <c r="AS28" s="298"/>
      <c r="AT28" s="298"/>
      <c r="AU28" s="298"/>
      <c r="AV28" s="298"/>
      <c r="AW28" s="298"/>
      <c r="AX28" s="298"/>
      <c r="AY28" s="298"/>
      <c r="AZ28" s="298"/>
      <c r="BA28" s="298"/>
      <c r="BB28" s="298"/>
      <c r="BC28" s="298"/>
      <c r="BD28" s="298"/>
      <c r="BE28" s="298"/>
      <c r="BF28" s="298"/>
      <c r="BG28" s="298"/>
      <c r="BH28" s="298"/>
      <c r="BI28" s="298"/>
      <c r="BJ28" s="298"/>
      <c r="BK28" s="298"/>
      <c r="BL28" s="298"/>
      <c r="BM28" s="298"/>
      <c r="BN28" s="298"/>
      <c r="BO28" s="298"/>
      <c r="BP28" s="298"/>
    </row>
    <row r="29" spans="1:68" ht="30.5" customHeight="1" x14ac:dyDescent="0.2">
      <c r="A29" s="231"/>
      <c r="B29" s="312" t="s">
        <v>362</v>
      </c>
      <c r="C29" s="313"/>
      <c r="D29" s="314"/>
      <c r="E29" s="314"/>
      <c r="F29" s="313"/>
      <c r="G29" s="313"/>
      <c r="H29" s="315"/>
      <c r="I29" s="315"/>
      <c r="J29" s="315"/>
      <c r="K29" s="200"/>
      <c r="L29" s="298"/>
      <c r="M29" s="298"/>
      <c r="N29" s="298"/>
      <c r="O29" s="298"/>
      <c r="P29" s="298"/>
      <c r="Q29" s="298"/>
      <c r="R29" s="298"/>
      <c r="S29" s="298"/>
      <c r="T29" s="298"/>
      <c r="U29" s="298"/>
      <c r="V29" s="298"/>
      <c r="W29" s="298"/>
      <c r="X29" s="298"/>
      <c r="Y29" s="298"/>
      <c r="Z29" s="298"/>
      <c r="AA29" s="298"/>
      <c r="AB29" s="298"/>
      <c r="AC29" s="298"/>
      <c r="AD29" s="298"/>
      <c r="AE29" s="298"/>
      <c r="AF29" s="298"/>
      <c r="AG29" s="298"/>
      <c r="AH29" s="298"/>
      <c r="AI29" s="298"/>
      <c r="AJ29" s="298"/>
      <c r="AK29" s="298"/>
      <c r="AL29" s="298"/>
      <c r="AM29" s="298"/>
      <c r="AN29" s="298"/>
      <c r="AO29" s="298"/>
      <c r="AP29" s="298"/>
      <c r="AQ29" s="298"/>
      <c r="AR29" s="298"/>
      <c r="AS29" s="298"/>
      <c r="AT29" s="298"/>
      <c r="AU29" s="298"/>
      <c r="AV29" s="298"/>
      <c r="AW29" s="298"/>
      <c r="AX29" s="298"/>
      <c r="AY29" s="298"/>
      <c r="AZ29" s="298"/>
      <c r="BA29" s="298"/>
      <c r="BB29" s="298"/>
      <c r="BC29" s="298"/>
      <c r="BD29" s="298"/>
      <c r="BE29" s="298"/>
      <c r="BF29" s="298"/>
      <c r="BG29" s="298"/>
      <c r="BH29" s="298"/>
      <c r="BI29" s="298"/>
      <c r="BJ29" s="298"/>
      <c r="BK29" s="298"/>
      <c r="BL29" s="298"/>
      <c r="BM29" s="298"/>
      <c r="BN29" s="298"/>
      <c r="BO29" s="298"/>
      <c r="BP29" s="298"/>
    </row>
    <row r="30" spans="1:68" ht="62.5" customHeight="1" x14ac:dyDescent="0.2">
      <c r="A30" s="231"/>
      <c r="B30" s="764" t="s">
        <v>358</v>
      </c>
      <c r="C30" s="764"/>
      <c r="D30" s="764"/>
      <c r="E30" s="764"/>
      <c r="F30" s="764"/>
      <c r="G30" s="764"/>
      <c r="H30" s="764"/>
      <c r="I30" s="764"/>
      <c r="J30" s="764"/>
      <c r="K30" s="200"/>
      <c r="L30" s="298"/>
      <c r="M30" s="298"/>
      <c r="N30" s="298"/>
      <c r="O30" s="298"/>
      <c r="P30" s="298"/>
      <c r="Q30" s="298"/>
      <c r="R30" s="298"/>
      <c r="S30" s="298"/>
      <c r="T30" s="298"/>
      <c r="U30" s="298"/>
      <c r="V30" s="298"/>
      <c r="W30" s="298"/>
      <c r="X30" s="298"/>
      <c r="Y30" s="298"/>
      <c r="Z30" s="298"/>
      <c r="AA30" s="298"/>
      <c r="AB30" s="298"/>
      <c r="AC30" s="298"/>
      <c r="AD30" s="298"/>
      <c r="AE30" s="298"/>
      <c r="AF30" s="298"/>
      <c r="AG30" s="298"/>
      <c r="AH30" s="298"/>
      <c r="AI30" s="298"/>
      <c r="AJ30" s="298"/>
      <c r="AK30" s="298"/>
      <c r="AL30" s="298"/>
      <c r="AM30" s="298"/>
      <c r="AN30" s="298"/>
      <c r="AO30" s="298"/>
      <c r="AP30" s="298"/>
      <c r="AQ30" s="298"/>
      <c r="AR30" s="298"/>
      <c r="AS30" s="298"/>
      <c r="AT30" s="298"/>
      <c r="AU30" s="298"/>
      <c r="AV30" s="298"/>
      <c r="AW30" s="298"/>
      <c r="AX30" s="298"/>
      <c r="AY30" s="298"/>
      <c r="AZ30" s="298"/>
      <c r="BA30" s="298"/>
      <c r="BB30" s="298"/>
      <c r="BC30" s="298"/>
      <c r="BD30" s="298"/>
      <c r="BE30" s="298"/>
      <c r="BF30" s="298"/>
      <c r="BG30" s="298"/>
      <c r="BH30" s="298"/>
      <c r="BI30" s="298"/>
      <c r="BJ30" s="298"/>
      <c r="BK30" s="298"/>
      <c r="BL30" s="298"/>
      <c r="BM30" s="298"/>
      <c r="BN30" s="298"/>
      <c r="BO30" s="298"/>
      <c r="BP30" s="298"/>
    </row>
    <row r="31" spans="1:68" ht="30.5" customHeight="1" x14ac:dyDescent="0.2">
      <c r="A31" s="318"/>
      <c r="B31" s="319"/>
      <c r="C31" s="319"/>
      <c r="D31" s="320"/>
      <c r="E31" s="320"/>
      <c r="F31" s="319"/>
      <c r="G31" s="319"/>
      <c r="H31" s="321"/>
      <c r="I31" s="321"/>
      <c r="J31" s="321"/>
      <c r="K31" s="200"/>
      <c r="L31" s="317"/>
      <c r="M31" s="298"/>
      <c r="N31" s="298"/>
      <c r="O31" s="298"/>
      <c r="P31" s="298"/>
      <c r="Q31" s="298"/>
      <c r="R31" s="298"/>
      <c r="S31" s="298"/>
      <c r="T31" s="298"/>
      <c r="U31" s="298"/>
      <c r="V31" s="298"/>
      <c r="W31" s="298"/>
      <c r="X31" s="298"/>
      <c r="Y31" s="298"/>
      <c r="Z31" s="298"/>
      <c r="AA31" s="298"/>
      <c r="AB31" s="298"/>
      <c r="AC31" s="298"/>
      <c r="AD31" s="298"/>
      <c r="AE31" s="298"/>
      <c r="AF31" s="298"/>
      <c r="AG31" s="298"/>
      <c r="AH31" s="298"/>
      <c r="AI31" s="298"/>
      <c r="AJ31" s="298"/>
      <c r="AK31" s="298"/>
      <c r="AL31" s="298"/>
      <c r="AM31" s="298"/>
      <c r="AN31" s="298"/>
      <c r="AO31" s="298"/>
      <c r="AP31" s="298"/>
      <c r="AQ31" s="298"/>
      <c r="AR31" s="298"/>
      <c r="AS31" s="298"/>
      <c r="AT31" s="298"/>
      <c r="AU31" s="298"/>
      <c r="AV31" s="298"/>
      <c r="AW31" s="298"/>
      <c r="AX31" s="298"/>
      <c r="AY31" s="298"/>
      <c r="AZ31" s="298"/>
      <c r="BA31" s="298"/>
      <c r="BB31" s="298"/>
      <c r="BC31" s="298"/>
      <c r="BD31" s="298"/>
      <c r="BE31" s="298"/>
      <c r="BF31" s="298"/>
      <c r="BG31" s="298"/>
      <c r="BH31" s="298"/>
      <c r="BI31" s="298"/>
      <c r="BJ31" s="298"/>
      <c r="BK31" s="298"/>
      <c r="BL31" s="298"/>
      <c r="BM31" s="298"/>
      <c r="BN31" s="298"/>
      <c r="BO31" s="298"/>
      <c r="BP31" s="298"/>
    </row>
    <row r="32" spans="1:68" ht="30.5" customHeight="1" x14ac:dyDescent="0.2">
      <c r="A32" s="318"/>
      <c r="B32" s="319"/>
      <c r="C32" s="319"/>
      <c r="D32" s="320"/>
      <c r="E32" s="320"/>
      <c r="F32" s="319"/>
      <c r="G32" s="319"/>
      <c r="H32" s="321"/>
      <c r="I32" s="321"/>
      <c r="J32" s="321"/>
      <c r="K32" s="200"/>
      <c r="L32" s="317"/>
      <c r="M32" s="298"/>
      <c r="N32" s="298"/>
      <c r="O32" s="298"/>
      <c r="P32" s="298"/>
      <c r="Q32" s="298"/>
      <c r="R32" s="298"/>
      <c r="S32" s="298"/>
      <c r="T32" s="298"/>
      <c r="U32" s="298"/>
      <c r="V32" s="298"/>
      <c r="W32" s="298"/>
      <c r="X32" s="298"/>
      <c r="Y32" s="298"/>
      <c r="Z32" s="298"/>
      <c r="AA32" s="298"/>
      <c r="AB32" s="298"/>
      <c r="AC32" s="298"/>
      <c r="AD32" s="298"/>
      <c r="AE32" s="298"/>
      <c r="AF32" s="298"/>
      <c r="AG32" s="298"/>
      <c r="AH32" s="298"/>
      <c r="AI32" s="298"/>
      <c r="AJ32" s="298"/>
      <c r="AK32" s="298"/>
      <c r="AL32" s="298"/>
      <c r="AM32" s="298"/>
      <c r="AN32" s="298"/>
      <c r="AO32" s="298"/>
      <c r="AP32" s="298"/>
      <c r="AQ32" s="298"/>
      <c r="AR32" s="298"/>
      <c r="AS32" s="298"/>
      <c r="AT32" s="298"/>
      <c r="AU32" s="298"/>
      <c r="AV32" s="298"/>
      <c r="AW32" s="298"/>
      <c r="AX32" s="298"/>
      <c r="AY32" s="298"/>
      <c r="AZ32" s="298"/>
      <c r="BA32" s="298"/>
      <c r="BB32" s="298"/>
      <c r="BC32" s="298"/>
      <c r="BD32" s="298"/>
      <c r="BE32" s="298"/>
      <c r="BF32" s="298"/>
      <c r="BG32" s="298"/>
      <c r="BH32" s="298"/>
      <c r="BI32" s="298"/>
      <c r="BJ32" s="298"/>
      <c r="BK32" s="298"/>
      <c r="BL32" s="298"/>
      <c r="BM32" s="298"/>
      <c r="BN32" s="298"/>
      <c r="BO32" s="298"/>
      <c r="BP32" s="298"/>
    </row>
    <row r="33" spans="1:68" ht="30.5" customHeight="1" x14ac:dyDescent="0.2">
      <c r="A33" s="318"/>
      <c r="B33" s="319"/>
      <c r="C33" s="319"/>
      <c r="D33" s="320"/>
      <c r="E33" s="320"/>
      <c r="F33" s="319"/>
      <c r="G33" s="319"/>
      <c r="H33" s="321"/>
      <c r="I33" s="321"/>
      <c r="J33" s="321"/>
      <c r="K33" s="200"/>
      <c r="L33" s="317"/>
      <c r="M33" s="298"/>
      <c r="N33" s="298"/>
      <c r="O33" s="298"/>
      <c r="P33" s="298"/>
      <c r="Q33" s="298"/>
      <c r="R33" s="298"/>
      <c r="S33" s="298"/>
      <c r="T33" s="298"/>
      <c r="U33" s="298"/>
      <c r="V33" s="298"/>
      <c r="W33" s="298"/>
      <c r="X33" s="298"/>
      <c r="Y33" s="298"/>
      <c r="Z33" s="298"/>
      <c r="AA33" s="298"/>
      <c r="AB33" s="298"/>
      <c r="AC33" s="298"/>
      <c r="AD33" s="298"/>
      <c r="AE33" s="298"/>
      <c r="AF33" s="298"/>
      <c r="AG33" s="298"/>
      <c r="AH33" s="298"/>
      <c r="AI33" s="298"/>
      <c r="AJ33" s="298"/>
      <c r="AK33" s="298"/>
      <c r="AL33" s="298"/>
      <c r="AM33" s="298"/>
      <c r="AN33" s="298"/>
      <c r="AO33" s="298"/>
      <c r="AP33" s="298"/>
      <c r="AQ33" s="298"/>
      <c r="AR33" s="298"/>
      <c r="AS33" s="298"/>
      <c r="AT33" s="298"/>
      <c r="AU33" s="298"/>
      <c r="AV33" s="298"/>
      <c r="AW33" s="298"/>
      <c r="AX33" s="298"/>
      <c r="AY33" s="298"/>
      <c r="AZ33" s="298"/>
      <c r="BA33" s="298"/>
      <c r="BB33" s="298"/>
      <c r="BC33" s="298"/>
      <c r="BD33" s="298"/>
      <c r="BE33" s="298"/>
      <c r="BF33" s="298"/>
      <c r="BG33" s="298"/>
      <c r="BH33" s="298"/>
      <c r="BI33" s="298"/>
      <c r="BJ33" s="298"/>
      <c r="BK33" s="298"/>
      <c r="BL33" s="298"/>
      <c r="BM33" s="298"/>
      <c r="BN33" s="298"/>
      <c r="BO33" s="298"/>
      <c r="BP33" s="298"/>
    </row>
    <row r="34" spans="1:68" s="452" customFormat="1" ht="30.5" customHeight="1" x14ac:dyDescent="0.2">
      <c r="A34" s="318"/>
      <c r="B34" s="322"/>
      <c r="C34" s="322"/>
      <c r="D34" s="322"/>
      <c r="E34" s="322"/>
      <c r="F34" s="322"/>
      <c r="G34" s="322"/>
      <c r="H34" s="322"/>
      <c r="I34" s="322"/>
      <c r="J34" s="322"/>
      <c r="K34" s="449"/>
      <c r="L34" s="450"/>
      <c r="M34" s="451"/>
      <c r="N34" s="451"/>
      <c r="O34" s="451"/>
      <c r="P34" s="451"/>
      <c r="Q34" s="451"/>
      <c r="R34" s="451"/>
      <c r="S34" s="451"/>
      <c r="T34" s="451"/>
      <c r="U34" s="451"/>
      <c r="V34" s="451"/>
      <c r="W34" s="451"/>
      <c r="X34" s="451"/>
      <c r="Y34" s="451"/>
      <c r="Z34" s="451"/>
      <c r="AA34" s="451"/>
      <c r="AB34" s="451"/>
      <c r="AC34" s="451"/>
      <c r="AD34" s="451"/>
      <c r="AE34" s="451"/>
      <c r="AF34" s="451"/>
      <c r="AG34" s="451"/>
      <c r="AH34" s="451"/>
      <c r="AI34" s="451"/>
      <c r="AJ34" s="451"/>
      <c r="AK34" s="451"/>
      <c r="AL34" s="451"/>
      <c r="AM34" s="451"/>
      <c r="AN34" s="451"/>
      <c r="AO34" s="451"/>
      <c r="AP34" s="451"/>
      <c r="AQ34" s="451"/>
      <c r="AR34" s="451"/>
      <c r="AS34" s="451"/>
      <c r="AT34" s="451"/>
      <c r="AU34" s="451"/>
      <c r="AV34" s="451"/>
      <c r="AW34" s="451"/>
      <c r="AX34" s="451"/>
      <c r="AY34" s="451"/>
      <c r="AZ34" s="451"/>
      <c r="BA34" s="451"/>
      <c r="BB34" s="451"/>
      <c r="BC34" s="451"/>
      <c r="BD34" s="451"/>
      <c r="BE34" s="451"/>
      <c r="BF34" s="451"/>
      <c r="BG34" s="451"/>
      <c r="BH34" s="451"/>
      <c r="BI34" s="451"/>
      <c r="BJ34" s="451"/>
      <c r="BK34" s="451"/>
      <c r="BL34" s="451"/>
      <c r="BM34" s="451"/>
      <c r="BN34" s="451"/>
      <c r="BO34" s="451"/>
      <c r="BP34" s="451"/>
    </row>
    <row r="35" spans="1:68" s="452" customFormat="1" ht="30.5" customHeight="1" x14ac:dyDescent="0.2">
      <c r="A35" s="318"/>
      <c r="B35" s="322"/>
      <c r="C35" s="322"/>
      <c r="D35" s="322"/>
      <c r="E35" s="322"/>
      <c r="F35" s="322"/>
      <c r="G35" s="322"/>
      <c r="H35" s="322"/>
      <c r="I35" s="322"/>
      <c r="J35" s="322"/>
      <c r="K35" s="449"/>
      <c r="L35" s="450"/>
      <c r="M35" s="451"/>
      <c r="N35" s="451"/>
      <c r="O35" s="451"/>
      <c r="P35" s="451"/>
      <c r="Q35" s="451"/>
      <c r="R35" s="451"/>
      <c r="S35" s="451"/>
      <c r="T35" s="451"/>
      <c r="U35" s="451"/>
      <c r="V35" s="451"/>
      <c r="W35" s="451"/>
      <c r="X35" s="451"/>
      <c r="Y35" s="451"/>
      <c r="Z35" s="451"/>
      <c r="AA35" s="451"/>
      <c r="AB35" s="451"/>
      <c r="AC35" s="451"/>
      <c r="AD35" s="451"/>
      <c r="AE35" s="451"/>
      <c r="AF35" s="451"/>
      <c r="AG35" s="451"/>
      <c r="AH35" s="451"/>
      <c r="AI35" s="451"/>
      <c r="AJ35" s="451"/>
      <c r="AK35" s="451"/>
      <c r="AL35" s="451"/>
      <c r="AM35" s="451"/>
      <c r="AN35" s="451"/>
      <c r="AO35" s="451"/>
      <c r="AP35" s="451"/>
      <c r="AQ35" s="451"/>
      <c r="AR35" s="451"/>
      <c r="AS35" s="451"/>
      <c r="AT35" s="451"/>
      <c r="AU35" s="451"/>
      <c r="AV35" s="451"/>
      <c r="AW35" s="451"/>
      <c r="AX35" s="451"/>
      <c r="AY35" s="451"/>
      <c r="AZ35" s="451"/>
      <c r="BA35" s="451"/>
      <c r="BB35" s="451"/>
      <c r="BC35" s="451"/>
      <c r="BD35" s="451"/>
      <c r="BE35" s="451"/>
      <c r="BF35" s="451"/>
      <c r="BG35" s="451"/>
      <c r="BH35" s="451"/>
      <c r="BI35" s="451"/>
      <c r="BJ35" s="451"/>
      <c r="BK35" s="451"/>
      <c r="BL35" s="451"/>
      <c r="BM35" s="451"/>
      <c r="BN35" s="451"/>
      <c r="BO35" s="451"/>
      <c r="BP35" s="451"/>
    </row>
    <row r="36" spans="1:68" s="452" customFormat="1" ht="23" customHeight="1" x14ac:dyDescent="0.2">
      <c r="A36" s="318"/>
      <c r="B36" s="322"/>
      <c r="C36" s="322"/>
      <c r="D36" s="322"/>
      <c r="E36" s="322"/>
      <c r="F36" s="322"/>
      <c r="G36" s="322"/>
      <c r="H36" s="322"/>
      <c r="I36" s="322"/>
      <c r="J36" s="322"/>
      <c r="K36" s="453"/>
      <c r="L36" s="450"/>
      <c r="M36" s="451"/>
      <c r="N36" s="451"/>
      <c r="O36" s="451"/>
      <c r="P36" s="451"/>
      <c r="Q36" s="451"/>
      <c r="R36" s="451"/>
      <c r="S36" s="451"/>
      <c r="T36" s="451"/>
      <c r="U36" s="451"/>
      <c r="V36" s="451"/>
      <c r="W36" s="451"/>
      <c r="X36" s="451"/>
      <c r="Y36" s="451"/>
      <c r="Z36" s="451"/>
      <c r="AA36" s="451"/>
      <c r="AB36" s="451"/>
      <c r="AC36" s="451"/>
      <c r="AD36" s="451"/>
      <c r="AE36" s="451"/>
      <c r="AF36" s="451"/>
      <c r="AG36" s="451"/>
      <c r="AH36" s="451"/>
      <c r="AI36" s="451"/>
      <c r="AJ36" s="451"/>
      <c r="AK36" s="451"/>
      <c r="AL36" s="451"/>
      <c r="AM36" s="451"/>
      <c r="AN36" s="451"/>
      <c r="AO36" s="451"/>
      <c r="AP36" s="451"/>
      <c r="AQ36" s="451"/>
      <c r="AR36" s="451"/>
      <c r="AS36" s="451"/>
      <c r="AT36" s="451"/>
      <c r="AU36" s="451"/>
      <c r="AV36" s="451"/>
      <c r="AW36" s="451"/>
      <c r="AX36" s="451"/>
      <c r="AY36" s="451"/>
      <c r="AZ36" s="451"/>
      <c r="BA36" s="451"/>
      <c r="BB36" s="451"/>
      <c r="BC36" s="451"/>
      <c r="BD36" s="451"/>
      <c r="BE36" s="451"/>
      <c r="BF36" s="451"/>
      <c r="BG36" s="451"/>
      <c r="BH36" s="451"/>
      <c r="BI36" s="451"/>
      <c r="BJ36" s="451"/>
      <c r="BK36" s="451"/>
      <c r="BL36" s="451"/>
      <c r="BM36" s="451"/>
      <c r="BN36" s="451"/>
      <c r="BO36" s="451"/>
      <c r="BP36" s="451"/>
    </row>
    <row r="37" spans="1:68" s="452" customFormat="1" ht="23" customHeight="1" x14ac:dyDescent="0.2">
      <c r="A37" s="318"/>
      <c r="B37" s="322"/>
      <c r="C37" s="322"/>
      <c r="D37" s="322"/>
      <c r="E37" s="322"/>
      <c r="F37" s="322"/>
      <c r="G37" s="322"/>
      <c r="H37" s="322"/>
      <c r="I37" s="322"/>
      <c r="J37" s="322"/>
      <c r="K37" s="453"/>
      <c r="L37" s="450"/>
      <c r="M37" s="451"/>
      <c r="N37" s="451"/>
      <c r="O37" s="451"/>
      <c r="P37" s="451"/>
      <c r="Q37" s="451"/>
      <c r="R37" s="451"/>
      <c r="S37" s="451"/>
      <c r="T37" s="451"/>
      <c r="U37" s="451"/>
      <c r="V37" s="451"/>
      <c r="W37" s="451"/>
      <c r="X37" s="451"/>
      <c r="Y37" s="451"/>
      <c r="Z37" s="451"/>
      <c r="AA37" s="451"/>
      <c r="AB37" s="451"/>
      <c r="AC37" s="451"/>
      <c r="AD37" s="451"/>
      <c r="AE37" s="451"/>
      <c r="AF37" s="451"/>
      <c r="AG37" s="451"/>
      <c r="AH37" s="451"/>
      <c r="AI37" s="451"/>
      <c r="AJ37" s="451"/>
      <c r="AK37" s="451"/>
      <c r="AL37" s="451"/>
      <c r="AM37" s="451"/>
      <c r="AN37" s="451"/>
      <c r="AO37" s="451"/>
      <c r="AP37" s="451"/>
      <c r="AQ37" s="451"/>
      <c r="AR37" s="451"/>
      <c r="AS37" s="451"/>
      <c r="AT37" s="451"/>
      <c r="AU37" s="451"/>
      <c r="AV37" s="451"/>
      <c r="AW37" s="451"/>
      <c r="AX37" s="451"/>
      <c r="AY37" s="451"/>
      <c r="AZ37" s="451"/>
      <c r="BA37" s="451"/>
      <c r="BB37" s="451"/>
      <c r="BC37" s="451"/>
      <c r="BD37" s="451"/>
      <c r="BE37" s="451"/>
      <c r="BF37" s="451"/>
      <c r="BG37" s="451"/>
      <c r="BH37" s="451"/>
      <c r="BI37" s="451"/>
      <c r="BJ37" s="451"/>
      <c r="BK37" s="451"/>
      <c r="BL37" s="451"/>
      <c r="BM37" s="451"/>
      <c r="BN37" s="451"/>
      <c r="BO37" s="451"/>
      <c r="BP37" s="451"/>
    </row>
    <row r="38" spans="1:68" s="452" customFormat="1" ht="23" customHeight="1" x14ac:dyDescent="0.2">
      <c r="A38" s="318"/>
      <c r="B38" s="322"/>
      <c r="C38" s="322"/>
      <c r="D38" s="322"/>
      <c r="E38" s="322"/>
      <c r="F38" s="322"/>
      <c r="G38" s="322"/>
      <c r="H38" s="322"/>
      <c r="I38" s="322"/>
      <c r="J38" s="322"/>
      <c r="K38" s="453"/>
      <c r="L38" s="450"/>
      <c r="M38" s="451"/>
      <c r="N38" s="451"/>
      <c r="O38" s="451"/>
      <c r="P38" s="451"/>
      <c r="Q38" s="451"/>
      <c r="R38" s="451"/>
      <c r="S38" s="451"/>
      <c r="T38" s="451"/>
      <c r="U38" s="451"/>
      <c r="V38" s="451"/>
      <c r="W38" s="451"/>
      <c r="X38" s="451"/>
      <c r="Y38" s="451"/>
      <c r="Z38" s="451"/>
      <c r="AA38" s="451"/>
      <c r="AB38" s="451"/>
      <c r="AC38" s="451"/>
      <c r="AD38" s="451"/>
      <c r="AE38" s="451"/>
      <c r="AF38" s="451"/>
      <c r="AG38" s="451"/>
      <c r="AH38" s="451"/>
      <c r="AI38" s="451"/>
      <c r="AJ38" s="451"/>
      <c r="AK38" s="451"/>
      <c r="AL38" s="451"/>
      <c r="AM38" s="451"/>
      <c r="AN38" s="451"/>
      <c r="AO38" s="451"/>
      <c r="AP38" s="451"/>
      <c r="AQ38" s="451"/>
      <c r="AR38" s="451"/>
      <c r="AS38" s="451"/>
      <c r="AT38" s="451"/>
      <c r="AU38" s="451"/>
      <c r="AV38" s="451"/>
      <c r="AW38" s="451"/>
      <c r="AX38" s="451"/>
      <c r="AY38" s="451"/>
      <c r="AZ38" s="451"/>
      <c r="BA38" s="451"/>
      <c r="BB38" s="451"/>
      <c r="BC38" s="451"/>
      <c r="BD38" s="451"/>
      <c r="BE38" s="451"/>
      <c r="BF38" s="451"/>
      <c r="BG38" s="451"/>
      <c r="BH38" s="451"/>
      <c r="BI38" s="451"/>
      <c r="BJ38" s="451"/>
      <c r="BK38" s="451"/>
      <c r="BL38" s="451"/>
      <c r="BM38" s="451"/>
      <c r="BN38" s="451"/>
      <c r="BO38" s="451"/>
      <c r="BP38" s="451"/>
    </row>
    <row r="39" spans="1:68" s="452" customFormat="1" ht="23" customHeight="1" x14ac:dyDescent="0.2">
      <c r="A39" s="318"/>
      <c r="B39" s="322"/>
      <c r="C39" s="322"/>
      <c r="D39" s="322"/>
      <c r="E39" s="322"/>
      <c r="F39" s="322"/>
      <c r="G39" s="322"/>
      <c r="H39" s="322"/>
      <c r="I39" s="322"/>
      <c r="J39" s="322"/>
      <c r="K39" s="453"/>
      <c r="L39" s="450"/>
      <c r="M39" s="451"/>
      <c r="N39" s="451"/>
      <c r="O39" s="451"/>
      <c r="P39" s="451"/>
      <c r="Q39" s="451"/>
      <c r="R39" s="451"/>
      <c r="S39" s="451"/>
      <c r="T39" s="451"/>
      <c r="U39" s="451"/>
      <c r="V39" s="451"/>
      <c r="W39" s="451"/>
      <c r="X39" s="451"/>
      <c r="Y39" s="451"/>
      <c r="Z39" s="451"/>
      <c r="AA39" s="451"/>
      <c r="AB39" s="451"/>
      <c r="AC39" s="451"/>
      <c r="AD39" s="451"/>
      <c r="AE39" s="451"/>
      <c r="AF39" s="451"/>
      <c r="AG39" s="451"/>
      <c r="AH39" s="451"/>
      <c r="AI39" s="451"/>
      <c r="AJ39" s="451"/>
      <c r="AK39" s="451"/>
      <c r="AL39" s="451"/>
      <c r="AM39" s="451"/>
      <c r="AN39" s="451"/>
      <c r="AO39" s="451"/>
      <c r="AP39" s="451"/>
      <c r="AQ39" s="451"/>
      <c r="AR39" s="451"/>
      <c r="AS39" s="451"/>
      <c r="AT39" s="451"/>
      <c r="AU39" s="451"/>
      <c r="AV39" s="451"/>
      <c r="AW39" s="451"/>
      <c r="AX39" s="451"/>
      <c r="AY39" s="451"/>
      <c r="AZ39" s="451"/>
      <c r="BA39" s="451"/>
      <c r="BB39" s="451"/>
      <c r="BC39" s="451"/>
      <c r="BD39" s="451"/>
      <c r="BE39" s="451"/>
      <c r="BF39" s="451"/>
      <c r="BG39" s="451"/>
      <c r="BH39" s="451"/>
      <c r="BI39" s="451"/>
      <c r="BJ39" s="451"/>
      <c r="BK39" s="451"/>
      <c r="BL39" s="451"/>
      <c r="BM39" s="451"/>
      <c r="BN39" s="451"/>
      <c r="BO39" s="451"/>
      <c r="BP39" s="451"/>
    </row>
    <row r="40" spans="1:68" s="452" customFormat="1" ht="23" customHeight="1" x14ac:dyDescent="0.2">
      <c r="A40" s="318"/>
      <c r="B40" s="322"/>
      <c r="C40" s="322"/>
      <c r="D40" s="322"/>
      <c r="E40" s="322"/>
      <c r="F40" s="322"/>
      <c r="G40" s="322"/>
      <c r="H40" s="322"/>
      <c r="I40" s="322"/>
      <c r="J40" s="322"/>
      <c r="K40" s="453"/>
      <c r="L40" s="450"/>
      <c r="M40" s="451"/>
      <c r="N40" s="451"/>
      <c r="O40" s="451"/>
      <c r="P40" s="451"/>
      <c r="Q40" s="451"/>
      <c r="R40" s="451"/>
      <c r="S40" s="451"/>
      <c r="T40" s="451"/>
      <c r="U40" s="451"/>
      <c r="V40" s="451"/>
      <c r="W40" s="451"/>
      <c r="X40" s="451"/>
      <c r="Y40" s="451"/>
      <c r="Z40" s="451"/>
      <c r="AA40" s="451"/>
      <c r="AB40" s="451"/>
      <c r="AC40" s="451"/>
      <c r="AD40" s="451"/>
      <c r="AE40" s="451"/>
      <c r="AF40" s="451"/>
      <c r="AG40" s="451"/>
      <c r="AH40" s="451"/>
      <c r="AI40" s="451"/>
      <c r="AJ40" s="451"/>
      <c r="AK40" s="451"/>
      <c r="AL40" s="451"/>
      <c r="AM40" s="451"/>
      <c r="AN40" s="451"/>
      <c r="AO40" s="451"/>
      <c r="AP40" s="451"/>
      <c r="AQ40" s="451"/>
      <c r="AR40" s="451"/>
      <c r="AS40" s="451"/>
      <c r="AT40" s="451"/>
      <c r="AU40" s="451"/>
      <c r="AV40" s="451"/>
      <c r="AW40" s="451"/>
      <c r="AX40" s="451"/>
      <c r="AY40" s="451"/>
      <c r="AZ40" s="451"/>
      <c r="BA40" s="451"/>
      <c r="BB40" s="451"/>
      <c r="BC40" s="451"/>
      <c r="BD40" s="451"/>
      <c r="BE40" s="451"/>
      <c r="BF40" s="451"/>
      <c r="BG40" s="451"/>
      <c r="BH40" s="451"/>
      <c r="BI40" s="451"/>
      <c r="BJ40" s="451"/>
      <c r="BK40" s="451"/>
      <c r="BL40" s="451"/>
      <c r="BM40" s="451"/>
      <c r="BN40" s="451"/>
      <c r="BO40" s="451"/>
      <c r="BP40" s="451"/>
    </row>
    <row r="41" spans="1:68" s="452" customFormat="1" ht="23" customHeight="1" x14ac:dyDescent="0.2">
      <c r="A41" s="318"/>
      <c r="B41" s="322"/>
      <c r="C41" s="322"/>
      <c r="D41" s="322"/>
      <c r="E41" s="322"/>
      <c r="F41" s="322"/>
      <c r="G41" s="322"/>
      <c r="H41" s="322"/>
      <c r="I41" s="322"/>
      <c r="J41" s="322"/>
      <c r="K41" s="449"/>
      <c r="L41" s="450"/>
      <c r="M41" s="451"/>
      <c r="N41" s="451"/>
      <c r="O41" s="451"/>
      <c r="P41" s="451"/>
      <c r="Q41" s="451"/>
      <c r="R41" s="451"/>
      <c r="S41" s="451"/>
      <c r="T41" s="451"/>
      <c r="U41" s="451"/>
      <c r="V41" s="451"/>
      <c r="W41" s="451"/>
      <c r="X41" s="451"/>
      <c r="Y41" s="451"/>
      <c r="Z41" s="451"/>
      <c r="AA41" s="451"/>
      <c r="AB41" s="451"/>
      <c r="AC41" s="451"/>
      <c r="AD41" s="451"/>
      <c r="AE41" s="451"/>
      <c r="AF41" s="451"/>
      <c r="AG41" s="451"/>
      <c r="AH41" s="451"/>
      <c r="AI41" s="451"/>
      <c r="AJ41" s="451"/>
      <c r="AK41" s="451"/>
      <c r="AL41" s="451"/>
      <c r="AM41" s="451"/>
      <c r="AN41" s="451"/>
      <c r="AO41" s="451"/>
      <c r="AP41" s="451"/>
      <c r="AQ41" s="451"/>
      <c r="AR41" s="451"/>
      <c r="AS41" s="451"/>
      <c r="AT41" s="451"/>
      <c r="AU41" s="451"/>
      <c r="AV41" s="451"/>
      <c r="AW41" s="451"/>
      <c r="AX41" s="451"/>
      <c r="AY41" s="451"/>
      <c r="AZ41" s="451"/>
      <c r="BA41" s="451"/>
      <c r="BB41" s="451"/>
      <c r="BC41" s="451"/>
      <c r="BD41" s="451"/>
      <c r="BE41" s="451"/>
      <c r="BF41" s="451"/>
      <c r="BG41" s="451"/>
      <c r="BH41" s="451"/>
      <c r="BI41" s="451"/>
      <c r="BJ41" s="451"/>
      <c r="BK41" s="451"/>
      <c r="BL41" s="451"/>
      <c r="BM41" s="451"/>
      <c r="BN41" s="451"/>
      <c r="BO41" s="451"/>
      <c r="BP41" s="451"/>
    </row>
    <row r="42" spans="1:68" s="452" customFormat="1" ht="23" customHeight="1" x14ac:dyDescent="0.2">
      <c r="A42" s="318"/>
      <c r="B42" s="322"/>
      <c r="C42" s="322"/>
      <c r="D42" s="322"/>
      <c r="E42" s="322"/>
      <c r="F42" s="322"/>
      <c r="G42" s="322"/>
      <c r="H42" s="322"/>
      <c r="I42" s="322"/>
      <c r="J42" s="322"/>
      <c r="K42" s="449"/>
      <c r="L42" s="450"/>
      <c r="M42" s="451"/>
      <c r="N42" s="451"/>
      <c r="O42" s="451"/>
      <c r="P42" s="451"/>
      <c r="Q42" s="451"/>
      <c r="R42" s="451"/>
      <c r="S42" s="451"/>
      <c r="T42" s="451"/>
      <c r="U42" s="451"/>
      <c r="V42" s="451"/>
      <c r="W42" s="451"/>
      <c r="X42" s="451"/>
      <c r="Y42" s="451"/>
      <c r="Z42" s="451"/>
      <c r="AA42" s="451"/>
      <c r="AB42" s="451"/>
      <c r="AC42" s="451"/>
      <c r="AD42" s="451"/>
      <c r="AE42" s="451"/>
      <c r="AF42" s="451"/>
      <c r="AG42" s="451"/>
      <c r="AH42" s="451"/>
      <c r="AI42" s="451"/>
      <c r="AJ42" s="451"/>
      <c r="AK42" s="451"/>
      <c r="AL42" s="451"/>
      <c r="AM42" s="451"/>
      <c r="AN42" s="451"/>
      <c r="AO42" s="451"/>
      <c r="AP42" s="451"/>
      <c r="AQ42" s="451"/>
      <c r="AR42" s="451"/>
      <c r="AS42" s="451"/>
      <c r="AT42" s="451"/>
      <c r="AU42" s="451"/>
      <c r="AV42" s="451"/>
      <c r="AW42" s="451"/>
      <c r="AX42" s="451"/>
      <c r="AY42" s="451"/>
      <c r="AZ42" s="451"/>
      <c r="BA42" s="451"/>
      <c r="BB42" s="451"/>
      <c r="BC42" s="451"/>
      <c r="BD42" s="451"/>
      <c r="BE42" s="451"/>
      <c r="BF42" s="451"/>
      <c r="BG42" s="451"/>
      <c r="BH42" s="451"/>
      <c r="BI42" s="451"/>
      <c r="BJ42" s="451"/>
      <c r="BK42" s="451"/>
      <c r="BL42" s="451"/>
      <c r="BM42" s="451"/>
      <c r="BN42" s="451"/>
      <c r="BO42" s="451"/>
      <c r="BP42" s="451"/>
    </row>
    <row r="43" spans="1:68" s="452" customFormat="1" ht="23" customHeight="1" x14ac:dyDescent="0.2">
      <c r="A43" s="318"/>
      <c r="B43" s="322"/>
      <c r="C43" s="322"/>
      <c r="D43" s="322"/>
      <c r="E43" s="322"/>
      <c r="F43" s="322"/>
      <c r="G43" s="322"/>
      <c r="H43" s="322"/>
      <c r="I43" s="322"/>
      <c r="J43" s="322"/>
      <c r="K43" s="449"/>
      <c r="L43" s="450"/>
      <c r="M43" s="451"/>
      <c r="N43" s="451"/>
      <c r="O43" s="451"/>
      <c r="P43" s="451"/>
      <c r="Q43" s="451"/>
      <c r="R43" s="451"/>
      <c r="S43" s="451"/>
      <c r="T43" s="451"/>
      <c r="U43" s="451"/>
      <c r="V43" s="451"/>
      <c r="W43" s="451"/>
      <c r="X43" s="451"/>
      <c r="Y43" s="451"/>
      <c r="Z43" s="451"/>
      <c r="AA43" s="451"/>
      <c r="AB43" s="451"/>
      <c r="AC43" s="451"/>
      <c r="AD43" s="451"/>
      <c r="AE43" s="451"/>
      <c r="AF43" s="451"/>
      <c r="AG43" s="451"/>
      <c r="AH43" s="451"/>
      <c r="AI43" s="451"/>
      <c r="AJ43" s="451"/>
      <c r="AK43" s="451"/>
      <c r="AL43" s="451"/>
      <c r="AM43" s="451"/>
      <c r="AN43" s="451"/>
      <c r="AO43" s="451"/>
      <c r="AP43" s="451"/>
      <c r="AQ43" s="451"/>
      <c r="AR43" s="451"/>
      <c r="AS43" s="451"/>
      <c r="AT43" s="451"/>
      <c r="AU43" s="451"/>
      <c r="AV43" s="451"/>
      <c r="AW43" s="451"/>
      <c r="AX43" s="451"/>
      <c r="AY43" s="451"/>
      <c r="AZ43" s="451"/>
      <c r="BA43" s="451"/>
      <c r="BB43" s="451"/>
      <c r="BC43" s="451"/>
      <c r="BD43" s="451"/>
      <c r="BE43" s="451"/>
      <c r="BF43" s="451"/>
      <c r="BG43" s="451"/>
      <c r="BH43" s="451"/>
      <c r="BI43" s="451"/>
      <c r="BJ43" s="451"/>
      <c r="BK43" s="451"/>
      <c r="BL43" s="451"/>
      <c r="BM43" s="451"/>
      <c r="BN43" s="451"/>
      <c r="BO43" s="451"/>
      <c r="BP43" s="451"/>
    </row>
    <row r="44" spans="1:68" s="452" customFormat="1" ht="23" customHeight="1" x14ac:dyDescent="0.2">
      <c r="A44" s="318"/>
      <c r="B44" s="322"/>
      <c r="C44" s="322"/>
      <c r="D44" s="322"/>
      <c r="E44" s="322"/>
      <c r="F44" s="322"/>
      <c r="G44" s="322"/>
      <c r="H44" s="322"/>
      <c r="I44" s="322"/>
      <c r="J44" s="322"/>
      <c r="K44" s="449"/>
      <c r="L44" s="450"/>
      <c r="M44" s="451"/>
      <c r="N44" s="451"/>
      <c r="O44" s="451"/>
      <c r="P44" s="451"/>
      <c r="Q44" s="451"/>
      <c r="R44" s="451"/>
      <c r="S44" s="451"/>
      <c r="T44" s="451"/>
      <c r="U44" s="451"/>
      <c r="V44" s="451"/>
      <c r="W44" s="451"/>
      <c r="X44" s="451"/>
      <c r="Y44" s="451"/>
      <c r="Z44" s="451"/>
      <c r="AA44" s="451"/>
      <c r="AB44" s="451"/>
      <c r="AC44" s="451"/>
      <c r="AD44" s="451"/>
      <c r="AE44" s="451"/>
      <c r="AF44" s="451"/>
      <c r="AG44" s="451"/>
      <c r="AH44" s="451"/>
      <c r="AI44" s="451"/>
      <c r="AJ44" s="451"/>
      <c r="AK44" s="451"/>
      <c r="AL44" s="451"/>
      <c r="AM44" s="451"/>
      <c r="AN44" s="451"/>
      <c r="AO44" s="451"/>
      <c r="AP44" s="451"/>
      <c r="AQ44" s="451"/>
      <c r="AR44" s="451"/>
      <c r="AS44" s="451"/>
      <c r="AT44" s="451"/>
      <c r="AU44" s="451"/>
      <c r="AV44" s="451"/>
      <c r="AW44" s="451"/>
      <c r="AX44" s="451"/>
      <c r="AY44" s="451"/>
      <c r="AZ44" s="451"/>
      <c r="BA44" s="451"/>
      <c r="BB44" s="451"/>
      <c r="BC44" s="451"/>
      <c r="BD44" s="451"/>
      <c r="BE44" s="451"/>
      <c r="BF44" s="451"/>
      <c r="BG44" s="451"/>
      <c r="BH44" s="451"/>
      <c r="BI44" s="451"/>
      <c r="BJ44" s="451"/>
      <c r="BK44" s="451"/>
      <c r="BL44" s="451"/>
      <c r="BM44" s="451"/>
      <c r="BN44" s="451"/>
      <c r="BO44" s="451"/>
      <c r="BP44" s="451"/>
    </row>
    <row r="45" spans="1:68" s="452" customFormat="1" ht="23" customHeight="1" x14ac:dyDescent="0.2">
      <c r="A45" s="318"/>
      <c r="B45" s="322"/>
      <c r="C45" s="322"/>
      <c r="D45" s="322"/>
      <c r="E45" s="322"/>
      <c r="F45" s="322"/>
      <c r="G45" s="322"/>
      <c r="H45" s="322"/>
      <c r="I45" s="322"/>
      <c r="J45" s="322"/>
      <c r="K45" s="449"/>
      <c r="L45" s="450"/>
      <c r="M45" s="451"/>
      <c r="N45" s="451"/>
      <c r="O45" s="451"/>
      <c r="P45" s="451"/>
      <c r="Q45" s="451"/>
      <c r="R45" s="451"/>
      <c r="S45" s="451"/>
      <c r="T45" s="451"/>
      <c r="U45" s="451"/>
      <c r="V45" s="451"/>
      <c r="W45" s="451"/>
      <c r="X45" s="451"/>
      <c r="Y45" s="451"/>
      <c r="Z45" s="451"/>
      <c r="AA45" s="451"/>
      <c r="AB45" s="451"/>
      <c r="AC45" s="451"/>
      <c r="AD45" s="451"/>
      <c r="AE45" s="451"/>
      <c r="AF45" s="451"/>
      <c r="AG45" s="451"/>
      <c r="AH45" s="451"/>
      <c r="AI45" s="451"/>
      <c r="AJ45" s="451"/>
      <c r="AK45" s="451"/>
      <c r="AL45" s="451"/>
      <c r="AM45" s="451"/>
      <c r="AN45" s="451"/>
      <c r="AO45" s="451"/>
      <c r="AP45" s="451"/>
      <c r="AQ45" s="451"/>
      <c r="AR45" s="451"/>
      <c r="AS45" s="451"/>
      <c r="AT45" s="451"/>
      <c r="AU45" s="451"/>
      <c r="AV45" s="451"/>
      <c r="AW45" s="451"/>
      <c r="AX45" s="451"/>
      <c r="AY45" s="451"/>
      <c r="AZ45" s="451"/>
      <c r="BA45" s="451"/>
      <c r="BB45" s="451"/>
      <c r="BC45" s="451"/>
      <c r="BD45" s="451"/>
      <c r="BE45" s="451"/>
      <c r="BF45" s="451"/>
      <c r="BG45" s="451"/>
      <c r="BH45" s="451"/>
      <c r="BI45" s="451"/>
      <c r="BJ45" s="451"/>
      <c r="BK45" s="451"/>
      <c r="BL45" s="451"/>
      <c r="BM45" s="451"/>
      <c r="BN45" s="451"/>
      <c r="BO45" s="451"/>
      <c r="BP45" s="451"/>
    </row>
    <row r="46" spans="1:68" s="452" customFormat="1" ht="23" customHeight="1" x14ac:dyDescent="0.2">
      <c r="A46" s="318"/>
      <c r="B46" s="322"/>
      <c r="C46" s="322"/>
      <c r="D46" s="322"/>
      <c r="E46" s="322"/>
      <c r="F46" s="322"/>
      <c r="G46" s="322"/>
      <c r="H46" s="322"/>
      <c r="I46" s="322"/>
      <c r="J46" s="322"/>
      <c r="K46" s="449"/>
      <c r="L46" s="450"/>
      <c r="M46" s="451"/>
      <c r="N46" s="451"/>
      <c r="O46" s="451"/>
      <c r="P46" s="451"/>
      <c r="Q46" s="451"/>
      <c r="R46" s="451"/>
      <c r="S46" s="451"/>
      <c r="T46" s="451"/>
      <c r="U46" s="451"/>
      <c r="V46" s="451"/>
      <c r="W46" s="451"/>
      <c r="X46" s="451"/>
      <c r="Y46" s="451"/>
      <c r="Z46" s="451"/>
      <c r="AA46" s="451"/>
      <c r="AB46" s="451"/>
      <c r="AC46" s="451"/>
      <c r="AD46" s="451"/>
      <c r="AE46" s="451"/>
      <c r="AF46" s="451"/>
      <c r="AG46" s="451"/>
      <c r="AH46" s="451"/>
      <c r="AI46" s="451"/>
      <c r="AJ46" s="451"/>
      <c r="AK46" s="451"/>
      <c r="AL46" s="451"/>
      <c r="AM46" s="451"/>
      <c r="AN46" s="451"/>
      <c r="AO46" s="451"/>
      <c r="AP46" s="451"/>
      <c r="AQ46" s="451"/>
      <c r="AR46" s="451"/>
      <c r="AS46" s="451"/>
      <c r="AT46" s="451"/>
      <c r="AU46" s="451"/>
      <c r="AV46" s="451"/>
      <c r="AW46" s="451"/>
      <c r="AX46" s="451"/>
      <c r="AY46" s="451"/>
      <c r="AZ46" s="451"/>
      <c r="BA46" s="451"/>
      <c r="BB46" s="451"/>
      <c r="BC46" s="451"/>
      <c r="BD46" s="451"/>
      <c r="BE46" s="451"/>
      <c r="BF46" s="451"/>
      <c r="BG46" s="451"/>
      <c r="BH46" s="451"/>
      <c r="BI46" s="451"/>
      <c r="BJ46" s="451"/>
      <c r="BK46" s="451"/>
      <c r="BL46" s="451"/>
      <c r="BM46" s="451"/>
      <c r="BN46" s="451"/>
      <c r="BO46" s="451"/>
      <c r="BP46" s="451"/>
    </row>
    <row r="47" spans="1:68" s="452" customFormat="1" ht="23" customHeight="1" x14ac:dyDescent="0.2">
      <c r="A47" s="318"/>
      <c r="B47" s="322"/>
      <c r="C47" s="322"/>
      <c r="D47" s="322"/>
      <c r="E47" s="322"/>
      <c r="F47" s="322"/>
      <c r="G47" s="322"/>
      <c r="H47" s="322"/>
      <c r="I47" s="322"/>
      <c r="J47" s="322"/>
      <c r="K47" s="449"/>
      <c r="L47" s="450"/>
      <c r="M47" s="451"/>
      <c r="N47" s="451"/>
      <c r="O47" s="451"/>
      <c r="P47" s="451"/>
      <c r="Q47" s="451"/>
      <c r="R47" s="451"/>
      <c r="S47" s="451"/>
      <c r="T47" s="451"/>
      <c r="U47" s="451"/>
      <c r="V47" s="451"/>
      <c r="W47" s="451"/>
      <c r="X47" s="451"/>
      <c r="Y47" s="451"/>
      <c r="Z47" s="451"/>
      <c r="AA47" s="451"/>
      <c r="AB47" s="451"/>
      <c r="AC47" s="451"/>
      <c r="AD47" s="451"/>
      <c r="AE47" s="451"/>
      <c r="AF47" s="451"/>
      <c r="AG47" s="451"/>
      <c r="AH47" s="451"/>
      <c r="AI47" s="451"/>
      <c r="AJ47" s="451"/>
      <c r="AK47" s="451"/>
      <c r="AL47" s="451"/>
      <c r="AM47" s="451"/>
      <c r="AN47" s="451"/>
      <c r="AO47" s="451"/>
      <c r="AP47" s="451"/>
      <c r="AQ47" s="451"/>
      <c r="AR47" s="451"/>
      <c r="AS47" s="451"/>
      <c r="AT47" s="451"/>
      <c r="AU47" s="451"/>
      <c r="AV47" s="451"/>
      <c r="AW47" s="451"/>
      <c r="AX47" s="451"/>
      <c r="AY47" s="451"/>
      <c r="AZ47" s="451"/>
      <c r="BA47" s="451"/>
      <c r="BB47" s="451"/>
      <c r="BC47" s="451"/>
      <c r="BD47" s="451"/>
      <c r="BE47" s="451"/>
      <c r="BF47" s="451"/>
      <c r="BG47" s="451"/>
      <c r="BH47" s="451"/>
      <c r="BI47" s="451"/>
      <c r="BJ47" s="451"/>
      <c r="BK47" s="451"/>
      <c r="BL47" s="451"/>
      <c r="BM47" s="451"/>
      <c r="BN47" s="451"/>
      <c r="BO47" s="451"/>
      <c r="BP47" s="451"/>
    </row>
    <row r="48" spans="1:68" s="452" customFormat="1" ht="23" customHeight="1" x14ac:dyDescent="0.2">
      <c r="A48" s="318"/>
      <c r="B48" s="322"/>
      <c r="C48" s="322"/>
      <c r="D48" s="322"/>
      <c r="E48" s="322"/>
      <c r="F48" s="322"/>
      <c r="G48" s="322"/>
      <c r="H48" s="322"/>
      <c r="I48" s="322"/>
      <c r="J48" s="322"/>
      <c r="K48" s="449"/>
      <c r="L48" s="450"/>
      <c r="M48" s="451"/>
      <c r="N48" s="451"/>
      <c r="O48" s="451"/>
      <c r="P48" s="451"/>
      <c r="Q48" s="451"/>
      <c r="R48" s="451"/>
      <c r="S48" s="451"/>
      <c r="T48" s="451"/>
      <c r="U48" s="451"/>
      <c r="V48" s="451"/>
      <c r="W48" s="451"/>
      <c r="X48" s="451"/>
      <c r="Y48" s="451"/>
      <c r="Z48" s="451"/>
      <c r="AA48" s="451"/>
      <c r="AB48" s="451"/>
      <c r="AC48" s="451"/>
      <c r="AD48" s="451"/>
      <c r="AE48" s="451"/>
      <c r="AF48" s="451"/>
      <c r="AG48" s="451"/>
      <c r="AH48" s="451"/>
      <c r="AI48" s="451"/>
      <c r="AJ48" s="451"/>
      <c r="AK48" s="451"/>
      <c r="AL48" s="451"/>
      <c r="AM48" s="451"/>
      <c r="AN48" s="451"/>
      <c r="AO48" s="451"/>
      <c r="AP48" s="451"/>
      <c r="AQ48" s="451"/>
      <c r="AR48" s="451"/>
      <c r="AS48" s="451"/>
      <c r="AT48" s="451"/>
      <c r="AU48" s="451"/>
      <c r="AV48" s="451"/>
      <c r="AW48" s="451"/>
      <c r="AX48" s="451"/>
      <c r="AY48" s="451"/>
      <c r="AZ48" s="451"/>
      <c r="BA48" s="451"/>
      <c r="BB48" s="451"/>
      <c r="BC48" s="451"/>
      <c r="BD48" s="451"/>
      <c r="BE48" s="451"/>
      <c r="BF48" s="451"/>
      <c r="BG48" s="451"/>
      <c r="BH48" s="451"/>
      <c r="BI48" s="451"/>
      <c r="BJ48" s="451"/>
      <c r="BK48" s="451"/>
      <c r="BL48" s="451"/>
      <c r="BM48" s="451"/>
      <c r="BN48" s="451"/>
      <c r="BO48" s="451"/>
      <c r="BP48" s="451"/>
    </row>
    <row r="49" spans="1:68" s="452" customFormat="1" ht="23" customHeight="1" x14ac:dyDescent="0.2">
      <c r="A49" s="318"/>
      <c r="B49" s="322"/>
      <c r="C49" s="322"/>
      <c r="D49" s="322"/>
      <c r="E49" s="322"/>
      <c r="F49" s="322"/>
      <c r="G49" s="322"/>
      <c r="H49" s="322"/>
      <c r="I49" s="322"/>
      <c r="J49" s="322"/>
      <c r="K49" s="449"/>
      <c r="L49" s="450"/>
      <c r="M49" s="451"/>
      <c r="N49" s="451"/>
      <c r="O49" s="451"/>
      <c r="P49" s="451"/>
      <c r="Q49" s="451"/>
      <c r="R49" s="451"/>
      <c r="S49" s="451"/>
      <c r="T49" s="451"/>
      <c r="U49" s="451"/>
      <c r="V49" s="451"/>
      <c r="W49" s="451"/>
      <c r="X49" s="451"/>
      <c r="Y49" s="451"/>
      <c r="Z49" s="451"/>
      <c r="AA49" s="451"/>
      <c r="AB49" s="451"/>
      <c r="AC49" s="451"/>
      <c r="AD49" s="451"/>
      <c r="AE49" s="451"/>
      <c r="AF49" s="451"/>
      <c r="AG49" s="451"/>
      <c r="AH49" s="451"/>
      <c r="AI49" s="451"/>
      <c r="AJ49" s="451"/>
      <c r="AK49" s="451"/>
      <c r="AL49" s="451"/>
      <c r="AM49" s="451"/>
      <c r="AN49" s="451"/>
      <c r="AO49" s="451"/>
      <c r="AP49" s="451"/>
      <c r="AQ49" s="451"/>
      <c r="AR49" s="451"/>
      <c r="AS49" s="451"/>
      <c r="AT49" s="451"/>
      <c r="AU49" s="451"/>
      <c r="AV49" s="451"/>
      <c r="AW49" s="451"/>
      <c r="AX49" s="451"/>
      <c r="AY49" s="451"/>
      <c r="AZ49" s="451"/>
      <c r="BA49" s="451"/>
      <c r="BB49" s="451"/>
      <c r="BC49" s="451"/>
      <c r="BD49" s="451"/>
      <c r="BE49" s="451"/>
      <c r="BF49" s="451"/>
      <c r="BG49" s="451"/>
      <c r="BH49" s="451"/>
      <c r="BI49" s="451"/>
      <c r="BJ49" s="451"/>
      <c r="BK49" s="451"/>
      <c r="BL49" s="451"/>
      <c r="BM49" s="451"/>
      <c r="BN49" s="451"/>
      <c r="BO49" s="451"/>
      <c r="BP49" s="451"/>
    </row>
    <row r="50" spans="1:68" s="452" customFormat="1" ht="23" customHeight="1" x14ac:dyDescent="0.2">
      <c r="A50" s="318"/>
      <c r="B50" s="322"/>
      <c r="C50" s="322"/>
      <c r="D50" s="322"/>
      <c r="E50" s="322"/>
      <c r="F50" s="322"/>
      <c r="G50" s="322"/>
      <c r="H50" s="322"/>
      <c r="I50" s="322"/>
      <c r="J50" s="322"/>
      <c r="K50" s="449"/>
      <c r="L50" s="450"/>
      <c r="M50" s="451"/>
      <c r="N50" s="451"/>
      <c r="O50" s="451"/>
      <c r="P50" s="451"/>
      <c r="Q50" s="451"/>
      <c r="R50" s="451"/>
      <c r="S50" s="451"/>
      <c r="T50" s="451"/>
      <c r="U50" s="451"/>
      <c r="V50" s="451"/>
      <c r="W50" s="451"/>
      <c r="X50" s="451"/>
      <c r="Y50" s="451"/>
      <c r="Z50" s="451"/>
      <c r="AA50" s="451"/>
      <c r="AB50" s="451"/>
      <c r="AC50" s="451"/>
      <c r="AD50" s="451"/>
      <c r="AE50" s="451"/>
      <c r="AF50" s="451"/>
      <c r="AG50" s="451"/>
      <c r="AH50" s="451"/>
      <c r="AI50" s="451"/>
      <c r="AJ50" s="451"/>
      <c r="AK50" s="451"/>
      <c r="AL50" s="451"/>
      <c r="AM50" s="451"/>
      <c r="AN50" s="451"/>
      <c r="AO50" s="451"/>
      <c r="AP50" s="451"/>
      <c r="AQ50" s="451"/>
      <c r="AR50" s="451"/>
      <c r="AS50" s="451"/>
      <c r="AT50" s="451"/>
      <c r="AU50" s="451"/>
      <c r="AV50" s="451"/>
      <c r="AW50" s="451"/>
      <c r="AX50" s="451"/>
      <c r="AY50" s="451"/>
      <c r="AZ50" s="451"/>
      <c r="BA50" s="451"/>
      <c r="BB50" s="451"/>
      <c r="BC50" s="451"/>
      <c r="BD50" s="451"/>
      <c r="BE50" s="451"/>
      <c r="BF50" s="451"/>
      <c r="BG50" s="451"/>
      <c r="BH50" s="451"/>
      <c r="BI50" s="451"/>
      <c r="BJ50" s="451"/>
      <c r="BK50" s="451"/>
      <c r="BL50" s="451"/>
      <c r="BM50" s="451"/>
      <c r="BN50" s="451"/>
      <c r="BO50" s="451"/>
      <c r="BP50" s="451"/>
    </row>
    <row r="51" spans="1:68" s="452" customFormat="1" ht="23" customHeight="1" x14ac:dyDescent="0.2">
      <c r="A51" s="318"/>
      <c r="B51" s="322"/>
      <c r="C51" s="322"/>
      <c r="D51" s="322"/>
      <c r="E51" s="322"/>
      <c r="F51" s="322"/>
      <c r="G51" s="322"/>
      <c r="H51" s="322"/>
      <c r="I51" s="322"/>
      <c r="J51" s="322"/>
      <c r="K51" s="453"/>
      <c r="L51" s="450"/>
      <c r="M51" s="451"/>
      <c r="N51" s="451"/>
      <c r="O51" s="451"/>
      <c r="P51" s="451"/>
      <c r="Q51" s="451"/>
      <c r="R51" s="451"/>
      <c r="S51" s="451"/>
      <c r="T51" s="451"/>
      <c r="U51" s="451"/>
      <c r="V51" s="451"/>
      <c r="W51" s="451"/>
      <c r="X51" s="451"/>
      <c r="Y51" s="451"/>
      <c r="Z51" s="451"/>
      <c r="AA51" s="451"/>
      <c r="AB51" s="451"/>
      <c r="AC51" s="451"/>
      <c r="AD51" s="451"/>
      <c r="AE51" s="451"/>
      <c r="AF51" s="451"/>
      <c r="AG51" s="451"/>
      <c r="AH51" s="451"/>
      <c r="AI51" s="451"/>
      <c r="AJ51" s="451"/>
      <c r="AK51" s="451"/>
      <c r="AL51" s="451"/>
      <c r="AM51" s="451"/>
      <c r="AN51" s="451"/>
      <c r="AO51" s="451"/>
      <c r="AP51" s="451"/>
      <c r="AQ51" s="451"/>
      <c r="AR51" s="451"/>
      <c r="AS51" s="451"/>
      <c r="AT51" s="451"/>
      <c r="AU51" s="451"/>
      <c r="AV51" s="451"/>
      <c r="AW51" s="451"/>
      <c r="AX51" s="451"/>
      <c r="AY51" s="451"/>
      <c r="AZ51" s="451"/>
      <c r="BA51" s="451"/>
      <c r="BB51" s="451"/>
      <c r="BC51" s="451"/>
      <c r="BD51" s="451"/>
      <c r="BE51" s="451"/>
      <c r="BF51" s="451"/>
      <c r="BG51" s="451"/>
      <c r="BH51" s="451"/>
      <c r="BI51" s="451"/>
      <c r="BJ51" s="451"/>
      <c r="BK51" s="451"/>
      <c r="BL51" s="451"/>
      <c r="BM51" s="451"/>
      <c r="BN51" s="451"/>
      <c r="BO51" s="451"/>
      <c r="BP51" s="451"/>
    </row>
    <row r="52" spans="1:68" s="452" customFormat="1" x14ac:dyDescent="0.2">
      <c r="A52" s="318"/>
      <c r="B52" s="322"/>
      <c r="C52" s="322"/>
      <c r="D52" s="322"/>
      <c r="E52" s="322"/>
      <c r="F52" s="322"/>
      <c r="G52" s="322"/>
      <c r="H52" s="322"/>
      <c r="I52" s="322"/>
      <c r="J52" s="322"/>
      <c r="K52" s="454"/>
      <c r="L52" s="450"/>
      <c r="M52" s="451"/>
      <c r="N52" s="451"/>
      <c r="O52" s="451"/>
      <c r="P52" s="451"/>
      <c r="Q52" s="451"/>
      <c r="R52" s="451"/>
      <c r="S52" s="451"/>
      <c r="T52" s="451"/>
      <c r="U52" s="451"/>
      <c r="V52" s="451"/>
      <c r="W52" s="451"/>
      <c r="X52" s="451"/>
      <c r="Y52" s="451"/>
      <c r="Z52" s="451"/>
      <c r="AA52" s="451"/>
      <c r="AB52" s="451"/>
      <c r="AC52" s="451"/>
      <c r="AD52" s="451"/>
      <c r="AE52" s="451"/>
      <c r="AF52" s="451"/>
      <c r="AG52" s="451"/>
      <c r="AH52" s="451"/>
      <c r="AI52" s="451"/>
      <c r="AJ52" s="451"/>
      <c r="AK52" s="451"/>
      <c r="AL52" s="451"/>
      <c r="AM52" s="451"/>
      <c r="AN52" s="451"/>
      <c r="AO52" s="451"/>
      <c r="AP52" s="451"/>
      <c r="AQ52" s="451"/>
      <c r="AR52" s="451"/>
      <c r="AS52" s="451"/>
      <c r="AT52" s="451"/>
      <c r="AU52" s="451"/>
      <c r="AV52" s="451"/>
      <c r="AW52" s="451"/>
      <c r="AX52" s="451"/>
      <c r="AY52" s="451"/>
      <c r="AZ52" s="451"/>
      <c r="BA52" s="451"/>
      <c r="BB52" s="451"/>
      <c r="BC52" s="451"/>
      <c r="BD52" s="451"/>
      <c r="BE52" s="451"/>
      <c r="BF52" s="451"/>
      <c r="BG52" s="451"/>
      <c r="BH52" s="451"/>
      <c r="BI52" s="451"/>
      <c r="BJ52" s="451"/>
      <c r="BK52" s="451"/>
      <c r="BL52" s="451"/>
      <c r="BM52" s="451"/>
      <c r="BN52" s="451"/>
      <c r="BO52" s="451"/>
      <c r="BP52" s="451"/>
    </row>
    <row r="53" spans="1:68" s="452" customFormat="1" x14ac:dyDescent="0.2">
      <c r="A53" s="318"/>
      <c r="B53" s="322"/>
      <c r="C53" s="322"/>
      <c r="D53" s="322"/>
      <c r="E53" s="322"/>
      <c r="F53" s="322"/>
      <c r="G53" s="322"/>
      <c r="H53" s="322"/>
      <c r="I53" s="322"/>
      <c r="J53" s="322"/>
      <c r="K53" s="454"/>
      <c r="L53" s="450"/>
      <c r="M53" s="451"/>
      <c r="N53" s="451"/>
      <c r="O53" s="451"/>
      <c r="P53" s="451"/>
      <c r="Q53" s="451"/>
      <c r="R53" s="451"/>
      <c r="S53" s="451"/>
      <c r="T53" s="451"/>
      <c r="U53" s="451"/>
      <c r="V53" s="451"/>
      <c r="W53" s="451"/>
      <c r="X53" s="451"/>
      <c r="Y53" s="451"/>
      <c r="Z53" s="451"/>
      <c r="AA53" s="451"/>
      <c r="AB53" s="451"/>
      <c r="AC53" s="451"/>
      <c r="AD53" s="451"/>
      <c r="AE53" s="451"/>
      <c r="AF53" s="451"/>
      <c r="AG53" s="451"/>
      <c r="AH53" s="451"/>
      <c r="AI53" s="451"/>
      <c r="AJ53" s="451"/>
      <c r="AK53" s="451"/>
      <c r="AL53" s="451"/>
      <c r="AM53" s="451"/>
      <c r="AN53" s="451"/>
      <c r="AO53" s="451"/>
      <c r="AP53" s="451"/>
      <c r="AQ53" s="451"/>
      <c r="AR53" s="451"/>
      <c r="AS53" s="451"/>
      <c r="AT53" s="451"/>
      <c r="AU53" s="451"/>
      <c r="AV53" s="451"/>
      <c r="AW53" s="451"/>
      <c r="AX53" s="451"/>
      <c r="AY53" s="451"/>
      <c r="AZ53" s="451"/>
      <c r="BA53" s="451"/>
      <c r="BB53" s="451"/>
      <c r="BC53" s="451"/>
      <c r="BD53" s="451"/>
      <c r="BE53" s="451"/>
      <c r="BF53" s="451"/>
      <c r="BG53" s="451"/>
      <c r="BH53" s="451"/>
      <c r="BI53" s="451"/>
      <c r="BJ53" s="451"/>
      <c r="BK53" s="451"/>
      <c r="BL53" s="451"/>
      <c r="BM53" s="451"/>
      <c r="BN53" s="451"/>
      <c r="BO53" s="451"/>
      <c r="BP53" s="451"/>
    </row>
    <row r="54" spans="1:68" s="452" customFormat="1" x14ac:dyDescent="0.2">
      <c r="A54" s="318"/>
      <c r="B54" s="322"/>
      <c r="C54" s="322"/>
      <c r="D54" s="322"/>
      <c r="E54" s="322"/>
      <c r="F54" s="322"/>
      <c r="G54" s="322"/>
      <c r="H54" s="322"/>
      <c r="I54" s="322"/>
      <c r="J54" s="322"/>
      <c r="K54" s="454"/>
      <c r="L54" s="455"/>
      <c r="M54" s="456"/>
      <c r="N54" s="451"/>
      <c r="O54" s="451"/>
      <c r="P54" s="451"/>
      <c r="Q54" s="451"/>
      <c r="R54" s="451"/>
      <c r="S54" s="451"/>
      <c r="T54" s="451"/>
      <c r="U54" s="451"/>
      <c r="V54" s="451"/>
      <c r="W54" s="451"/>
      <c r="X54" s="451"/>
      <c r="Y54" s="451"/>
      <c r="Z54" s="451"/>
      <c r="AA54" s="451"/>
      <c r="AB54" s="451"/>
      <c r="AC54" s="451"/>
      <c r="AD54" s="451"/>
      <c r="AE54" s="451"/>
      <c r="AF54" s="451"/>
      <c r="AG54" s="451"/>
      <c r="AH54" s="451"/>
      <c r="AI54" s="451"/>
      <c r="AJ54" s="451"/>
      <c r="AK54" s="451"/>
      <c r="AL54" s="451"/>
      <c r="AM54" s="451"/>
      <c r="AN54" s="451"/>
      <c r="AO54" s="451"/>
      <c r="AP54" s="451"/>
      <c r="AQ54" s="451"/>
      <c r="AR54" s="451"/>
      <c r="AS54" s="451"/>
      <c r="AT54" s="451"/>
      <c r="AU54" s="451"/>
      <c r="AV54" s="451"/>
      <c r="AW54" s="451"/>
      <c r="AX54" s="451"/>
      <c r="AY54" s="451"/>
      <c r="AZ54" s="451"/>
      <c r="BA54" s="451"/>
      <c r="BB54" s="451"/>
      <c r="BC54" s="451"/>
      <c r="BD54" s="451"/>
      <c r="BE54" s="451"/>
      <c r="BF54" s="451"/>
      <c r="BG54" s="451"/>
      <c r="BH54" s="451"/>
      <c r="BI54" s="451"/>
      <c r="BJ54" s="451"/>
      <c r="BK54" s="451"/>
      <c r="BL54" s="451"/>
      <c r="BM54" s="451"/>
      <c r="BN54" s="451"/>
      <c r="BO54" s="451"/>
      <c r="BP54" s="451"/>
    </row>
    <row r="55" spans="1:68" s="452" customFormat="1" x14ac:dyDescent="0.2">
      <c r="A55" s="318"/>
      <c r="B55" s="322"/>
      <c r="C55" s="322"/>
      <c r="D55" s="322"/>
      <c r="E55" s="322"/>
      <c r="F55" s="322"/>
      <c r="G55" s="322"/>
      <c r="H55" s="322"/>
      <c r="I55" s="322"/>
      <c r="J55" s="322"/>
      <c r="K55" s="454"/>
      <c r="L55" s="455"/>
      <c r="M55" s="456"/>
      <c r="N55" s="451"/>
      <c r="O55" s="451"/>
      <c r="P55" s="451"/>
      <c r="Q55" s="451"/>
      <c r="R55" s="451"/>
      <c r="S55" s="451"/>
      <c r="T55" s="451"/>
      <c r="U55" s="451"/>
      <c r="V55" s="451"/>
      <c r="W55" s="451"/>
      <c r="X55" s="451"/>
      <c r="Y55" s="451"/>
      <c r="Z55" s="451"/>
      <c r="AA55" s="451"/>
      <c r="AB55" s="451"/>
      <c r="AC55" s="451"/>
      <c r="AD55" s="451"/>
      <c r="AE55" s="451"/>
      <c r="AF55" s="451"/>
      <c r="AG55" s="451"/>
      <c r="AH55" s="451"/>
      <c r="AI55" s="451"/>
      <c r="AJ55" s="451"/>
      <c r="AK55" s="451"/>
      <c r="AL55" s="451"/>
      <c r="AM55" s="451"/>
      <c r="AN55" s="451"/>
      <c r="AO55" s="451"/>
      <c r="AP55" s="451"/>
      <c r="AQ55" s="451"/>
      <c r="AR55" s="451"/>
      <c r="AS55" s="451"/>
      <c r="AT55" s="451"/>
      <c r="AU55" s="451"/>
      <c r="AV55" s="451"/>
      <c r="AW55" s="451"/>
      <c r="AX55" s="451"/>
      <c r="AY55" s="451"/>
      <c r="AZ55" s="451"/>
      <c r="BA55" s="451"/>
      <c r="BB55" s="451"/>
      <c r="BC55" s="451"/>
      <c r="BD55" s="451"/>
      <c r="BE55" s="451"/>
      <c r="BF55" s="451"/>
      <c r="BG55" s="451"/>
      <c r="BH55" s="451"/>
      <c r="BI55" s="451"/>
      <c r="BJ55" s="451"/>
      <c r="BK55" s="451"/>
      <c r="BL55" s="451"/>
      <c r="BM55" s="451"/>
      <c r="BN55" s="451"/>
      <c r="BO55" s="451"/>
      <c r="BP55" s="451"/>
    </row>
    <row r="56" spans="1:68" s="452" customFormat="1" x14ac:dyDescent="0.2">
      <c r="A56" s="318"/>
      <c r="B56" s="322"/>
      <c r="C56" s="322"/>
      <c r="D56" s="322"/>
      <c r="E56" s="322"/>
      <c r="F56" s="322"/>
      <c r="G56" s="322"/>
      <c r="H56" s="322"/>
      <c r="I56" s="322"/>
      <c r="J56" s="322"/>
      <c r="K56" s="454"/>
      <c r="L56" s="455"/>
      <c r="M56" s="456"/>
      <c r="N56" s="451"/>
      <c r="O56" s="451"/>
      <c r="P56" s="451"/>
      <c r="Q56" s="451"/>
      <c r="R56" s="451"/>
      <c r="S56" s="451"/>
      <c r="T56" s="451"/>
      <c r="U56" s="451"/>
      <c r="V56" s="451"/>
      <c r="W56" s="451"/>
      <c r="X56" s="451"/>
      <c r="Y56" s="451"/>
      <c r="Z56" s="451"/>
      <c r="AA56" s="451"/>
      <c r="AB56" s="451"/>
      <c r="AC56" s="451"/>
      <c r="AD56" s="451"/>
      <c r="AE56" s="451"/>
      <c r="AF56" s="451"/>
      <c r="AG56" s="451"/>
      <c r="AH56" s="451"/>
      <c r="AI56" s="451"/>
      <c r="AJ56" s="451"/>
      <c r="AK56" s="451"/>
      <c r="AL56" s="451"/>
      <c r="AM56" s="451"/>
      <c r="AN56" s="451"/>
      <c r="AO56" s="451"/>
      <c r="AP56" s="451"/>
      <c r="AQ56" s="451"/>
      <c r="AR56" s="451"/>
      <c r="AS56" s="451"/>
      <c r="AT56" s="451"/>
      <c r="AU56" s="451"/>
      <c r="AV56" s="451"/>
      <c r="AW56" s="451"/>
      <c r="AX56" s="451"/>
      <c r="AY56" s="451"/>
      <c r="AZ56" s="451"/>
      <c r="BA56" s="451"/>
      <c r="BB56" s="451"/>
      <c r="BC56" s="451"/>
      <c r="BD56" s="451"/>
      <c r="BE56" s="451"/>
      <c r="BF56" s="451"/>
      <c r="BG56" s="451"/>
      <c r="BH56" s="451"/>
      <c r="BI56" s="451"/>
      <c r="BJ56" s="451"/>
      <c r="BK56" s="451"/>
      <c r="BL56" s="451"/>
      <c r="BM56" s="451"/>
      <c r="BN56" s="451"/>
      <c r="BO56" s="451"/>
      <c r="BP56" s="451"/>
    </row>
    <row r="57" spans="1:68" s="452" customFormat="1" x14ac:dyDescent="0.2">
      <c r="A57" s="318"/>
      <c r="B57" s="322"/>
      <c r="C57" s="322"/>
      <c r="D57" s="322"/>
      <c r="E57" s="322"/>
      <c r="F57" s="322"/>
      <c r="G57" s="322"/>
      <c r="H57" s="322"/>
      <c r="I57" s="322"/>
      <c r="J57" s="322"/>
      <c r="K57" s="454"/>
      <c r="L57" s="455"/>
      <c r="M57" s="456"/>
      <c r="N57" s="451"/>
      <c r="O57" s="451"/>
      <c r="P57" s="451"/>
      <c r="Q57" s="451"/>
      <c r="R57" s="451"/>
      <c r="S57" s="451"/>
      <c r="T57" s="451"/>
      <c r="U57" s="451"/>
      <c r="V57" s="451"/>
      <c r="W57" s="451"/>
      <c r="X57" s="451"/>
      <c r="Y57" s="451"/>
      <c r="Z57" s="451"/>
      <c r="AA57" s="451"/>
      <c r="AB57" s="451"/>
      <c r="AC57" s="451"/>
      <c r="AD57" s="451"/>
      <c r="AE57" s="451"/>
      <c r="AF57" s="451"/>
      <c r="AG57" s="451"/>
      <c r="AH57" s="451"/>
      <c r="AI57" s="451"/>
      <c r="AJ57" s="451"/>
      <c r="AK57" s="451"/>
      <c r="AL57" s="451"/>
      <c r="AM57" s="451"/>
      <c r="AN57" s="451"/>
      <c r="AO57" s="451"/>
      <c r="AP57" s="451"/>
      <c r="AQ57" s="451"/>
      <c r="AR57" s="451"/>
      <c r="AS57" s="451"/>
      <c r="AT57" s="451"/>
      <c r="AU57" s="451"/>
      <c r="AV57" s="451"/>
      <c r="AW57" s="451"/>
      <c r="AX57" s="451"/>
      <c r="AY57" s="451"/>
      <c r="AZ57" s="451"/>
      <c r="BA57" s="451"/>
      <c r="BB57" s="451"/>
      <c r="BC57" s="451"/>
      <c r="BD57" s="451"/>
      <c r="BE57" s="451"/>
      <c r="BF57" s="451"/>
      <c r="BG57" s="451"/>
      <c r="BH57" s="451"/>
      <c r="BI57" s="451"/>
      <c r="BJ57" s="451"/>
      <c r="BK57" s="451"/>
      <c r="BL57" s="451"/>
      <c r="BM57" s="451"/>
      <c r="BN57" s="451"/>
      <c r="BO57" s="451"/>
      <c r="BP57" s="451"/>
    </row>
    <row r="58" spans="1:68" s="452" customFormat="1" x14ac:dyDescent="0.2">
      <c r="A58" s="318"/>
      <c r="B58" s="322"/>
      <c r="C58" s="322"/>
      <c r="D58" s="322"/>
      <c r="E58" s="322"/>
      <c r="F58" s="322"/>
      <c r="G58" s="322"/>
      <c r="H58" s="322"/>
      <c r="I58" s="322"/>
      <c r="J58" s="322"/>
      <c r="K58" s="454"/>
      <c r="L58" s="455"/>
      <c r="M58" s="456"/>
      <c r="N58" s="451"/>
      <c r="O58" s="451"/>
      <c r="P58" s="451"/>
      <c r="Q58" s="451"/>
      <c r="R58" s="451"/>
      <c r="S58" s="451"/>
      <c r="T58" s="451"/>
      <c r="U58" s="451"/>
      <c r="V58" s="451"/>
      <c r="W58" s="451"/>
      <c r="X58" s="451"/>
      <c r="Y58" s="451"/>
      <c r="Z58" s="451"/>
      <c r="AA58" s="451"/>
      <c r="AB58" s="451"/>
      <c r="AC58" s="451"/>
      <c r="AD58" s="451"/>
      <c r="AE58" s="451"/>
      <c r="AF58" s="451"/>
      <c r="AG58" s="451"/>
      <c r="AH58" s="451"/>
      <c r="AI58" s="451"/>
      <c r="AJ58" s="451"/>
      <c r="AK58" s="451"/>
      <c r="AL58" s="451"/>
      <c r="AM58" s="451"/>
      <c r="AN58" s="451"/>
      <c r="AO58" s="451"/>
      <c r="AP58" s="451"/>
      <c r="AQ58" s="451"/>
      <c r="AR58" s="451"/>
      <c r="AS58" s="451"/>
      <c r="AT58" s="451"/>
      <c r="AU58" s="451"/>
      <c r="AV58" s="451"/>
      <c r="AW58" s="451"/>
      <c r="AX58" s="451"/>
      <c r="AY58" s="451"/>
      <c r="AZ58" s="451"/>
      <c r="BA58" s="451"/>
      <c r="BB58" s="451"/>
      <c r="BC58" s="451"/>
      <c r="BD58" s="451"/>
      <c r="BE58" s="451"/>
      <c r="BF58" s="451"/>
      <c r="BG58" s="451"/>
      <c r="BH58" s="451"/>
      <c r="BI58" s="451"/>
      <c r="BJ58" s="451"/>
      <c r="BK58" s="451"/>
      <c r="BL58" s="451"/>
      <c r="BM58" s="451"/>
      <c r="BN58" s="451"/>
      <c r="BO58" s="451"/>
      <c r="BP58" s="451"/>
    </row>
    <row r="59" spans="1:68" s="452" customFormat="1" x14ac:dyDescent="0.2">
      <c r="A59" s="318"/>
      <c r="B59" s="322"/>
      <c r="C59" s="322"/>
      <c r="D59" s="322"/>
      <c r="E59" s="322"/>
      <c r="F59" s="322"/>
      <c r="G59" s="322"/>
      <c r="H59" s="322"/>
      <c r="I59" s="322"/>
      <c r="J59" s="322"/>
      <c r="K59" s="454"/>
      <c r="L59" s="455"/>
      <c r="M59" s="456"/>
      <c r="N59" s="451"/>
      <c r="O59" s="451"/>
      <c r="P59" s="451"/>
      <c r="Q59" s="451"/>
      <c r="R59" s="451"/>
      <c r="S59" s="451"/>
      <c r="T59" s="451"/>
      <c r="U59" s="451"/>
      <c r="V59" s="451"/>
      <c r="W59" s="451"/>
      <c r="X59" s="451"/>
      <c r="Y59" s="451"/>
      <c r="Z59" s="451"/>
      <c r="AA59" s="451"/>
      <c r="AB59" s="451"/>
      <c r="AC59" s="451"/>
      <c r="AD59" s="451"/>
      <c r="AE59" s="451"/>
      <c r="AF59" s="451"/>
      <c r="AG59" s="451"/>
      <c r="AH59" s="451"/>
      <c r="AI59" s="451"/>
      <c r="AJ59" s="451"/>
      <c r="AK59" s="451"/>
      <c r="AL59" s="451"/>
      <c r="AM59" s="451"/>
      <c r="AN59" s="451"/>
      <c r="AO59" s="451"/>
      <c r="AP59" s="451"/>
      <c r="AQ59" s="451"/>
      <c r="AR59" s="451"/>
      <c r="AS59" s="451"/>
      <c r="AT59" s="451"/>
      <c r="AU59" s="451"/>
      <c r="AV59" s="451"/>
      <c r="AW59" s="451"/>
      <c r="AX59" s="451"/>
      <c r="AY59" s="451"/>
      <c r="AZ59" s="451"/>
      <c r="BA59" s="451"/>
      <c r="BB59" s="451"/>
      <c r="BC59" s="451"/>
      <c r="BD59" s="451"/>
      <c r="BE59" s="451"/>
      <c r="BF59" s="451"/>
      <c r="BG59" s="451"/>
      <c r="BH59" s="451"/>
      <c r="BI59" s="451"/>
      <c r="BJ59" s="451"/>
      <c r="BK59" s="451"/>
      <c r="BL59" s="451"/>
      <c r="BM59" s="451"/>
      <c r="BN59" s="451"/>
      <c r="BO59" s="451"/>
      <c r="BP59" s="451"/>
    </row>
    <row r="60" spans="1:68" s="452" customFormat="1" x14ac:dyDescent="0.2">
      <c r="A60" s="318"/>
      <c r="B60" s="322"/>
      <c r="C60" s="322"/>
      <c r="D60" s="322"/>
      <c r="E60" s="322"/>
      <c r="F60" s="322"/>
      <c r="G60" s="322"/>
      <c r="H60" s="322"/>
      <c r="I60" s="322"/>
      <c r="J60" s="322"/>
      <c r="K60" s="454"/>
      <c r="L60" s="455"/>
      <c r="M60" s="456"/>
      <c r="N60" s="451"/>
      <c r="O60" s="451"/>
      <c r="P60" s="451"/>
      <c r="Q60" s="451"/>
      <c r="R60" s="451"/>
      <c r="S60" s="451"/>
      <c r="T60" s="451"/>
      <c r="U60" s="451"/>
      <c r="V60" s="451"/>
      <c r="W60" s="451"/>
      <c r="X60" s="451"/>
      <c r="Y60" s="451"/>
      <c r="Z60" s="451"/>
      <c r="AA60" s="451"/>
      <c r="AB60" s="451"/>
      <c r="AC60" s="451"/>
      <c r="AD60" s="451"/>
      <c r="AE60" s="451"/>
      <c r="AF60" s="451"/>
      <c r="AG60" s="451"/>
      <c r="AH60" s="451"/>
      <c r="AI60" s="451"/>
      <c r="AJ60" s="451"/>
      <c r="AK60" s="451"/>
      <c r="AL60" s="451"/>
      <c r="AM60" s="451"/>
      <c r="AN60" s="451"/>
      <c r="AO60" s="451"/>
      <c r="AP60" s="451"/>
      <c r="AQ60" s="451"/>
      <c r="AR60" s="451"/>
      <c r="AS60" s="451"/>
      <c r="AT60" s="451"/>
      <c r="AU60" s="451"/>
      <c r="AV60" s="451"/>
      <c r="AW60" s="451"/>
      <c r="AX60" s="451"/>
      <c r="AY60" s="451"/>
      <c r="AZ60" s="451"/>
      <c r="BA60" s="451"/>
      <c r="BB60" s="451"/>
      <c r="BC60" s="451"/>
      <c r="BD60" s="451"/>
      <c r="BE60" s="451"/>
      <c r="BF60" s="451"/>
      <c r="BG60" s="451"/>
      <c r="BH60" s="451"/>
      <c r="BI60" s="451"/>
      <c r="BJ60" s="451"/>
      <c r="BK60" s="451"/>
      <c r="BL60" s="451"/>
      <c r="BM60" s="451"/>
      <c r="BN60" s="451"/>
      <c r="BO60" s="451"/>
      <c r="BP60" s="451"/>
    </row>
    <row r="61" spans="1:68" s="452" customFormat="1" x14ac:dyDescent="0.2">
      <c r="A61" s="318"/>
      <c r="B61" s="322"/>
      <c r="C61" s="322"/>
      <c r="D61" s="322"/>
      <c r="E61" s="322"/>
      <c r="F61" s="322"/>
      <c r="G61" s="322"/>
      <c r="H61" s="322"/>
      <c r="I61" s="322"/>
      <c r="J61" s="322"/>
      <c r="K61" s="454"/>
      <c r="L61" s="455"/>
      <c r="M61" s="456"/>
      <c r="N61" s="451"/>
      <c r="O61" s="451"/>
      <c r="P61" s="451"/>
      <c r="Q61" s="451"/>
      <c r="R61" s="451"/>
      <c r="S61" s="451"/>
      <c r="T61" s="451"/>
      <c r="U61" s="451"/>
      <c r="V61" s="451"/>
      <c r="W61" s="451"/>
      <c r="X61" s="451"/>
      <c r="Y61" s="451"/>
      <c r="Z61" s="451"/>
      <c r="AA61" s="451"/>
      <c r="AB61" s="451"/>
      <c r="AC61" s="451"/>
      <c r="AD61" s="451"/>
      <c r="AE61" s="451"/>
      <c r="AF61" s="451"/>
      <c r="AG61" s="451"/>
      <c r="AH61" s="451"/>
      <c r="AI61" s="451"/>
      <c r="AJ61" s="451"/>
      <c r="AK61" s="451"/>
      <c r="AL61" s="451"/>
      <c r="AM61" s="451"/>
      <c r="AN61" s="451"/>
      <c r="AO61" s="451"/>
      <c r="AP61" s="451"/>
      <c r="AQ61" s="451"/>
      <c r="AR61" s="451"/>
      <c r="AS61" s="451"/>
      <c r="AT61" s="451"/>
      <c r="AU61" s="451"/>
      <c r="AV61" s="451"/>
      <c r="AW61" s="451"/>
      <c r="AX61" s="451"/>
      <c r="AY61" s="451"/>
      <c r="AZ61" s="451"/>
      <c r="BA61" s="451"/>
      <c r="BB61" s="451"/>
      <c r="BC61" s="451"/>
      <c r="BD61" s="451"/>
      <c r="BE61" s="451"/>
      <c r="BF61" s="451"/>
      <c r="BG61" s="451"/>
      <c r="BH61" s="451"/>
      <c r="BI61" s="451"/>
      <c r="BJ61" s="451"/>
      <c r="BK61" s="451"/>
      <c r="BL61" s="451"/>
      <c r="BM61" s="451"/>
      <c r="BN61" s="451"/>
      <c r="BO61" s="451"/>
      <c r="BP61" s="451"/>
    </row>
    <row r="62" spans="1:68" s="452" customFormat="1" ht="16" x14ac:dyDescent="0.2">
      <c r="A62" s="318"/>
      <c r="B62" s="322"/>
      <c r="C62" s="322"/>
      <c r="D62" s="322"/>
      <c r="E62" s="322"/>
      <c r="F62" s="322"/>
      <c r="G62" s="322"/>
      <c r="H62" s="322"/>
      <c r="I62" s="322"/>
      <c r="J62" s="322"/>
      <c r="K62" s="457"/>
      <c r="L62" s="458"/>
      <c r="M62" s="451"/>
      <c r="N62" s="451"/>
      <c r="O62" s="451"/>
      <c r="P62" s="451"/>
      <c r="Q62" s="451"/>
      <c r="R62" s="451"/>
      <c r="S62" s="451"/>
      <c r="T62" s="451"/>
      <c r="U62" s="451"/>
      <c r="V62" s="451"/>
      <c r="W62" s="451"/>
      <c r="X62" s="451"/>
      <c r="Y62" s="451"/>
      <c r="Z62" s="451"/>
      <c r="AA62" s="451"/>
      <c r="AB62" s="451"/>
      <c r="AC62" s="451"/>
      <c r="AD62" s="451"/>
      <c r="AE62" s="451"/>
      <c r="AF62" s="451"/>
      <c r="AG62" s="451"/>
      <c r="AH62" s="451"/>
      <c r="AI62" s="451"/>
      <c r="AJ62" s="451"/>
      <c r="AK62" s="451"/>
      <c r="AL62" s="451"/>
      <c r="AM62" s="451"/>
      <c r="AN62" s="451"/>
      <c r="AO62" s="451"/>
      <c r="AP62" s="451"/>
      <c r="AQ62" s="451"/>
      <c r="AR62" s="451"/>
      <c r="AS62" s="451"/>
      <c r="AT62" s="451"/>
      <c r="AU62" s="451"/>
      <c r="AV62" s="451"/>
      <c r="AW62" s="451"/>
      <c r="AX62" s="451"/>
      <c r="AY62" s="451"/>
      <c r="AZ62" s="451"/>
      <c r="BA62" s="451"/>
      <c r="BB62" s="451"/>
      <c r="BC62" s="451"/>
      <c r="BD62" s="451"/>
      <c r="BE62" s="451"/>
      <c r="BF62" s="451"/>
      <c r="BG62" s="451"/>
      <c r="BH62" s="451"/>
      <c r="BI62" s="451"/>
      <c r="BJ62" s="451"/>
      <c r="BK62" s="451"/>
      <c r="BL62" s="451"/>
      <c r="BM62" s="451"/>
      <c r="BN62" s="451"/>
      <c r="BO62" s="451"/>
      <c r="BP62" s="451"/>
    </row>
    <row r="63" spans="1:68" s="452" customFormat="1" x14ac:dyDescent="0.2">
      <c r="A63" s="318"/>
      <c r="B63" s="322"/>
      <c r="C63" s="322"/>
      <c r="D63" s="322"/>
      <c r="E63" s="322"/>
      <c r="F63" s="322"/>
      <c r="G63" s="322"/>
      <c r="H63" s="322"/>
      <c r="I63" s="322"/>
      <c r="J63" s="322"/>
      <c r="K63" s="449"/>
      <c r="L63" s="451"/>
      <c r="M63" s="451"/>
      <c r="N63" s="451"/>
      <c r="O63" s="451"/>
      <c r="P63" s="451"/>
      <c r="Q63" s="451"/>
      <c r="R63" s="451"/>
      <c r="S63" s="451"/>
      <c r="T63" s="451"/>
      <c r="U63" s="451"/>
      <c r="V63" s="451"/>
      <c r="W63" s="451"/>
      <c r="X63" s="451"/>
      <c r="Y63" s="451"/>
      <c r="Z63" s="451"/>
      <c r="AA63" s="451"/>
      <c r="AB63" s="451"/>
      <c r="AC63" s="451"/>
      <c r="AD63" s="451"/>
      <c r="AE63" s="451"/>
      <c r="AF63" s="451"/>
      <c r="AG63" s="451"/>
      <c r="AH63" s="451"/>
      <c r="AI63" s="451"/>
      <c r="AJ63" s="451"/>
      <c r="AK63" s="451"/>
      <c r="AL63" s="451"/>
      <c r="AM63" s="451"/>
      <c r="AN63" s="451"/>
      <c r="AO63" s="451"/>
      <c r="AP63" s="451"/>
      <c r="AQ63" s="451"/>
      <c r="AR63" s="451"/>
      <c r="AS63" s="451"/>
      <c r="AT63" s="451"/>
      <c r="AU63" s="451"/>
      <c r="AV63" s="451"/>
      <c r="AW63" s="451"/>
      <c r="AX63" s="451"/>
      <c r="AY63" s="451"/>
      <c r="AZ63" s="451"/>
      <c r="BA63" s="451"/>
      <c r="BB63" s="451"/>
      <c r="BC63" s="451"/>
      <c r="BD63" s="451"/>
      <c r="BE63" s="451"/>
      <c r="BF63" s="451"/>
      <c r="BG63" s="451"/>
      <c r="BH63" s="451"/>
      <c r="BI63" s="451"/>
      <c r="BJ63" s="451"/>
      <c r="BK63" s="451"/>
      <c r="BL63" s="451"/>
      <c r="BM63" s="451"/>
      <c r="BN63" s="451"/>
      <c r="BO63" s="451"/>
      <c r="BP63" s="451"/>
    </row>
    <row r="64" spans="1:68" ht="28.25" customHeight="1" x14ac:dyDescent="0.2">
      <c r="A64" s="231"/>
      <c r="B64" s="661" t="s">
        <v>42</v>
      </c>
      <c r="C64" s="661"/>
      <c r="D64" s="661"/>
      <c r="E64" s="157"/>
      <c r="F64" s="157"/>
      <c r="G64" s="151"/>
      <c r="H64" s="139"/>
      <c r="I64" s="140"/>
      <c r="J64" s="254"/>
      <c r="K64" s="200"/>
      <c r="L64" s="303"/>
      <c r="M64" s="298"/>
      <c r="N64" s="298"/>
      <c r="O64" s="298"/>
      <c r="P64" s="304"/>
      <c r="Q64" s="304"/>
      <c r="R64" s="304"/>
      <c r="S64" s="298"/>
      <c r="T64" s="298"/>
      <c r="U64" s="298"/>
      <c r="V64" s="298"/>
      <c r="W64" s="298"/>
      <c r="X64" s="298"/>
      <c r="Y64" s="298"/>
      <c r="Z64" s="298"/>
      <c r="AA64" s="298"/>
      <c r="AB64" s="298"/>
      <c r="AC64" s="298"/>
      <c r="AD64" s="298"/>
      <c r="AE64" s="298"/>
      <c r="AF64" s="298"/>
      <c r="AG64" s="298"/>
      <c r="AH64" s="298"/>
      <c r="AI64" s="298"/>
      <c r="AJ64" s="298"/>
      <c r="AK64" s="298"/>
      <c r="AL64" s="298"/>
      <c r="AM64" s="298"/>
      <c r="AN64" s="298"/>
      <c r="AO64" s="298"/>
      <c r="AP64" s="298"/>
      <c r="AQ64" s="298"/>
      <c r="AR64" s="298"/>
      <c r="AS64" s="298"/>
      <c r="AT64" s="298"/>
      <c r="AU64" s="298"/>
      <c r="AV64" s="298"/>
      <c r="AW64" s="298"/>
      <c r="AX64" s="298"/>
      <c r="AY64" s="298"/>
      <c r="AZ64" s="298"/>
      <c r="BA64" s="298"/>
      <c r="BB64" s="298"/>
      <c r="BC64" s="298"/>
      <c r="BD64" s="298"/>
      <c r="BE64" s="298"/>
      <c r="BF64" s="298"/>
      <c r="BG64" s="298"/>
      <c r="BH64" s="298"/>
      <c r="BI64" s="298"/>
      <c r="BJ64" s="298"/>
      <c r="BK64" s="298"/>
      <c r="BL64" s="298"/>
      <c r="BM64" s="298"/>
      <c r="BN64" s="298"/>
      <c r="BO64" s="298"/>
      <c r="BP64" s="298"/>
    </row>
    <row r="65" spans="1:68" ht="28.25" customHeight="1" x14ac:dyDescent="0.2">
      <c r="A65" s="231"/>
      <c r="B65" s="158" t="s">
        <v>43</v>
      </c>
      <c r="G65" s="151"/>
      <c r="H65" s="142"/>
      <c r="I65" s="143"/>
      <c r="J65" s="350" t="s">
        <v>382</v>
      </c>
      <c r="K65" s="200"/>
      <c r="L65" s="303"/>
      <c r="M65" s="298"/>
      <c r="N65" s="298"/>
      <c r="O65" s="298"/>
      <c r="P65" s="304"/>
      <c r="Q65" s="304"/>
      <c r="R65" s="304"/>
      <c r="S65" s="298"/>
      <c r="T65" s="298"/>
      <c r="U65" s="298"/>
      <c r="V65" s="298"/>
      <c r="W65" s="298"/>
      <c r="X65" s="298"/>
      <c r="Y65" s="298"/>
      <c r="Z65" s="298"/>
      <c r="AA65" s="298"/>
      <c r="AB65" s="298"/>
      <c r="AC65" s="298"/>
      <c r="AD65" s="298"/>
      <c r="AE65" s="298"/>
      <c r="AF65" s="298"/>
      <c r="AG65" s="298"/>
      <c r="AH65" s="298"/>
      <c r="AI65" s="298"/>
      <c r="AJ65" s="298"/>
      <c r="AK65" s="298"/>
      <c r="AL65" s="298"/>
      <c r="AM65" s="298"/>
      <c r="AN65" s="298"/>
      <c r="AO65" s="298"/>
      <c r="AP65" s="298"/>
      <c r="AQ65" s="298"/>
      <c r="AR65" s="298"/>
      <c r="AS65" s="298"/>
      <c r="AT65" s="298"/>
      <c r="AU65" s="298"/>
      <c r="AV65" s="298"/>
      <c r="AW65" s="298"/>
      <c r="AX65" s="298"/>
      <c r="AY65" s="298"/>
      <c r="AZ65" s="298"/>
      <c r="BA65" s="298"/>
      <c r="BB65" s="298"/>
      <c r="BC65" s="298"/>
      <c r="BD65" s="298"/>
      <c r="BE65" s="298"/>
      <c r="BF65" s="298"/>
      <c r="BG65" s="298"/>
      <c r="BH65" s="298"/>
      <c r="BI65" s="298"/>
      <c r="BJ65" s="298"/>
      <c r="BK65" s="298"/>
      <c r="BL65" s="298"/>
      <c r="BM65" s="298"/>
      <c r="BN65" s="298"/>
      <c r="BO65" s="298"/>
      <c r="BP65" s="298"/>
    </row>
    <row r="66" spans="1:68" ht="28.25" customHeight="1" x14ac:dyDescent="0.2">
      <c r="A66" s="231"/>
      <c r="B66" s="158" t="s">
        <v>44</v>
      </c>
      <c r="G66" s="151"/>
      <c r="H66" s="132"/>
      <c r="I66" s="145"/>
      <c r="J66" s="222"/>
      <c r="K66" s="200"/>
      <c r="L66" s="303"/>
      <c r="M66" s="298"/>
      <c r="N66" s="298"/>
      <c r="O66" s="298"/>
      <c r="P66" s="304"/>
      <c r="Q66" s="304"/>
      <c r="R66" s="304"/>
      <c r="S66" s="298"/>
      <c r="T66" s="298"/>
      <c r="U66" s="298"/>
      <c r="V66" s="298"/>
      <c r="W66" s="298"/>
      <c r="X66" s="298"/>
      <c r="Y66" s="298"/>
      <c r="Z66" s="298"/>
      <c r="AA66" s="298"/>
      <c r="AB66" s="298"/>
      <c r="AC66" s="298"/>
      <c r="AD66" s="298"/>
      <c r="AE66" s="298"/>
      <c r="AF66" s="298"/>
      <c r="AG66" s="298"/>
      <c r="AH66" s="298"/>
      <c r="AI66" s="298"/>
      <c r="AJ66" s="298"/>
      <c r="AK66" s="298"/>
      <c r="AL66" s="298"/>
      <c r="AM66" s="298"/>
      <c r="AN66" s="298"/>
      <c r="AO66" s="298"/>
      <c r="AP66" s="298"/>
      <c r="AQ66" s="298"/>
      <c r="AR66" s="298"/>
      <c r="AS66" s="298"/>
      <c r="AT66" s="298"/>
      <c r="AU66" s="298"/>
      <c r="AV66" s="298"/>
      <c r="AW66" s="298"/>
      <c r="AX66" s="298"/>
      <c r="AY66" s="298"/>
      <c r="AZ66" s="298"/>
      <c r="BA66" s="298"/>
      <c r="BB66" s="298"/>
      <c r="BC66" s="298"/>
      <c r="BD66" s="298"/>
      <c r="BE66" s="298"/>
      <c r="BF66" s="298"/>
      <c r="BG66" s="298"/>
      <c r="BH66" s="298"/>
      <c r="BI66" s="298"/>
      <c r="BJ66" s="298"/>
      <c r="BK66" s="298"/>
      <c r="BL66" s="298"/>
      <c r="BM66" s="298"/>
      <c r="BN66" s="298"/>
      <c r="BO66" s="298"/>
      <c r="BP66" s="298"/>
    </row>
    <row r="67" spans="1:68" ht="7.25" customHeight="1" thickBot="1" x14ac:dyDescent="0.25">
      <c r="A67" s="237"/>
      <c r="B67" s="662"/>
      <c r="C67" s="662"/>
      <c r="D67" s="662"/>
      <c r="E67" s="662"/>
      <c r="F67" s="662"/>
      <c r="G67" s="662"/>
      <c r="H67" s="662"/>
      <c r="I67" s="662"/>
      <c r="J67" s="662"/>
      <c r="K67" s="227"/>
      <c r="L67" s="298"/>
      <c r="M67" s="298"/>
      <c r="N67" s="298"/>
      <c r="O67" s="298"/>
      <c r="P67" s="298"/>
      <c r="Q67" s="298"/>
      <c r="R67" s="298"/>
      <c r="S67" s="298"/>
      <c r="T67" s="298"/>
      <c r="U67" s="298"/>
      <c r="V67" s="298"/>
      <c r="W67" s="298"/>
      <c r="X67" s="298"/>
      <c r="Y67" s="298"/>
      <c r="Z67" s="298"/>
      <c r="AA67" s="298"/>
      <c r="AB67" s="298"/>
      <c r="AC67" s="298"/>
      <c r="AD67" s="298"/>
      <c r="AE67" s="298"/>
      <c r="AF67" s="298"/>
      <c r="AG67" s="298"/>
      <c r="AH67" s="298"/>
      <c r="AI67" s="298"/>
      <c r="AJ67" s="298"/>
      <c r="AK67" s="298"/>
      <c r="AL67" s="298"/>
      <c r="AM67" s="298"/>
      <c r="AN67" s="298"/>
      <c r="AO67" s="298"/>
      <c r="AP67" s="298"/>
      <c r="AQ67" s="298"/>
      <c r="AR67" s="298"/>
      <c r="AS67" s="298"/>
      <c r="AT67" s="298"/>
      <c r="AU67" s="298"/>
      <c r="AV67" s="298"/>
      <c r="AW67" s="298"/>
      <c r="AX67" s="298"/>
      <c r="AY67" s="298"/>
      <c r="AZ67" s="298"/>
      <c r="BA67" s="298"/>
      <c r="BB67" s="298"/>
      <c r="BC67" s="298"/>
      <c r="BD67" s="298"/>
      <c r="BE67" s="298"/>
      <c r="BF67" s="298"/>
      <c r="BG67" s="298"/>
      <c r="BH67" s="298"/>
      <c r="BI67" s="298"/>
      <c r="BJ67" s="298"/>
      <c r="BK67" s="298"/>
      <c r="BL67" s="298"/>
      <c r="BM67" s="298"/>
      <c r="BN67" s="298"/>
      <c r="BO67" s="298"/>
      <c r="BP67" s="298"/>
    </row>
    <row r="68" spans="1:68" x14ac:dyDescent="0.2">
      <c r="A68" s="298"/>
      <c r="B68" s="298"/>
      <c r="C68" s="298"/>
      <c r="D68" s="298"/>
      <c r="E68" s="298"/>
      <c r="F68" s="298"/>
      <c r="G68" s="298"/>
      <c r="H68" s="298"/>
      <c r="I68" s="298"/>
      <c r="J68" s="298"/>
      <c r="K68" s="298"/>
      <c r="L68" s="298"/>
      <c r="M68" s="298"/>
      <c r="N68" s="298"/>
      <c r="O68" s="298"/>
      <c r="P68" s="298"/>
      <c r="Q68" s="298"/>
      <c r="R68" s="298"/>
      <c r="S68" s="298"/>
      <c r="T68" s="298"/>
      <c r="U68" s="298"/>
      <c r="V68" s="298"/>
      <c r="W68" s="298"/>
      <c r="X68" s="298"/>
      <c r="Y68" s="298"/>
      <c r="Z68" s="298"/>
      <c r="AA68" s="298"/>
      <c r="AB68" s="298"/>
      <c r="AC68" s="298"/>
      <c r="AD68" s="298"/>
      <c r="AE68" s="298"/>
      <c r="AF68" s="298"/>
      <c r="AG68" s="298"/>
      <c r="AH68" s="298"/>
      <c r="AI68" s="298"/>
      <c r="AJ68" s="298"/>
      <c r="AK68" s="298"/>
      <c r="AL68" s="298"/>
      <c r="AM68" s="298"/>
      <c r="AN68" s="298"/>
      <c r="AO68" s="298"/>
      <c r="AP68" s="298"/>
      <c r="AQ68" s="298"/>
      <c r="AR68" s="298"/>
      <c r="AS68" s="298"/>
      <c r="AT68" s="298"/>
      <c r="AU68" s="298"/>
      <c r="AV68" s="298"/>
      <c r="AW68" s="298"/>
      <c r="AX68" s="298"/>
      <c r="AY68" s="298"/>
      <c r="AZ68" s="298"/>
      <c r="BA68" s="298"/>
      <c r="BB68" s="298"/>
      <c r="BC68" s="298"/>
      <c r="BD68" s="298"/>
      <c r="BE68" s="298"/>
      <c r="BF68" s="298"/>
      <c r="BG68" s="298"/>
      <c r="BH68" s="298"/>
      <c r="BI68" s="298"/>
      <c r="BJ68" s="298"/>
      <c r="BK68" s="298"/>
      <c r="BL68" s="298"/>
      <c r="BM68" s="298"/>
      <c r="BN68" s="298"/>
      <c r="BO68" s="298"/>
      <c r="BP68" s="298"/>
    </row>
    <row r="69" spans="1:68" x14ac:dyDescent="0.2">
      <c r="A69" s="298"/>
      <c r="B69" s="298"/>
      <c r="C69" s="298"/>
      <c r="D69" s="305"/>
      <c r="E69" s="298"/>
      <c r="F69" s="298"/>
      <c r="G69" s="298"/>
      <c r="H69" s="298"/>
      <c r="I69" s="298"/>
      <c r="J69" s="298"/>
      <c r="K69" s="298"/>
      <c r="L69" s="298"/>
      <c r="M69" s="298"/>
      <c r="N69" s="298"/>
      <c r="O69" s="298"/>
      <c r="P69" s="298"/>
      <c r="Q69" s="298"/>
      <c r="R69" s="298"/>
      <c r="S69" s="298"/>
      <c r="T69" s="298"/>
      <c r="U69" s="298"/>
      <c r="V69" s="298"/>
      <c r="W69" s="298"/>
      <c r="X69" s="298"/>
      <c r="Y69" s="298"/>
      <c r="Z69" s="298"/>
      <c r="AA69" s="298"/>
      <c r="AB69" s="298"/>
      <c r="AC69" s="298"/>
      <c r="AD69" s="298"/>
      <c r="AE69" s="298"/>
      <c r="AF69" s="298"/>
      <c r="AG69" s="298"/>
      <c r="AH69" s="298"/>
      <c r="AI69" s="298"/>
      <c r="AJ69" s="298"/>
      <c r="AK69" s="298"/>
      <c r="AL69" s="298"/>
      <c r="AM69" s="298"/>
      <c r="AN69" s="298"/>
      <c r="AO69" s="298"/>
      <c r="AP69" s="298"/>
      <c r="AQ69" s="298"/>
      <c r="AR69" s="298"/>
      <c r="AS69" s="298"/>
      <c r="AT69" s="298"/>
      <c r="AU69" s="298"/>
      <c r="AV69" s="298"/>
      <c r="AW69" s="298"/>
      <c r="AX69" s="298"/>
      <c r="AY69" s="298"/>
      <c r="AZ69" s="298"/>
      <c r="BA69" s="298"/>
      <c r="BB69" s="298"/>
      <c r="BC69" s="298"/>
      <c r="BD69" s="298"/>
      <c r="BE69" s="298"/>
      <c r="BF69" s="298"/>
      <c r="BG69" s="298"/>
      <c r="BH69" s="298"/>
      <c r="BI69" s="298"/>
      <c r="BJ69" s="298"/>
      <c r="BK69" s="298"/>
      <c r="BL69" s="298"/>
      <c r="BM69" s="298"/>
      <c r="BN69" s="298"/>
      <c r="BO69" s="298"/>
      <c r="BP69" s="298"/>
    </row>
    <row r="70" spans="1:68" x14ac:dyDescent="0.2">
      <c r="A70" s="298"/>
      <c r="B70" s="298"/>
      <c r="C70" s="298"/>
      <c r="D70" s="298"/>
      <c r="E70" s="298"/>
      <c r="F70" s="298"/>
      <c r="G70" s="298"/>
      <c r="H70" s="298"/>
      <c r="I70" s="298"/>
      <c r="J70" s="298"/>
      <c r="K70" s="298"/>
      <c r="L70" s="298"/>
      <c r="M70" s="298"/>
      <c r="N70" s="298"/>
      <c r="O70" s="298"/>
      <c r="P70" s="298"/>
      <c r="Q70" s="298"/>
      <c r="R70" s="298"/>
      <c r="S70" s="298"/>
      <c r="T70" s="298"/>
      <c r="U70" s="298"/>
      <c r="V70" s="298"/>
      <c r="W70" s="298"/>
      <c r="X70" s="298"/>
      <c r="Y70" s="298"/>
      <c r="Z70" s="298"/>
      <c r="AA70" s="298"/>
      <c r="AB70" s="298"/>
      <c r="AC70" s="298"/>
      <c r="AD70" s="298"/>
      <c r="AE70" s="298"/>
      <c r="AF70" s="298"/>
      <c r="AG70" s="298"/>
      <c r="AH70" s="298"/>
      <c r="AI70" s="298"/>
      <c r="AJ70" s="298"/>
      <c r="AK70" s="298"/>
      <c r="AL70" s="298"/>
      <c r="AM70" s="298"/>
      <c r="AN70" s="298"/>
      <c r="AO70" s="298"/>
      <c r="AP70" s="298"/>
      <c r="AQ70" s="298"/>
      <c r="AR70" s="298"/>
      <c r="AS70" s="298"/>
      <c r="AT70" s="298"/>
      <c r="AU70" s="298"/>
      <c r="AV70" s="298"/>
      <c r="AW70" s="298"/>
      <c r="AX70" s="298"/>
      <c r="AY70" s="298"/>
      <c r="AZ70" s="298"/>
      <c r="BA70" s="298"/>
      <c r="BB70" s="298"/>
      <c r="BC70" s="298"/>
      <c r="BD70" s="298"/>
      <c r="BE70" s="298"/>
      <c r="BF70" s="298"/>
      <c r="BG70" s="298"/>
      <c r="BH70" s="298"/>
      <c r="BI70" s="298"/>
      <c r="BJ70" s="298"/>
      <c r="BK70" s="298"/>
      <c r="BL70" s="298"/>
      <c r="BM70" s="298"/>
      <c r="BN70" s="298"/>
      <c r="BO70" s="298"/>
      <c r="BP70" s="298"/>
    </row>
    <row r="71" spans="1:68" x14ac:dyDescent="0.2">
      <c r="A71" s="298"/>
      <c r="B71" s="298"/>
      <c r="C71" s="298"/>
      <c r="D71" s="298"/>
      <c r="E71" s="298"/>
      <c r="F71" s="298"/>
      <c r="G71" s="298"/>
      <c r="H71" s="298"/>
      <c r="I71" s="298"/>
      <c r="J71" s="298"/>
      <c r="K71" s="298"/>
      <c r="L71" s="298"/>
      <c r="M71" s="298"/>
      <c r="N71" s="298"/>
      <c r="O71" s="298"/>
      <c r="P71" s="298"/>
      <c r="Q71" s="298"/>
      <c r="R71" s="298"/>
      <c r="S71" s="298"/>
      <c r="T71" s="298"/>
      <c r="U71" s="298"/>
      <c r="V71" s="298"/>
      <c r="W71" s="298"/>
      <c r="X71" s="298"/>
      <c r="Y71" s="298"/>
      <c r="Z71" s="298"/>
      <c r="AA71" s="298"/>
      <c r="AB71" s="298"/>
      <c r="AC71" s="298"/>
      <c r="AD71" s="298"/>
      <c r="AE71" s="298"/>
      <c r="AF71" s="298"/>
      <c r="AG71" s="298"/>
      <c r="AH71" s="298"/>
      <c r="AI71" s="298"/>
      <c r="AJ71" s="298"/>
      <c r="AK71" s="298"/>
      <c r="AL71" s="298"/>
      <c r="AM71" s="298"/>
      <c r="AN71" s="298"/>
      <c r="AO71" s="298"/>
      <c r="AP71" s="298"/>
      <c r="AQ71" s="298"/>
      <c r="AR71" s="298"/>
      <c r="AS71" s="298"/>
      <c r="AT71" s="298"/>
      <c r="AU71" s="298"/>
      <c r="AV71" s="298"/>
      <c r="AW71" s="298"/>
      <c r="AX71" s="298"/>
      <c r="AY71" s="298"/>
      <c r="AZ71" s="298"/>
      <c r="BA71" s="298"/>
      <c r="BB71" s="298"/>
      <c r="BC71" s="298"/>
      <c r="BD71" s="298"/>
      <c r="BE71" s="298"/>
      <c r="BF71" s="298"/>
      <c r="BG71" s="298"/>
      <c r="BH71" s="298"/>
      <c r="BI71" s="298"/>
      <c r="BJ71" s="298"/>
      <c r="BK71" s="298"/>
      <c r="BL71" s="298"/>
      <c r="BM71" s="298"/>
      <c r="BN71" s="298"/>
      <c r="BO71" s="298"/>
      <c r="BP71" s="298"/>
    </row>
    <row r="72" spans="1:68" x14ac:dyDescent="0.2">
      <c r="A72" s="298"/>
      <c r="B72" s="298"/>
      <c r="C72" s="298"/>
      <c r="D72" s="298"/>
      <c r="E72" s="298"/>
      <c r="F72" s="298"/>
      <c r="G72" s="298"/>
      <c r="H72" s="298"/>
      <c r="I72" s="298"/>
      <c r="J72" s="298"/>
      <c r="K72" s="298"/>
      <c r="L72" s="298"/>
      <c r="M72" s="298"/>
      <c r="N72" s="298"/>
      <c r="O72" s="298"/>
      <c r="P72" s="298"/>
      <c r="Q72" s="298"/>
      <c r="R72" s="298"/>
      <c r="S72" s="298"/>
      <c r="T72" s="298"/>
      <c r="U72" s="298"/>
      <c r="V72" s="298"/>
      <c r="W72" s="298"/>
      <c r="X72" s="298"/>
      <c r="Y72" s="298"/>
      <c r="Z72" s="298"/>
      <c r="AA72" s="298"/>
      <c r="AB72" s="298"/>
      <c r="AC72" s="298"/>
      <c r="AD72" s="298"/>
      <c r="AE72" s="298"/>
      <c r="AF72" s="298"/>
      <c r="AG72" s="298"/>
      <c r="AH72" s="298"/>
      <c r="AI72" s="298"/>
      <c r="AJ72" s="298"/>
      <c r="AK72" s="298"/>
      <c r="AL72" s="298"/>
      <c r="AM72" s="298"/>
      <c r="AN72" s="298"/>
      <c r="AO72" s="298"/>
      <c r="AP72" s="298"/>
      <c r="AQ72" s="298"/>
      <c r="AR72" s="298"/>
      <c r="AS72" s="298"/>
      <c r="AT72" s="298"/>
      <c r="AU72" s="298"/>
      <c r="AV72" s="298"/>
      <c r="AW72" s="298"/>
      <c r="AX72" s="298"/>
      <c r="AY72" s="298"/>
      <c r="AZ72" s="298"/>
      <c r="BA72" s="298"/>
      <c r="BB72" s="298"/>
      <c r="BC72" s="298"/>
      <c r="BD72" s="298"/>
      <c r="BE72" s="298"/>
      <c r="BF72" s="298"/>
      <c r="BG72" s="298"/>
      <c r="BH72" s="298"/>
      <c r="BI72" s="298"/>
      <c r="BJ72" s="298"/>
      <c r="BK72" s="298"/>
      <c r="BL72" s="298"/>
      <c r="BM72" s="298"/>
      <c r="BN72" s="298"/>
      <c r="BO72" s="298"/>
      <c r="BP72" s="298"/>
    </row>
    <row r="73" spans="1:68" x14ac:dyDescent="0.2">
      <c r="A73" s="298"/>
      <c r="B73" s="298"/>
      <c r="C73" s="298"/>
      <c r="D73" s="298"/>
      <c r="E73" s="298"/>
      <c r="F73" s="298"/>
      <c r="G73" s="298"/>
      <c r="H73" s="298"/>
      <c r="I73" s="298"/>
      <c r="J73" s="298"/>
      <c r="K73" s="298"/>
      <c r="L73" s="298"/>
      <c r="M73" s="298"/>
      <c r="N73" s="298"/>
      <c r="O73" s="298"/>
      <c r="P73" s="298"/>
      <c r="Q73" s="298"/>
      <c r="R73" s="298"/>
      <c r="S73" s="298"/>
      <c r="T73" s="298"/>
      <c r="U73" s="298"/>
      <c r="V73" s="298"/>
      <c r="W73" s="298"/>
      <c r="X73" s="298"/>
      <c r="Y73" s="298"/>
      <c r="Z73" s="298"/>
      <c r="AA73" s="298"/>
      <c r="AB73" s="298"/>
      <c r="AC73" s="298"/>
      <c r="AD73" s="298"/>
      <c r="AE73" s="298"/>
      <c r="AF73" s="298"/>
      <c r="AG73" s="298"/>
      <c r="AH73" s="298"/>
      <c r="AI73" s="298"/>
      <c r="AJ73" s="298"/>
      <c r="AK73" s="298"/>
      <c r="AL73" s="298"/>
      <c r="AM73" s="298"/>
      <c r="AN73" s="298"/>
      <c r="AO73" s="298"/>
      <c r="AP73" s="298"/>
      <c r="AQ73" s="298"/>
      <c r="AR73" s="298"/>
      <c r="AS73" s="298"/>
      <c r="AT73" s="298"/>
      <c r="AU73" s="298"/>
      <c r="AV73" s="298"/>
      <c r="AW73" s="298"/>
      <c r="AX73" s="298"/>
      <c r="AY73" s="298"/>
      <c r="AZ73" s="298"/>
      <c r="BA73" s="298"/>
      <c r="BB73" s="298"/>
      <c r="BC73" s="298"/>
      <c r="BD73" s="298"/>
      <c r="BE73" s="298"/>
      <c r="BF73" s="298"/>
      <c r="BG73" s="298"/>
      <c r="BH73" s="298"/>
      <c r="BI73" s="298"/>
      <c r="BJ73" s="298"/>
      <c r="BK73" s="298"/>
      <c r="BL73" s="298"/>
      <c r="BM73" s="298"/>
      <c r="BN73" s="298"/>
      <c r="BO73" s="298"/>
      <c r="BP73" s="298"/>
    </row>
    <row r="74" spans="1:68" x14ac:dyDescent="0.2">
      <c r="A74" s="298"/>
      <c r="B74" s="298"/>
      <c r="C74" s="298"/>
      <c r="D74" s="298"/>
      <c r="E74" s="298"/>
      <c r="F74" s="298"/>
      <c r="G74" s="298"/>
      <c r="H74" s="298"/>
      <c r="I74" s="298"/>
      <c r="J74" s="298"/>
      <c r="K74" s="298"/>
      <c r="L74" s="298"/>
      <c r="M74" s="298"/>
      <c r="N74" s="298"/>
      <c r="O74" s="298"/>
      <c r="P74" s="298"/>
      <c r="Q74" s="298"/>
      <c r="R74" s="298"/>
      <c r="S74" s="298"/>
      <c r="T74" s="298"/>
      <c r="U74" s="298"/>
      <c r="V74" s="298"/>
      <c r="W74" s="298"/>
      <c r="X74" s="298"/>
      <c r="Y74" s="298"/>
      <c r="Z74" s="298"/>
      <c r="AA74" s="298"/>
      <c r="AB74" s="298"/>
      <c r="AC74" s="298"/>
      <c r="AD74" s="298"/>
      <c r="AE74" s="298"/>
      <c r="AF74" s="298"/>
      <c r="AG74" s="298"/>
      <c r="AH74" s="298"/>
      <c r="AI74" s="298"/>
      <c r="AJ74" s="298"/>
      <c r="AK74" s="298"/>
      <c r="AL74" s="298"/>
      <c r="AM74" s="298"/>
      <c r="AN74" s="298"/>
      <c r="AO74" s="298"/>
      <c r="AP74" s="298"/>
      <c r="AQ74" s="298"/>
      <c r="AR74" s="298"/>
      <c r="AS74" s="298"/>
      <c r="AT74" s="298"/>
      <c r="AU74" s="298"/>
      <c r="AV74" s="298"/>
      <c r="AW74" s="298"/>
      <c r="AX74" s="298"/>
      <c r="AY74" s="298"/>
      <c r="AZ74" s="298"/>
      <c r="BA74" s="298"/>
      <c r="BB74" s="298"/>
      <c r="BC74" s="298"/>
      <c r="BD74" s="298"/>
      <c r="BE74" s="298"/>
      <c r="BF74" s="298"/>
      <c r="BG74" s="298"/>
      <c r="BH74" s="298"/>
      <c r="BI74" s="298"/>
      <c r="BJ74" s="298"/>
      <c r="BK74" s="298"/>
      <c r="BL74" s="298"/>
      <c r="BM74" s="298"/>
      <c r="BN74" s="298"/>
      <c r="BO74" s="298"/>
      <c r="BP74" s="298"/>
    </row>
    <row r="75" spans="1:68" x14ac:dyDescent="0.2">
      <c r="A75" s="298"/>
      <c r="B75" s="298"/>
      <c r="C75" s="298"/>
      <c r="D75" s="298"/>
      <c r="E75" s="298"/>
      <c r="F75" s="298" t="s">
        <v>45</v>
      </c>
      <c r="G75" s="298"/>
      <c r="H75" s="298"/>
      <c r="I75" s="298"/>
      <c r="J75" s="298"/>
      <c r="K75" s="298"/>
      <c r="L75" s="298"/>
      <c r="M75" s="298"/>
      <c r="N75" s="298"/>
      <c r="O75" s="298"/>
      <c r="P75" s="298"/>
      <c r="Q75" s="298"/>
      <c r="R75" s="298"/>
      <c r="S75" s="298"/>
      <c r="T75" s="298"/>
      <c r="U75" s="298"/>
      <c r="V75" s="298"/>
      <c r="W75" s="298"/>
      <c r="X75" s="298"/>
      <c r="Y75" s="298"/>
      <c r="Z75" s="298"/>
      <c r="AA75" s="298"/>
      <c r="AB75" s="298"/>
      <c r="AC75" s="298"/>
      <c r="AD75" s="298"/>
      <c r="AE75" s="298"/>
      <c r="AF75" s="298"/>
      <c r="AG75" s="298"/>
      <c r="AH75" s="298"/>
      <c r="AI75" s="298"/>
      <c r="AJ75" s="298"/>
      <c r="AK75" s="298"/>
      <c r="AL75" s="298"/>
      <c r="AM75" s="298"/>
      <c r="AN75" s="298"/>
      <c r="AO75" s="298"/>
      <c r="AP75" s="298"/>
      <c r="AQ75" s="298"/>
      <c r="AR75" s="298"/>
      <c r="AS75" s="298"/>
      <c r="AT75" s="298"/>
      <c r="AU75" s="298"/>
      <c r="AV75" s="298"/>
      <c r="AW75" s="298"/>
      <c r="AX75" s="298"/>
      <c r="AY75" s="298"/>
      <c r="AZ75" s="298"/>
      <c r="BA75" s="298"/>
      <c r="BB75" s="298"/>
      <c r="BC75" s="298"/>
      <c r="BD75" s="298"/>
      <c r="BE75" s="298"/>
      <c r="BF75" s="298"/>
      <c r="BG75" s="298"/>
      <c r="BH75" s="298"/>
      <c r="BI75" s="298"/>
      <c r="BJ75" s="298"/>
      <c r="BK75" s="298"/>
      <c r="BL75" s="298"/>
      <c r="BM75" s="298"/>
      <c r="BN75" s="298"/>
      <c r="BO75" s="298"/>
      <c r="BP75" s="298"/>
    </row>
    <row r="76" spans="1:68" x14ac:dyDescent="0.2">
      <c r="A76" s="298"/>
      <c r="B76" s="298"/>
      <c r="C76" s="298"/>
      <c r="D76" s="298"/>
      <c r="E76" s="298"/>
      <c r="F76" s="298"/>
      <c r="G76" s="298"/>
      <c r="H76" s="298"/>
      <c r="I76" s="298"/>
      <c r="J76" s="298"/>
      <c r="K76" s="298"/>
      <c r="L76" s="298"/>
      <c r="M76" s="298"/>
      <c r="N76" s="298"/>
      <c r="O76" s="298"/>
      <c r="P76" s="298"/>
      <c r="Q76" s="298"/>
      <c r="R76" s="298"/>
      <c r="S76" s="298"/>
      <c r="T76" s="298"/>
      <c r="U76" s="298"/>
      <c r="V76" s="298"/>
      <c r="W76" s="298"/>
      <c r="X76" s="298"/>
      <c r="Y76" s="298"/>
      <c r="Z76" s="298"/>
      <c r="AA76" s="298"/>
      <c r="AB76" s="298"/>
      <c r="AC76" s="298"/>
      <c r="AD76" s="298"/>
      <c r="AE76" s="298"/>
      <c r="AF76" s="298"/>
      <c r="AG76" s="298"/>
      <c r="AH76" s="298"/>
      <c r="AI76" s="298"/>
      <c r="AJ76" s="298"/>
      <c r="AK76" s="298"/>
      <c r="AL76" s="298"/>
      <c r="AM76" s="298"/>
      <c r="AN76" s="298"/>
      <c r="AO76" s="298"/>
      <c r="AP76" s="298"/>
      <c r="AQ76" s="298"/>
      <c r="AR76" s="298"/>
      <c r="AS76" s="298"/>
      <c r="AT76" s="298"/>
      <c r="AU76" s="298"/>
      <c r="AV76" s="298"/>
      <c r="AW76" s="298"/>
      <c r="AX76" s="298"/>
      <c r="AY76" s="298"/>
      <c r="AZ76" s="298"/>
      <c r="BA76" s="298"/>
      <c r="BB76" s="298"/>
      <c r="BC76" s="298"/>
      <c r="BD76" s="298"/>
      <c r="BE76" s="298"/>
      <c r="BF76" s="298"/>
      <c r="BG76" s="298"/>
      <c r="BH76" s="298"/>
      <c r="BI76" s="298"/>
      <c r="BJ76" s="298"/>
      <c r="BK76" s="298"/>
      <c r="BL76" s="298"/>
      <c r="BM76" s="298"/>
      <c r="BN76" s="298"/>
      <c r="BO76" s="298"/>
      <c r="BP76" s="298"/>
    </row>
    <row r="77" spans="1:68" x14ac:dyDescent="0.2">
      <c r="A77" s="298"/>
      <c r="B77" s="298"/>
      <c r="C77" s="298"/>
      <c r="D77" s="298"/>
      <c r="E77" s="298"/>
      <c r="F77" s="298"/>
      <c r="G77" s="298"/>
      <c r="H77" s="298"/>
      <c r="I77" s="298"/>
      <c r="J77" s="298"/>
      <c r="K77" s="298"/>
      <c r="L77" s="298"/>
      <c r="M77" s="298"/>
      <c r="N77" s="298"/>
      <c r="O77" s="298"/>
      <c r="P77" s="298"/>
      <c r="Q77" s="298"/>
      <c r="R77" s="298"/>
      <c r="S77" s="298"/>
      <c r="T77" s="298"/>
      <c r="U77" s="298"/>
      <c r="V77" s="298"/>
      <c r="W77" s="298"/>
      <c r="X77" s="298"/>
      <c r="Y77" s="298"/>
      <c r="Z77" s="298"/>
      <c r="AA77" s="298"/>
      <c r="AB77" s="298"/>
      <c r="AC77" s="298"/>
      <c r="AD77" s="298"/>
      <c r="AE77" s="298"/>
      <c r="AF77" s="298"/>
      <c r="AG77" s="298"/>
      <c r="AH77" s="298"/>
      <c r="AI77" s="298"/>
      <c r="AJ77" s="298"/>
      <c r="AK77" s="298"/>
      <c r="AL77" s="298"/>
      <c r="AM77" s="298"/>
      <c r="AN77" s="298"/>
      <c r="AO77" s="298"/>
      <c r="AP77" s="298"/>
      <c r="AQ77" s="298"/>
      <c r="AR77" s="298"/>
      <c r="AS77" s="298"/>
      <c r="AT77" s="298"/>
      <c r="AU77" s="298"/>
      <c r="AV77" s="298"/>
      <c r="AW77" s="298"/>
      <c r="AX77" s="298"/>
      <c r="AY77" s="298"/>
      <c r="AZ77" s="298"/>
      <c r="BA77" s="298"/>
      <c r="BB77" s="298"/>
      <c r="BC77" s="298"/>
      <c r="BD77" s="298"/>
      <c r="BE77" s="298"/>
      <c r="BF77" s="298"/>
      <c r="BG77" s="298"/>
      <c r="BH77" s="298"/>
      <c r="BI77" s="298"/>
      <c r="BJ77" s="298"/>
      <c r="BK77" s="298"/>
      <c r="BL77" s="298"/>
      <c r="BM77" s="298"/>
      <c r="BN77" s="298"/>
      <c r="BO77" s="298"/>
      <c r="BP77" s="298"/>
    </row>
    <row r="78" spans="1:68" x14ac:dyDescent="0.2">
      <c r="A78" s="298"/>
      <c r="B78" s="298"/>
      <c r="C78" s="298"/>
      <c r="D78" s="298"/>
      <c r="E78" s="298"/>
      <c r="F78" s="298"/>
      <c r="G78" s="298"/>
      <c r="H78" s="298"/>
      <c r="I78" s="298"/>
      <c r="J78" s="298"/>
      <c r="K78" s="298"/>
      <c r="L78" s="298"/>
      <c r="M78" s="298"/>
      <c r="N78" s="298"/>
      <c r="O78" s="298"/>
      <c r="P78" s="298"/>
      <c r="Q78" s="298"/>
      <c r="R78" s="298"/>
      <c r="S78" s="298"/>
      <c r="T78" s="298"/>
      <c r="U78" s="298"/>
      <c r="V78" s="298"/>
      <c r="W78" s="298"/>
      <c r="X78" s="298"/>
      <c r="Y78" s="298"/>
      <c r="Z78" s="298"/>
      <c r="AA78" s="298"/>
      <c r="AB78" s="298"/>
      <c r="AC78" s="298"/>
      <c r="AD78" s="298"/>
      <c r="AE78" s="298"/>
      <c r="AF78" s="298"/>
      <c r="AG78" s="298"/>
      <c r="AH78" s="298"/>
      <c r="AI78" s="298"/>
      <c r="AJ78" s="298"/>
      <c r="AK78" s="298"/>
      <c r="AL78" s="298"/>
      <c r="AM78" s="298"/>
      <c r="AN78" s="298"/>
      <c r="AO78" s="298"/>
      <c r="AP78" s="298"/>
      <c r="AQ78" s="298"/>
      <c r="AR78" s="298"/>
      <c r="AS78" s="298"/>
      <c r="AT78" s="298"/>
      <c r="AU78" s="298"/>
      <c r="AV78" s="298"/>
      <c r="AW78" s="298"/>
      <c r="AX78" s="298"/>
      <c r="AY78" s="298"/>
      <c r="AZ78" s="298"/>
      <c r="BA78" s="298"/>
      <c r="BB78" s="298"/>
      <c r="BC78" s="298"/>
      <c r="BD78" s="298"/>
      <c r="BE78" s="298"/>
      <c r="BF78" s="298"/>
      <c r="BG78" s="298"/>
      <c r="BH78" s="298"/>
      <c r="BI78" s="298"/>
      <c r="BJ78" s="298"/>
      <c r="BK78" s="298"/>
      <c r="BL78" s="298"/>
      <c r="BM78" s="298"/>
      <c r="BN78" s="298"/>
      <c r="BO78" s="298"/>
      <c r="BP78" s="298"/>
    </row>
    <row r="79" spans="1:68" x14ac:dyDescent="0.2">
      <c r="A79" s="298"/>
      <c r="B79" s="298"/>
      <c r="C79" s="298"/>
      <c r="D79" s="298"/>
      <c r="E79" s="298"/>
      <c r="F79" s="298"/>
      <c r="G79" s="298"/>
      <c r="H79" s="298"/>
      <c r="I79" s="298"/>
      <c r="J79" s="298"/>
      <c r="K79" s="298"/>
      <c r="L79" s="298"/>
      <c r="M79" s="298"/>
      <c r="N79" s="298"/>
      <c r="O79" s="298"/>
      <c r="P79" s="298"/>
      <c r="Q79" s="298"/>
      <c r="R79" s="298"/>
      <c r="S79" s="298"/>
      <c r="T79" s="298"/>
      <c r="U79" s="298"/>
      <c r="V79" s="298"/>
      <c r="W79" s="298"/>
      <c r="X79" s="298"/>
      <c r="Y79" s="298"/>
      <c r="Z79" s="298"/>
      <c r="AA79" s="298"/>
      <c r="AB79" s="298"/>
      <c r="AC79" s="298"/>
      <c r="AD79" s="298"/>
      <c r="AE79" s="298"/>
      <c r="AF79" s="298"/>
      <c r="AG79" s="298"/>
      <c r="AH79" s="298"/>
      <c r="AI79" s="298"/>
      <c r="AJ79" s="298"/>
      <c r="AK79" s="298"/>
      <c r="AL79" s="298"/>
      <c r="AM79" s="298"/>
      <c r="AN79" s="298"/>
      <c r="AO79" s="298"/>
      <c r="AP79" s="298"/>
      <c r="AQ79" s="298"/>
      <c r="AR79" s="298"/>
      <c r="AS79" s="298"/>
      <c r="AT79" s="298"/>
      <c r="AU79" s="298"/>
      <c r="AV79" s="298"/>
      <c r="AW79" s="298"/>
      <c r="AX79" s="298"/>
      <c r="AY79" s="298"/>
      <c r="AZ79" s="298"/>
      <c r="BA79" s="298"/>
      <c r="BB79" s="298"/>
      <c r="BC79" s="298"/>
      <c r="BD79" s="298"/>
      <c r="BE79" s="298"/>
      <c r="BF79" s="298"/>
      <c r="BG79" s="298"/>
      <c r="BH79" s="298"/>
      <c r="BI79" s="298"/>
      <c r="BJ79" s="298"/>
      <c r="BK79" s="298"/>
      <c r="BL79" s="298"/>
      <c r="BM79" s="298"/>
      <c r="BN79" s="298"/>
      <c r="BO79" s="298"/>
      <c r="BP79" s="298"/>
    </row>
    <row r="80" spans="1:68" x14ac:dyDescent="0.2">
      <c r="A80" s="298"/>
      <c r="B80" s="298"/>
      <c r="C80" s="298"/>
      <c r="D80" s="298"/>
      <c r="E80" s="298"/>
      <c r="F80" s="298"/>
      <c r="G80" s="298"/>
      <c r="H80" s="298"/>
      <c r="I80" s="298"/>
      <c r="J80" s="298"/>
      <c r="K80" s="298"/>
      <c r="L80" s="298"/>
      <c r="M80" s="298"/>
      <c r="N80" s="298"/>
      <c r="O80" s="298"/>
      <c r="P80" s="298"/>
      <c r="Q80" s="298"/>
      <c r="R80" s="298"/>
      <c r="S80" s="298"/>
      <c r="T80" s="298"/>
      <c r="U80" s="298"/>
      <c r="V80" s="298"/>
      <c r="W80" s="298"/>
      <c r="X80" s="298"/>
      <c r="Y80" s="298"/>
      <c r="Z80" s="298"/>
      <c r="AA80" s="298"/>
      <c r="AB80" s="298"/>
      <c r="AC80" s="298"/>
      <c r="AD80" s="298"/>
      <c r="AE80" s="298"/>
      <c r="AF80" s="298"/>
      <c r="AG80" s="298"/>
      <c r="AH80" s="298"/>
      <c r="AI80" s="298"/>
      <c r="AJ80" s="298"/>
      <c r="AK80" s="298"/>
      <c r="AL80" s="298"/>
      <c r="AM80" s="298"/>
      <c r="AN80" s="298"/>
      <c r="AO80" s="298"/>
      <c r="AP80" s="298"/>
      <c r="AQ80" s="298"/>
      <c r="AR80" s="298"/>
      <c r="AS80" s="298"/>
      <c r="AT80" s="298"/>
      <c r="AU80" s="298"/>
      <c r="AV80" s="298"/>
      <c r="AW80" s="298"/>
      <c r="AX80" s="298"/>
      <c r="AY80" s="298"/>
      <c r="AZ80" s="298"/>
      <c r="BA80" s="298"/>
      <c r="BB80" s="298"/>
      <c r="BC80" s="298"/>
      <c r="BD80" s="298"/>
      <c r="BE80" s="298"/>
      <c r="BF80" s="298"/>
      <c r="BG80" s="298"/>
      <c r="BH80" s="298"/>
      <c r="BI80" s="298"/>
      <c r="BJ80" s="298"/>
      <c r="BK80" s="298"/>
      <c r="BL80" s="298"/>
      <c r="BM80" s="298"/>
      <c r="BN80" s="298"/>
      <c r="BO80" s="298"/>
      <c r="BP80" s="298"/>
    </row>
    <row r="81" spans="1:68" x14ac:dyDescent="0.2">
      <c r="A81" s="298"/>
      <c r="B81" s="298"/>
      <c r="C81" s="298"/>
      <c r="D81" s="298"/>
      <c r="E81" s="298"/>
      <c r="F81" s="298"/>
      <c r="G81" s="298"/>
      <c r="H81" s="298"/>
      <c r="I81" s="298"/>
      <c r="J81" s="298"/>
      <c r="K81" s="298"/>
      <c r="L81" s="298"/>
      <c r="M81" s="298"/>
      <c r="N81" s="298"/>
      <c r="O81" s="298"/>
      <c r="P81" s="298"/>
      <c r="Q81" s="298"/>
      <c r="R81" s="298"/>
      <c r="S81" s="298"/>
      <c r="T81" s="298"/>
      <c r="U81" s="298"/>
      <c r="V81" s="298"/>
      <c r="W81" s="298"/>
      <c r="X81" s="298"/>
      <c r="Y81" s="298"/>
      <c r="Z81" s="298"/>
      <c r="AA81" s="298"/>
      <c r="AB81" s="298"/>
      <c r="AC81" s="298"/>
      <c r="AD81" s="298"/>
      <c r="AE81" s="298"/>
      <c r="AF81" s="298"/>
      <c r="AG81" s="298"/>
      <c r="AH81" s="298"/>
      <c r="AI81" s="298"/>
      <c r="AJ81" s="298"/>
      <c r="AK81" s="298"/>
      <c r="AL81" s="298"/>
      <c r="AM81" s="298"/>
      <c r="AN81" s="298"/>
      <c r="AO81" s="298"/>
      <c r="AP81" s="298"/>
      <c r="AQ81" s="298"/>
      <c r="AR81" s="298"/>
      <c r="AS81" s="298"/>
      <c r="AT81" s="298"/>
      <c r="AU81" s="298"/>
      <c r="AV81" s="298"/>
      <c r="AW81" s="298"/>
      <c r="AX81" s="298"/>
      <c r="AY81" s="298"/>
      <c r="AZ81" s="298"/>
      <c r="BA81" s="298"/>
      <c r="BB81" s="298"/>
      <c r="BC81" s="298"/>
      <c r="BD81" s="298"/>
      <c r="BE81" s="298"/>
      <c r="BF81" s="298"/>
      <c r="BG81" s="298"/>
      <c r="BH81" s="298"/>
      <c r="BI81" s="298"/>
      <c r="BJ81" s="298"/>
      <c r="BK81" s="298"/>
      <c r="BL81" s="298"/>
      <c r="BM81" s="298"/>
      <c r="BN81" s="298"/>
      <c r="BO81" s="298"/>
      <c r="BP81" s="298"/>
    </row>
    <row r="82" spans="1:68" x14ac:dyDescent="0.2">
      <c r="A82" s="298"/>
      <c r="B82" s="298"/>
      <c r="C82" s="298"/>
      <c r="D82" s="298"/>
      <c r="E82" s="298"/>
      <c r="F82" s="298"/>
      <c r="G82" s="298"/>
      <c r="H82" s="298"/>
      <c r="I82" s="298"/>
      <c r="J82" s="298"/>
      <c r="K82" s="298"/>
      <c r="L82" s="298"/>
      <c r="M82" s="298"/>
      <c r="N82" s="298"/>
      <c r="O82" s="298"/>
      <c r="P82" s="298"/>
      <c r="Q82" s="298"/>
      <c r="R82" s="298"/>
      <c r="S82" s="298"/>
      <c r="T82" s="298"/>
      <c r="U82" s="298"/>
      <c r="V82" s="298"/>
      <c r="W82" s="298"/>
      <c r="X82" s="298"/>
      <c r="Y82" s="298"/>
      <c r="Z82" s="298"/>
      <c r="AA82" s="298"/>
      <c r="AB82" s="298"/>
      <c r="AC82" s="298"/>
      <c r="AD82" s="298"/>
      <c r="AE82" s="298"/>
      <c r="AF82" s="298"/>
      <c r="AG82" s="298"/>
      <c r="AH82" s="298"/>
      <c r="AI82" s="298"/>
      <c r="AJ82" s="298"/>
      <c r="AK82" s="298"/>
      <c r="AL82" s="298"/>
      <c r="AM82" s="298"/>
      <c r="AN82" s="298"/>
      <c r="AO82" s="298"/>
      <c r="AP82" s="298"/>
      <c r="AQ82" s="298"/>
      <c r="AR82" s="298"/>
      <c r="AS82" s="298"/>
      <c r="AT82" s="298"/>
      <c r="AU82" s="298"/>
      <c r="AV82" s="298"/>
      <c r="AW82" s="298"/>
      <c r="AX82" s="298"/>
      <c r="AY82" s="298"/>
      <c r="AZ82" s="298"/>
      <c r="BA82" s="298"/>
      <c r="BB82" s="298"/>
      <c r="BC82" s="298"/>
      <c r="BD82" s="298"/>
      <c r="BE82" s="298"/>
      <c r="BF82" s="298"/>
      <c r="BG82" s="298"/>
      <c r="BH82" s="298"/>
      <c r="BI82" s="298"/>
      <c r="BJ82" s="298"/>
      <c r="BK82" s="298"/>
      <c r="BL82" s="298"/>
      <c r="BM82" s="298"/>
      <c r="BN82" s="298"/>
      <c r="BO82" s="298"/>
      <c r="BP82" s="298"/>
    </row>
    <row r="83" spans="1:68" x14ac:dyDescent="0.2">
      <c r="A83" s="298"/>
      <c r="B83" s="298"/>
      <c r="C83" s="298"/>
      <c r="D83" s="298"/>
      <c r="E83" s="298"/>
      <c r="F83" s="298"/>
      <c r="G83" s="298"/>
      <c r="H83" s="298"/>
      <c r="I83" s="298"/>
      <c r="J83" s="298"/>
      <c r="K83" s="298"/>
      <c r="L83" s="298"/>
      <c r="M83" s="298"/>
      <c r="N83" s="298"/>
      <c r="O83" s="298"/>
      <c r="P83" s="298"/>
      <c r="Q83" s="298"/>
      <c r="R83" s="298"/>
      <c r="S83" s="298"/>
      <c r="T83" s="298"/>
      <c r="U83" s="298"/>
      <c r="V83" s="298"/>
      <c r="W83" s="298"/>
      <c r="X83" s="298"/>
      <c r="Y83" s="298"/>
      <c r="Z83" s="298"/>
      <c r="AA83" s="298"/>
      <c r="AB83" s="298"/>
      <c r="AC83" s="298"/>
      <c r="AD83" s="298"/>
      <c r="AE83" s="298"/>
      <c r="AF83" s="298"/>
      <c r="AG83" s="298"/>
      <c r="AH83" s="298"/>
      <c r="AI83" s="298"/>
      <c r="AJ83" s="298"/>
      <c r="AK83" s="298"/>
      <c r="AL83" s="298"/>
      <c r="AM83" s="298"/>
      <c r="AN83" s="298"/>
      <c r="AO83" s="298"/>
      <c r="AP83" s="298"/>
      <c r="AQ83" s="298"/>
      <c r="AR83" s="298"/>
      <c r="AS83" s="298"/>
      <c r="AT83" s="298"/>
      <c r="AU83" s="298"/>
      <c r="AV83" s="298"/>
      <c r="AW83" s="298"/>
      <c r="AX83" s="298"/>
      <c r="AY83" s="298"/>
      <c r="AZ83" s="298"/>
      <c r="BA83" s="298"/>
      <c r="BB83" s="298"/>
      <c r="BC83" s="298"/>
      <c r="BD83" s="298"/>
      <c r="BE83" s="298"/>
      <c r="BF83" s="298"/>
      <c r="BG83" s="298"/>
      <c r="BH83" s="298"/>
      <c r="BI83" s="298"/>
      <c r="BJ83" s="298"/>
      <c r="BK83" s="298"/>
      <c r="BL83" s="298"/>
      <c r="BM83" s="298"/>
      <c r="BN83" s="298"/>
      <c r="BO83" s="298"/>
      <c r="BP83" s="298"/>
    </row>
    <row r="84" spans="1:68" x14ac:dyDescent="0.2">
      <c r="A84" s="298"/>
      <c r="B84" s="298"/>
      <c r="C84" s="298"/>
      <c r="D84" s="298"/>
      <c r="E84" s="298"/>
      <c r="F84" s="298"/>
      <c r="G84" s="298"/>
      <c r="H84" s="298"/>
      <c r="I84" s="298"/>
      <c r="J84" s="298"/>
      <c r="K84" s="298"/>
      <c r="L84" s="298"/>
      <c r="M84" s="298"/>
      <c r="N84" s="298"/>
      <c r="O84" s="298"/>
      <c r="P84" s="298"/>
      <c r="Q84" s="298"/>
      <c r="R84" s="298"/>
      <c r="S84" s="298"/>
      <c r="T84" s="298"/>
      <c r="U84" s="298"/>
      <c r="V84" s="298"/>
      <c r="W84" s="298"/>
      <c r="X84" s="298"/>
      <c r="Y84" s="298"/>
      <c r="Z84" s="298"/>
      <c r="AA84" s="298"/>
      <c r="AB84" s="298"/>
      <c r="AC84" s="298"/>
      <c r="AD84" s="298"/>
      <c r="AE84" s="298"/>
      <c r="AF84" s="298"/>
      <c r="AG84" s="298"/>
      <c r="AH84" s="298"/>
      <c r="AI84" s="298"/>
      <c r="AJ84" s="298"/>
      <c r="AK84" s="298"/>
      <c r="AL84" s="298"/>
      <c r="AM84" s="298"/>
      <c r="AN84" s="298"/>
      <c r="AO84" s="298"/>
      <c r="AP84" s="298"/>
      <c r="AQ84" s="298"/>
      <c r="AR84" s="298"/>
      <c r="AS84" s="298"/>
      <c r="AT84" s="298"/>
      <c r="AU84" s="298"/>
      <c r="AV84" s="298"/>
      <c r="AW84" s="298"/>
      <c r="AX84" s="298"/>
      <c r="AY84" s="298"/>
      <c r="AZ84" s="298"/>
      <c r="BA84" s="298"/>
      <c r="BB84" s="298"/>
      <c r="BC84" s="298"/>
      <c r="BD84" s="298"/>
      <c r="BE84" s="298"/>
      <c r="BF84" s="298"/>
      <c r="BG84" s="298"/>
      <c r="BH84" s="298"/>
      <c r="BI84" s="298"/>
      <c r="BJ84" s="298"/>
      <c r="BK84" s="298"/>
      <c r="BL84" s="298"/>
      <c r="BM84" s="298"/>
      <c r="BN84" s="298"/>
      <c r="BO84" s="298"/>
      <c r="BP84" s="298"/>
    </row>
    <row r="85" spans="1:68" x14ac:dyDescent="0.2">
      <c r="A85" s="298"/>
      <c r="B85" s="298"/>
      <c r="C85" s="298"/>
      <c r="D85" s="298"/>
      <c r="E85" s="298"/>
      <c r="F85" s="298"/>
      <c r="G85" s="298"/>
      <c r="H85" s="298"/>
      <c r="I85" s="298"/>
      <c r="J85" s="298"/>
      <c r="K85" s="298"/>
      <c r="L85" s="298"/>
      <c r="M85" s="298"/>
      <c r="N85" s="298"/>
      <c r="O85" s="298"/>
      <c r="P85" s="298"/>
      <c r="Q85" s="298"/>
      <c r="R85" s="298"/>
      <c r="S85" s="298"/>
      <c r="T85" s="298"/>
      <c r="U85" s="298"/>
      <c r="V85" s="298"/>
      <c r="W85" s="298"/>
      <c r="X85" s="298"/>
      <c r="Y85" s="298"/>
      <c r="Z85" s="298"/>
      <c r="AA85" s="298"/>
      <c r="AB85" s="298"/>
      <c r="AC85" s="298"/>
      <c r="AD85" s="298"/>
      <c r="AE85" s="298"/>
      <c r="AF85" s="298"/>
      <c r="AG85" s="298"/>
      <c r="AH85" s="298"/>
      <c r="AI85" s="298"/>
      <c r="AJ85" s="298"/>
      <c r="AK85" s="298"/>
      <c r="AL85" s="298"/>
      <c r="AM85" s="298"/>
      <c r="AN85" s="298"/>
      <c r="AO85" s="298"/>
      <c r="AP85" s="298"/>
      <c r="AQ85" s="298"/>
      <c r="AR85" s="298"/>
      <c r="AS85" s="298"/>
      <c r="AT85" s="298"/>
      <c r="AU85" s="298"/>
      <c r="AV85" s="298"/>
      <c r="AW85" s="298"/>
      <c r="AX85" s="298"/>
      <c r="AY85" s="298"/>
      <c r="AZ85" s="298"/>
      <c r="BA85" s="298"/>
      <c r="BB85" s="298"/>
      <c r="BC85" s="298"/>
      <c r="BD85" s="298"/>
      <c r="BE85" s="298"/>
      <c r="BF85" s="298"/>
      <c r="BG85" s="298"/>
      <c r="BH85" s="298"/>
      <c r="BI85" s="298"/>
      <c r="BJ85" s="298"/>
      <c r="BK85" s="298"/>
      <c r="BL85" s="298"/>
      <c r="BM85" s="298"/>
      <c r="BN85" s="298"/>
      <c r="BO85" s="298"/>
      <c r="BP85" s="298"/>
    </row>
    <row r="86" spans="1:68" x14ac:dyDescent="0.2">
      <c r="A86" s="298"/>
      <c r="B86" s="298"/>
      <c r="C86" s="298"/>
      <c r="D86" s="298"/>
      <c r="E86" s="298"/>
      <c r="F86" s="298"/>
      <c r="G86" s="298"/>
      <c r="H86" s="298"/>
      <c r="I86" s="298"/>
      <c r="J86" s="298"/>
      <c r="K86" s="298"/>
      <c r="L86" s="298"/>
      <c r="M86" s="298"/>
      <c r="N86" s="298"/>
      <c r="O86" s="298"/>
      <c r="P86" s="298"/>
      <c r="Q86" s="298"/>
      <c r="R86" s="298"/>
      <c r="S86" s="298"/>
      <c r="T86" s="298"/>
      <c r="U86" s="298"/>
      <c r="V86" s="298"/>
      <c r="W86" s="298"/>
      <c r="X86" s="298"/>
      <c r="Y86" s="298"/>
      <c r="Z86" s="298"/>
      <c r="AA86" s="298"/>
      <c r="AB86" s="298"/>
      <c r="AC86" s="298"/>
      <c r="AD86" s="298"/>
      <c r="AE86" s="298"/>
      <c r="AF86" s="298"/>
      <c r="AG86" s="298"/>
      <c r="AH86" s="298"/>
      <c r="AI86" s="298"/>
      <c r="AJ86" s="298"/>
      <c r="AK86" s="298"/>
      <c r="AL86" s="298"/>
      <c r="AM86" s="298"/>
      <c r="AN86" s="298"/>
      <c r="AO86" s="298"/>
      <c r="AP86" s="298"/>
      <c r="AQ86" s="298"/>
      <c r="AR86" s="298"/>
      <c r="AS86" s="298"/>
      <c r="AT86" s="298"/>
      <c r="AU86" s="298"/>
      <c r="AV86" s="298"/>
      <c r="AW86" s="298"/>
      <c r="AX86" s="298"/>
      <c r="AY86" s="298"/>
      <c r="AZ86" s="298"/>
      <c r="BA86" s="298"/>
      <c r="BB86" s="298"/>
      <c r="BC86" s="298"/>
      <c r="BD86" s="298"/>
      <c r="BE86" s="298"/>
      <c r="BF86" s="298"/>
      <c r="BG86" s="298"/>
      <c r="BH86" s="298"/>
      <c r="BI86" s="298"/>
      <c r="BJ86" s="298"/>
      <c r="BK86" s="298"/>
      <c r="BL86" s="298"/>
      <c r="BM86" s="298"/>
      <c r="BN86" s="298"/>
      <c r="BO86" s="298"/>
      <c r="BP86" s="298"/>
    </row>
    <row r="87" spans="1:68" x14ac:dyDescent="0.2">
      <c r="A87" s="298"/>
      <c r="B87" s="298"/>
      <c r="C87" s="298"/>
      <c r="D87" s="298"/>
      <c r="E87" s="298"/>
      <c r="F87" s="298"/>
      <c r="G87" s="298"/>
      <c r="H87" s="298"/>
      <c r="I87" s="298"/>
      <c r="J87" s="298"/>
      <c r="K87" s="298"/>
      <c r="L87" s="298"/>
      <c r="M87" s="298"/>
      <c r="N87" s="298"/>
      <c r="O87" s="298"/>
      <c r="P87" s="298"/>
      <c r="Q87" s="298"/>
      <c r="R87" s="298"/>
      <c r="S87" s="298"/>
      <c r="T87" s="298"/>
      <c r="U87" s="298"/>
      <c r="V87" s="298"/>
      <c r="W87" s="298"/>
      <c r="X87" s="298"/>
      <c r="Y87" s="298"/>
      <c r="Z87" s="298"/>
      <c r="AA87" s="298"/>
      <c r="AB87" s="298"/>
      <c r="AC87" s="298"/>
      <c r="AD87" s="298"/>
      <c r="AE87" s="298"/>
      <c r="AF87" s="298"/>
      <c r="AG87" s="298"/>
      <c r="AH87" s="298"/>
      <c r="AI87" s="298"/>
      <c r="AJ87" s="298"/>
      <c r="AK87" s="298"/>
      <c r="AL87" s="298"/>
      <c r="AM87" s="298"/>
      <c r="AN87" s="298"/>
      <c r="AO87" s="298"/>
      <c r="AP87" s="298"/>
      <c r="AQ87" s="298"/>
      <c r="AR87" s="298"/>
      <c r="AS87" s="298"/>
      <c r="AT87" s="298"/>
      <c r="AU87" s="298"/>
      <c r="AV87" s="298"/>
      <c r="AW87" s="298"/>
      <c r="AX87" s="298"/>
      <c r="AY87" s="298"/>
      <c r="AZ87" s="298"/>
      <c r="BA87" s="298"/>
      <c r="BB87" s="298"/>
      <c r="BC87" s="298"/>
      <c r="BD87" s="298"/>
      <c r="BE87" s="298"/>
      <c r="BF87" s="298"/>
      <c r="BG87" s="298"/>
      <c r="BH87" s="298"/>
      <c r="BI87" s="298"/>
      <c r="BJ87" s="298"/>
      <c r="BK87" s="298"/>
      <c r="BL87" s="298"/>
      <c r="BM87" s="298"/>
      <c r="BN87" s="298"/>
      <c r="BO87" s="298"/>
      <c r="BP87" s="298"/>
    </row>
    <row r="88" spans="1:68" x14ac:dyDescent="0.2">
      <c r="A88" s="298"/>
      <c r="B88" s="298"/>
      <c r="C88" s="298"/>
      <c r="D88" s="298"/>
      <c r="E88" s="298"/>
      <c r="F88" s="298"/>
      <c r="G88" s="298"/>
      <c r="H88" s="298"/>
      <c r="I88" s="298"/>
      <c r="J88" s="298"/>
      <c r="K88" s="298"/>
      <c r="L88" s="298"/>
      <c r="M88" s="298"/>
      <c r="N88" s="298"/>
      <c r="O88" s="298"/>
      <c r="P88" s="298"/>
      <c r="Q88" s="298"/>
      <c r="R88" s="298"/>
      <c r="S88" s="298"/>
      <c r="T88" s="298"/>
      <c r="U88" s="298"/>
      <c r="V88" s="298"/>
      <c r="W88" s="298"/>
      <c r="X88" s="298"/>
      <c r="Y88" s="298"/>
      <c r="Z88" s="298"/>
      <c r="AA88" s="298"/>
      <c r="AB88" s="298"/>
      <c r="AC88" s="298"/>
      <c r="AD88" s="298"/>
      <c r="AE88" s="298"/>
      <c r="AF88" s="298"/>
      <c r="AG88" s="298"/>
      <c r="AH88" s="298"/>
      <c r="AI88" s="298"/>
      <c r="AJ88" s="298"/>
      <c r="AK88" s="298"/>
      <c r="AL88" s="298"/>
      <c r="AM88" s="298"/>
      <c r="AN88" s="298"/>
      <c r="AO88" s="298"/>
      <c r="AP88" s="298"/>
      <c r="AQ88" s="298"/>
      <c r="AR88" s="298"/>
      <c r="AS88" s="298"/>
      <c r="AT88" s="298"/>
      <c r="AU88" s="298"/>
      <c r="AV88" s="298"/>
      <c r="AW88" s="298"/>
      <c r="AX88" s="298"/>
      <c r="AY88" s="298"/>
      <c r="AZ88" s="298"/>
      <c r="BA88" s="298"/>
      <c r="BB88" s="298"/>
      <c r="BC88" s="298"/>
      <c r="BD88" s="298"/>
      <c r="BE88" s="298"/>
      <c r="BF88" s="298"/>
      <c r="BG88" s="298"/>
      <c r="BH88" s="298"/>
      <c r="BI88" s="298"/>
      <c r="BJ88" s="298"/>
      <c r="BK88" s="298"/>
      <c r="BL88" s="298"/>
      <c r="BM88" s="298"/>
      <c r="BN88" s="298"/>
      <c r="BO88" s="298"/>
      <c r="BP88" s="298"/>
    </row>
    <row r="89" spans="1:68" x14ac:dyDescent="0.2">
      <c r="A89" s="298"/>
      <c r="B89" s="298"/>
      <c r="C89" s="298"/>
      <c r="D89" s="298"/>
      <c r="E89" s="298"/>
      <c r="F89" s="298"/>
      <c r="G89" s="298"/>
      <c r="H89" s="298"/>
      <c r="I89" s="298"/>
      <c r="J89" s="298"/>
      <c r="K89" s="298"/>
      <c r="L89" s="298"/>
      <c r="M89" s="298"/>
      <c r="N89" s="298"/>
      <c r="O89" s="298"/>
      <c r="P89" s="298"/>
      <c r="Q89" s="298"/>
      <c r="R89" s="298"/>
      <c r="S89" s="298"/>
      <c r="T89" s="298"/>
      <c r="U89" s="298"/>
      <c r="V89" s="298"/>
      <c r="W89" s="298"/>
      <c r="X89" s="298"/>
      <c r="Y89" s="298"/>
      <c r="Z89" s="298"/>
      <c r="AA89" s="298"/>
      <c r="AB89" s="298"/>
      <c r="AC89" s="298"/>
      <c r="AD89" s="298"/>
      <c r="AE89" s="298"/>
      <c r="AF89" s="298"/>
      <c r="AG89" s="298"/>
      <c r="AH89" s="298"/>
      <c r="AI89" s="298"/>
      <c r="AJ89" s="298"/>
      <c r="AK89" s="298"/>
      <c r="AL89" s="298"/>
      <c r="AM89" s="298"/>
      <c r="AN89" s="298"/>
      <c r="AO89" s="298"/>
      <c r="AP89" s="298"/>
      <c r="AQ89" s="298"/>
      <c r="AR89" s="298"/>
      <c r="AS89" s="298"/>
      <c r="AT89" s="298"/>
      <c r="AU89" s="298"/>
      <c r="AV89" s="298"/>
      <c r="AW89" s="298"/>
      <c r="AX89" s="298"/>
      <c r="AY89" s="298"/>
      <c r="AZ89" s="298"/>
      <c r="BA89" s="298"/>
      <c r="BB89" s="298"/>
      <c r="BC89" s="298"/>
      <c r="BD89" s="298"/>
      <c r="BE89" s="298"/>
      <c r="BF89" s="298"/>
      <c r="BG89" s="298"/>
      <c r="BH89" s="298"/>
      <c r="BI89" s="298"/>
      <c r="BJ89" s="298"/>
      <c r="BK89" s="298"/>
      <c r="BL89" s="298"/>
      <c r="BM89" s="298"/>
      <c r="BN89" s="298"/>
      <c r="BO89" s="298"/>
      <c r="BP89" s="298"/>
    </row>
    <row r="90" spans="1:68" x14ac:dyDescent="0.2">
      <c r="A90" s="298"/>
      <c r="B90" s="298"/>
      <c r="C90" s="298"/>
      <c r="D90" s="298"/>
      <c r="E90" s="298"/>
      <c r="F90" s="298"/>
      <c r="G90" s="298"/>
      <c r="H90" s="298"/>
      <c r="I90" s="298"/>
      <c r="J90" s="298"/>
      <c r="K90" s="298"/>
      <c r="L90" s="298"/>
      <c r="M90" s="298"/>
      <c r="N90" s="298"/>
      <c r="O90" s="298"/>
      <c r="P90" s="298"/>
      <c r="Q90" s="298"/>
      <c r="R90" s="298"/>
      <c r="S90" s="298"/>
      <c r="T90" s="298"/>
      <c r="U90" s="298"/>
      <c r="V90" s="298"/>
      <c r="W90" s="298"/>
      <c r="X90" s="298"/>
      <c r="Y90" s="298"/>
      <c r="Z90" s="298"/>
      <c r="AA90" s="298"/>
      <c r="AB90" s="298"/>
      <c r="AC90" s="298"/>
      <c r="AD90" s="298"/>
      <c r="AE90" s="298"/>
      <c r="AF90" s="298"/>
      <c r="AG90" s="298"/>
      <c r="AH90" s="298"/>
      <c r="AI90" s="298"/>
      <c r="AJ90" s="298"/>
      <c r="AK90" s="298"/>
      <c r="AL90" s="298"/>
      <c r="AM90" s="298"/>
      <c r="AN90" s="298"/>
      <c r="AO90" s="298"/>
      <c r="AP90" s="298"/>
      <c r="AQ90" s="298"/>
      <c r="AR90" s="298"/>
      <c r="AS90" s="298"/>
      <c r="AT90" s="298"/>
      <c r="AU90" s="298"/>
      <c r="AV90" s="298"/>
      <c r="AW90" s="298"/>
      <c r="AX90" s="298"/>
      <c r="AY90" s="298"/>
      <c r="AZ90" s="298"/>
      <c r="BA90" s="298"/>
      <c r="BB90" s="298"/>
      <c r="BC90" s="298"/>
      <c r="BD90" s="298"/>
      <c r="BE90" s="298"/>
      <c r="BF90" s="298"/>
      <c r="BG90" s="298"/>
      <c r="BH90" s="298"/>
      <c r="BI90" s="298"/>
      <c r="BJ90" s="298"/>
      <c r="BK90" s="298"/>
      <c r="BL90" s="298"/>
      <c r="BM90" s="298"/>
      <c r="BN90" s="298"/>
      <c r="BO90" s="298"/>
      <c r="BP90" s="298"/>
    </row>
    <row r="91" spans="1:68" x14ac:dyDescent="0.2">
      <c r="A91" s="298"/>
      <c r="B91" s="298"/>
      <c r="C91" s="298"/>
      <c r="D91" s="298"/>
      <c r="E91" s="298"/>
      <c r="F91" s="298"/>
      <c r="G91" s="298"/>
      <c r="H91" s="298"/>
      <c r="I91" s="298"/>
      <c r="J91" s="298"/>
      <c r="K91" s="298"/>
      <c r="L91" s="298"/>
      <c r="M91" s="298"/>
      <c r="N91" s="298"/>
      <c r="O91" s="298"/>
      <c r="P91" s="298"/>
      <c r="Q91" s="298"/>
      <c r="R91" s="298"/>
      <c r="S91" s="298"/>
      <c r="T91" s="298"/>
      <c r="U91" s="298"/>
      <c r="V91" s="298"/>
      <c r="W91" s="298"/>
      <c r="X91" s="298"/>
      <c r="Y91" s="298"/>
      <c r="Z91" s="298"/>
      <c r="AA91" s="298"/>
      <c r="AB91" s="298"/>
      <c r="AC91" s="298"/>
      <c r="AD91" s="298"/>
      <c r="AE91" s="298"/>
      <c r="AF91" s="298"/>
      <c r="AG91" s="298"/>
      <c r="AH91" s="298"/>
      <c r="AI91" s="298"/>
      <c r="AJ91" s="298"/>
      <c r="AK91" s="298"/>
      <c r="AL91" s="298"/>
      <c r="AM91" s="298"/>
      <c r="AN91" s="298"/>
      <c r="AO91" s="298"/>
      <c r="AP91" s="298"/>
      <c r="AQ91" s="298"/>
      <c r="AR91" s="298"/>
      <c r="AS91" s="298"/>
      <c r="AT91" s="298"/>
      <c r="AU91" s="298"/>
      <c r="AV91" s="298"/>
      <c r="AW91" s="298"/>
      <c r="AX91" s="298"/>
      <c r="AY91" s="298"/>
      <c r="AZ91" s="298"/>
      <c r="BA91" s="298"/>
      <c r="BB91" s="298"/>
      <c r="BC91" s="298"/>
      <c r="BD91" s="298"/>
      <c r="BE91" s="298"/>
      <c r="BF91" s="298"/>
      <c r="BG91" s="298"/>
      <c r="BH91" s="298"/>
      <c r="BI91" s="298"/>
      <c r="BJ91" s="298"/>
      <c r="BK91" s="298"/>
      <c r="BL91" s="298"/>
      <c r="BM91" s="298"/>
      <c r="BN91" s="298"/>
      <c r="BO91" s="298"/>
      <c r="BP91" s="298"/>
    </row>
    <row r="92" spans="1:68" x14ac:dyDescent="0.2">
      <c r="A92" s="298"/>
      <c r="B92" s="298"/>
      <c r="C92" s="298"/>
      <c r="D92" s="298"/>
      <c r="E92" s="298"/>
      <c r="F92" s="298"/>
      <c r="G92" s="298"/>
      <c r="H92" s="298"/>
      <c r="I92" s="298"/>
      <c r="J92" s="298"/>
      <c r="K92" s="298"/>
      <c r="L92" s="298"/>
      <c r="M92" s="298"/>
      <c r="N92" s="298"/>
      <c r="O92" s="298"/>
      <c r="P92" s="298"/>
      <c r="Q92" s="298"/>
      <c r="R92" s="298"/>
      <c r="S92" s="298"/>
      <c r="T92" s="298"/>
      <c r="U92" s="298"/>
      <c r="V92" s="298"/>
      <c r="W92" s="298"/>
      <c r="X92" s="298"/>
      <c r="Y92" s="298"/>
      <c r="Z92" s="298"/>
      <c r="AA92" s="298"/>
      <c r="AB92" s="298"/>
      <c r="AC92" s="298"/>
      <c r="AD92" s="298"/>
      <c r="AE92" s="298"/>
      <c r="AF92" s="298"/>
      <c r="AG92" s="298"/>
      <c r="AH92" s="298"/>
      <c r="AI92" s="298"/>
      <c r="AJ92" s="298"/>
      <c r="AK92" s="298"/>
      <c r="AL92" s="298"/>
      <c r="AM92" s="298"/>
      <c r="AN92" s="298"/>
      <c r="AO92" s="298"/>
      <c r="AP92" s="298"/>
      <c r="AQ92" s="298"/>
      <c r="AR92" s="298"/>
      <c r="AS92" s="298"/>
      <c r="AT92" s="298"/>
      <c r="AU92" s="298"/>
      <c r="AV92" s="298"/>
      <c r="AW92" s="298"/>
      <c r="AX92" s="298"/>
      <c r="AY92" s="298"/>
      <c r="AZ92" s="298"/>
      <c r="BA92" s="298"/>
      <c r="BB92" s="298"/>
      <c r="BC92" s="298"/>
      <c r="BD92" s="298"/>
      <c r="BE92" s="298"/>
      <c r="BF92" s="298"/>
      <c r="BG92" s="298"/>
      <c r="BH92" s="298"/>
      <c r="BI92" s="298"/>
      <c r="BJ92" s="298"/>
      <c r="BK92" s="298"/>
      <c r="BL92" s="298"/>
      <c r="BM92" s="298"/>
      <c r="BN92" s="298"/>
      <c r="BO92" s="298"/>
      <c r="BP92" s="298"/>
    </row>
    <row r="93" spans="1:68" x14ac:dyDescent="0.2">
      <c r="A93" s="298"/>
      <c r="B93" s="298"/>
      <c r="C93" s="298"/>
      <c r="D93" s="298"/>
      <c r="E93" s="298"/>
      <c r="F93" s="298"/>
      <c r="G93" s="298"/>
      <c r="H93" s="298"/>
      <c r="I93" s="298"/>
      <c r="J93" s="298"/>
      <c r="K93" s="298"/>
      <c r="L93" s="298"/>
      <c r="M93" s="298"/>
      <c r="N93" s="298"/>
      <c r="O93" s="298"/>
      <c r="P93" s="298"/>
      <c r="Q93" s="298"/>
      <c r="R93" s="298"/>
      <c r="S93" s="298"/>
      <c r="T93" s="298"/>
      <c r="U93" s="298"/>
      <c r="V93" s="298"/>
      <c r="W93" s="298"/>
      <c r="X93" s="298"/>
      <c r="Y93" s="298"/>
      <c r="Z93" s="298"/>
      <c r="AA93" s="298"/>
      <c r="AB93" s="298"/>
      <c r="AC93" s="298"/>
      <c r="AD93" s="298"/>
      <c r="AE93" s="298"/>
      <c r="AF93" s="298"/>
      <c r="AG93" s="298"/>
      <c r="AH93" s="298"/>
      <c r="AI93" s="298"/>
      <c r="AJ93" s="298"/>
      <c r="AK93" s="298"/>
      <c r="AL93" s="298"/>
      <c r="AM93" s="298"/>
      <c r="AN93" s="298"/>
      <c r="AO93" s="298"/>
      <c r="AP93" s="298"/>
      <c r="AQ93" s="298"/>
      <c r="AR93" s="298"/>
      <c r="AS93" s="298"/>
      <c r="AT93" s="298"/>
      <c r="AU93" s="298"/>
      <c r="AV93" s="298"/>
      <c r="AW93" s="298"/>
      <c r="AX93" s="298"/>
      <c r="AY93" s="298"/>
      <c r="AZ93" s="298"/>
      <c r="BA93" s="298"/>
      <c r="BB93" s="298"/>
      <c r="BC93" s="298"/>
      <c r="BD93" s="298"/>
      <c r="BE93" s="298"/>
      <c r="BF93" s="298"/>
      <c r="BG93" s="298"/>
      <c r="BH93" s="298"/>
      <c r="BI93" s="298"/>
      <c r="BJ93" s="298"/>
      <c r="BK93" s="298"/>
      <c r="BL93" s="298"/>
      <c r="BM93" s="298"/>
      <c r="BN93" s="298"/>
      <c r="BO93" s="298"/>
      <c r="BP93" s="298"/>
    </row>
    <row r="94" spans="1:68" x14ac:dyDescent="0.2">
      <c r="A94" s="298"/>
      <c r="B94" s="298"/>
      <c r="C94" s="298"/>
      <c r="D94" s="298"/>
      <c r="E94" s="298"/>
      <c r="F94" s="298"/>
      <c r="G94" s="298"/>
      <c r="H94" s="298"/>
      <c r="I94" s="298"/>
      <c r="J94" s="298"/>
      <c r="K94" s="298"/>
      <c r="L94" s="298"/>
      <c r="M94" s="298"/>
      <c r="N94" s="298"/>
      <c r="O94" s="298"/>
      <c r="P94" s="298"/>
      <c r="Q94" s="298"/>
      <c r="R94" s="298"/>
      <c r="S94" s="298"/>
      <c r="T94" s="298"/>
      <c r="U94" s="298"/>
      <c r="V94" s="298"/>
      <c r="W94" s="298"/>
      <c r="X94" s="298"/>
      <c r="Y94" s="298"/>
      <c r="Z94" s="298"/>
      <c r="AA94" s="298"/>
      <c r="AB94" s="298"/>
      <c r="AC94" s="298"/>
      <c r="AD94" s="298"/>
      <c r="AE94" s="298"/>
      <c r="AF94" s="298"/>
      <c r="AG94" s="298"/>
      <c r="AH94" s="298"/>
      <c r="AI94" s="298"/>
      <c r="AJ94" s="298"/>
      <c r="AK94" s="298"/>
      <c r="AL94" s="298"/>
      <c r="AM94" s="298"/>
      <c r="AN94" s="298"/>
      <c r="AO94" s="298"/>
      <c r="AP94" s="298"/>
      <c r="AQ94" s="298"/>
      <c r="AR94" s="298"/>
      <c r="AS94" s="298"/>
      <c r="AT94" s="298"/>
      <c r="AU94" s="298"/>
      <c r="AV94" s="298"/>
      <c r="AW94" s="298"/>
      <c r="AX94" s="298"/>
      <c r="AY94" s="298"/>
      <c r="AZ94" s="298"/>
      <c r="BA94" s="298"/>
      <c r="BB94" s="298"/>
      <c r="BC94" s="298"/>
      <c r="BD94" s="298"/>
      <c r="BE94" s="298"/>
      <c r="BF94" s="298"/>
      <c r="BG94" s="298"/>
      <c r="BH94" s="298"/>
      <c r="BI94" s="298"/>
      <c r="BJ94" s="298"/>
      <c r="BK94" s="298"/>
      <c r="BL94" s="298"/>
      <c r="BM94" s="298"/>
      <c r="BN94" s="298"/>
      <c r="BO94" s="298"/>
      <c r="BP94" s="298"/>
    </row>
    <row r="95" spans="1:68" x14ac:dyDescent="0.2">
      <c r="A95" s="298"/>
      <c r="B95" s="298"/>
      <c r="C95" s="298"/>
      <c r="D95" s="298"/>
      <c r="E95" s="298"/>
      <c r="F95" s="298"/>
      <c r="G95" s="298"/>
      <c r="H95" s="298"/>
      <c r="I95" s="298"/>
      <c r="J95" s="298"/>
      <c r="K95" s="298"/>
      <c r="L95" s="298"/>
      <c r="M95" s="298"/>
      <c r="N95" s="298"/>
      <c r="O95" s="298"/>
      <c r="P95" s="298"/>
      <c r="Q95" s="298"/>
      <c r="R95" s="298"/>
      <c r="S95" s="298"/>
      <c r="T95" s="298"/>
      <c r="U95" s="298"/>
      <c r="V95" s="298"/>
      <c r="W95" s="298"/>
      <c r="X95" s="298"/>
      <c r="Y95" s="298"/>
      <c r="Z95" s="298"/>
      <c r="AA95" s="298"/>
      <c r="AB95" s="298"/>
      <c r="AC95" s="298"/>
      <c r="AD95" s="298"/>
      <c r="AE95" s="298"/>
      <c r="AF95" s="298"/>
      <c r="AG95" s="298"/>
      <c r="AH95" s="298"/>
      <c r="AI95" s="298"/>
      <c r="AJ95" s="298"/>
      <c r="AK95" s="298"/>
      <c r="AL95" s="298"/>
      <c r="AM95" s="298"/>
      <c r="AN95" s="298"/>
      <c r="AO95" s="298"/>
      <c r="AP95" s="298"/>
      <c r="AQ95" s="298"/>
      <c r="AR95" s="298"/>
      <c r="AS95" s="298"/>
      <c r="AT95" s="298"/>
      <c r="AU95" s="298"/>
      <c r="AV95" s="298"/>
      <c r="AW95" s="298"/>
      <c r="AX95" s="298"/>
      <c r="AY95" s="298"/>
      <c r="AZ95" s="298"/>
      <c r="BA95" s="298"/>
      <c r="BB95" s="298"/>
      <c r="BC95" s="298"/>
      <c r="BD95" s="298"/>
      <c r="BE95" s="298"/>
      <c r="BF95" s="298"/>
      <c r="BG95" s="298"/>
      <c r="BH95" s="298"/>
      <c r="BI95" s="298"/>
      <c r="BJ95" s="298"/>
      <c r="BK95" s="298"/>
      <c r="BL95" s="298"/>
      <c r="BM95" s="298"/>
      <c r="BN95" s="298"/>
      <c r="BO95" s="298"/>
      <c r="BP95" s="298"/>
    </row>
    <row r="96" spans="1:68" x14ac:dyDescent="0.2">
      <c r="A96" s="298"/>
      <c r="B96" s="298"/>
      <c r="C96" s="298"/>
      <c r="D96" s="298"/>
      <c r="E96" s="298"/>
      <c r="F96" s="298"/>
      <c r="G96" s="298"/>
      <c r="H96" s="298"/>
      <c r="I96" s="298"/>
      <c r="J96" s="298"/>
      <c r="K96" s="298"/>
      <c r="L96" s="298"/>
      <c r="M96" s="298"/>
      <c r="N96" s="298"/>
      <c r="O96" s="298"/>
      <c r="P96" s="298"/>
      <c r="Q96" s="298"/>
      <c r="R96" s="298"/>
      <c r="S96" s="298"/>
      <c r="T96" s="298"/>
      <c r="U96" s="298"/>
      <c r="V96" s="298"/>
      <c r="W96" s="298"/>
      <c r="X96" s="298"/>
      <c r="Y96" s="298"/>
      <c r="Z96" s="298"/>
      <c r="AA96" s="298"/>
      <c r="AB96" s="298"/>
      <c r="AC96" s="298"/>
      <c r="AD96" s="298"/>
      <c r="AE96" s="298"/>
      <c r="AF96" s="298"/>
      <c r="AG96" s="298"/>
      <c r="AH96" s="298"/>
      <c r="AI96" s="298"/>
      <c r="AJ96" s="298"/>
      <c r="AK96" s="298"/>
      <c r="AL96" s="298"/>
      <c r="AM96" s="298"/>
      <c r="AN96" s="298"/>
      <c r="AO96" s="298"/>
      <c r="AP96" s="298"/>
      <c r="AQ96" s="298"/>
      <c r="AR96" s="298"/>
      <c r="AS96" s="298"/>
      <c r="AT96" s="298"/>
      <c r="AU96" s="298"/>
      <c r="AV96" s="298"/>
      <c r="AW96" s="298"/>
      <c r="AX96" s="298"/>
      <c r="AY96" s="298"/>
      <c r="AZ96" s="298"/>
      <c r="BA96" s="298"/>
      <c r="BB96" s="298"/>
      <c r="BC96" s="298"/>
      <c r="BD96" s="298"/>
      <c r="BE96" s="298"/>
      <c r="BF96" s="298"/>
      <c r="BG96" s="298"/>
      <c r="BH96" s="298"/>
      <c r="BI96" s="298"/>
      <c r="BJ96" s="298"/>
      <c r="BK96" s="298"/>
      <c r="BL96" s="298"/>
      <c r="BM96" s="298"/>
      <c r="BN96" s="298"/>
      <c r="BO96" s="298"/>
      <c r="BP96" s="298"/>
    </row>
    <row r="97" spans="1:68" x14ac:dyDescent="0.2">
      <c r="A97" s="298"/>
      <c r="B97" s="298"/>
      <c r="C97" s="298"/>
      <c r="D97" s="298"/>
      <c r="E97" s="298"/>
      <c r="F97" s="298"/>
      <c r="G97" s="298"/>
      <c r="H97" s="298"/>
      <c r="I97" s="298"/>
      <c r="J97" s="298"/>
      <c r="K97" s="298"/>
      <c r="L97" s="298"/>
      <c r="M97" s="298"/>
      <c r="N97" s="298"/>
      <c r="O97" s="298"/>
      <c r="P97" s="298"/>
      <c r="Q97" s="298"/>
      <c r="R97" s="298"/>
      <c r="S97" s="298"/>
      <c r="T97" s="298"/>
      <c r="U97" s="298"/>
      <c r="V97" s="298"/>
      <c r="W97" s="298"/>
      <c r="X97" s="298"/>
      <c r="Y97" s="298"/>
      <c r="Z97" s="298"/>
      <c r="AA97" s="298"/>
      <c r="AB97" s="298"/>
      <c r="AC97" s="298"/>
      <c r="AD97" s="298"/>
      <c r="AE97" s="298"/>
      <c r="AF97" s="298"/>
      <c r="AG97" s="298"/>
      <c r="AH97" s="298"/>
      <c r="AI97" s="298"/>
      <c r="AJ97" s="298"/>
      <c r="AK97" s="298"/>
      <c r="AL97" s="298"/>
      <c r="AM97" s="298"/>
      <c r="AN97" s="298"/>
      <c r="AO97" s="298"/>
      <c r="AP97" s="298"/>
      <c r="AQ97" s="298"/>
      <c r="AR97" s="298"/>
      <c r="AS97" s="298"/>
      <c r="AT97" s="298"/>
      <c r="AU97" s="298"/>
      <c r="AV97" s="298"/>
      <c r="AW97" s="298"/>
      <c r="AX97" s="298"/>
      <c r="AY97" s="298"/>
      <c r="AZ97" s="298"/>
      <c r="BA97" s="298"/>
      <c r="BB97" s="298"/>
      <c r="BC97" s="298"/>
      <c r="BD97" s="298"/>
      <c r="BE97" s="298"/>
      <c r="BF97" s="298"/>
      <c r="BG97" s="298"/>
      <c r="BH97" s="298"/>
      <c r="BI97" s="298"/>
      <c r="BJ97" s="298"/>
      <c r="BK97" s="298"/>
      <c r="BL97" s="298"/>
      <c r="BM97" s="298"/>
      <c r="BN97" s="298"/>
      <c r="BO97" s="298"/>
      <c r="BP97" s="298"/>
    </row>
    <row r="98" spans="1:68" x14ac:dyDescent="0.2">
      <c r="A98" s="298"/>
      <c r="B98" s="298"/>
      <c r="C98" s="298"/>
      <c r="D98" s="298"/>
      <c r="E98" s="298"/>
      <c r="F98" s="298"/>
      <c r="G98" s="298"/>
      <c r="H98" s="298"/>
      <c r="I98" s="298"/>
      <c r="J98" s="298"/>
      <c r="K98" s="298"/>
      <c r="L98" s="298"/>
      <c r="M98" s="298"/>
      <c r="N98" s="298"/>
      <c r="O98" s="298"/>
      <c r="P98" s="298"/>
      <c r="Q98" s="298"/>
      <c r="R98" s="298"/>
      <c r="S98" s="298"/>
      <c r="T98" s="298"/>
      <c r="U98" s="298"/>
      <c r="V98" s="298"/>
      <c r="W98" s="298"/>
      <c r="X98" s="298"/>
      <c r="Y98" s="298"/>
      <c r="Z98" s="298"/>
      <c r="AA98" s="298"/>
      <c r="AB98" s="298"/>
      <c r="AC98" s="298"/>
      <c r="AD98" s="298"/>
      <c r="AE98" s="298"/>
      <c r="AF98" s="298"/>
      <c r="AG98" s="298"/>
      <c r="AH98" s="298"/>
      <c r="AI98" s="298"/>
      <c r="AJ98" s="298"/>
      <c r="AK98" s="298"/>
      <c r="AL98" s="298"/>
      <c r="AM98" s="298"/>
      <c r="AN98" s="298"/>
      <c r="AO98" s="298"/>
      <c r="AP98" s="298"/>
      <c r="AQ98" s="298"/>
      <c r="AR98" s="298"/>
      <c r="AS98" s="298"/>
      <c r="AT98" s="298"/>
      <c r="AU98" s="298"/>
      <c r="AV98" s="298"/>
      <c r="AW98" s="298"/>
      <c r="AX98" s="298"/>
      <c r="AY98" s="298"/>
      <c r="AZ98" s="298"/>
      <c r="BA98" s="298"/>
      <c r="BB98" s="298"/>
      <c r="BC98" s="298"/>
      <c r="BD98" s="298"/>
      <c r="BE98" s="298"/>
      <c r="BF98" s="298"/>
      <c r="BG98" s="298"/>
      <c r="BH98" s="298"/>
      <c r="BI98" s="298"/>
      <c r="BJ98" s="298"/>
      <c r="BK98" s="298"/>
      <c r="BL98" s="298"/>
      <c r="BM98" s="298"/>
      <c r="BN98" s="298"/>
      <c r="BO98" s="298"/>
      <c r="BP98" s="298"/>
    </row>
    <row r="99" spans="1:68" x14ac:dyDescent="0.2">
      <c r="A99" s="298"/>
      <c r="B99" s="298"/>
      <c r="C99" s="298"/>
      <c r="D99" s="298"/>
      <c r="E99" s="298"/>
      <c r="F99" s="298"/>
      <c r="G99" s="298"/>
      <c r="H99" s="298"/>
      <c r="I99" s="298"/>
      <c r="J99" s="298"/>
      <c r="K99" s="298"/>
      <c r="L99" s="298"/>
      <c r="M99" s="298"/>
      <c r="N99" s="298"/>
      <c r="O99" s="298"/>
      <c r="P99" s="298"/>
      <c r="Q99" s="298"/>
      <c r="R99" s="298"/>
      <c r="S99" s="298"/>
      <c r="T99" s="298"/>
      <c r="U99" s="298"/>
      <c r="V99" s="298"/>
      <c r="W99" s="298"/>
      <c r="X99" s="298"/>
      <c r="Y99" s="298"/>
      <c r="Z99" s="298"/>
      <c r="AA99" s="298"/>
      <c r="AB99" s="298"/>
      <c r="AC99" s="298"/>
      <c r="AD99" s="298"/>
      <c r="AE99" s="298"/>
      <c r="AF99" s="298"/>
      <c r="AG99" s="298"/>
      <c r="AH99" s="298"/>
      <c r="AI99" s="298"/>
      <c r="AJ99" s="298"/>
      <c r="AK99" s="298"/>
      <c r="AL99" s="298"/>
      <c r="AM99" s="298"/>
      <c r="AN99" s="298"/>
      <c r="AO99" s="298"/>
      <c r="AP99" s="298"/>
      <c r="AQ99" s="298"/>
      <c r="AR99" s="298"/>
      <c r="AS99" s="298"/>
      <c r="AT99" s="298"/>
      <c r="AU99" s="298"/>
      <c r="AV99" s="298"/>
      <c r="AW99" s="298"/>
      <c r="AX99" s="298"/>
      <c r="AY99" s="298"/>
      <c r="AZ99" s="298"/>
      <c r="BA99" s="298"/>
      <c r="BB99" s="298"/>
      <c r="BC99" s="298"/>
      <c r="BD99" s="298"/>
      <c r="BE99" s="298"/>
      <c r="BF99" s="298"/>
      <c r="BG99" s="298"/>
      <c r="BH99" s="298"/>
      <c r="BI99" s="298"/>
      <c r="BJ99" s="298"/>
      <c r="BK99" s="298"/>
      <c r="BL99" s="298"/>
      <c r="BM99" s="298"/>
      <c r="BN99" s="298"/>
      <c r="BO99" s="298"/>
      <c r="BP99" s="298"/>
    </row>
    <row r="100" spans="1:68" x14ac:dyDescent="0.2">
      <c r="A100" s="298"/>
      <c r="B100" s="298"/>
      <c r="C100" s="298"/>
      <c r="D100" s="298"/>
      <c r="E100" s="298"/>
      <c r="F100" s="298"/>
      <c r="G100" s="298"/>
      <c r="H100" s="298"/>
      <c r="I100" s="298"/>
      <c r="J100" s="298"/>
      <c r="K100" s="298"/>
      <c r="L100" s="298"/>
      <c r="M100" s="298"/>
      <c r="N100" s="298"/>
      <c r="O100" s="298"/>
      <c r="P100" s="298"/>
      <c r="Q100" s="298"/>
      <c r="R100" s="298"/>
      <c r="S100" s="298"/>
      <c r="T100" s="298"/>
      <c r="U100" s="298"/>
      <c r="V100" s="298"/>
      <c r="W100" s="298"/>
      <c r="X100" s="298"/>
      <c r="Y100" s="298"/>
      <c r="Z100" s="298"/>
      <c r="AA100" s="298"/>
      <c r="AB100" s="298"/>
      <c r="AC100" s="298"/>
      <c r="AD100" s="298"/>
      <c r="AE100" s="298"/>
      <c r="AF100" s="298"/>
      <c r="AG100" s="298"/>
      <c r="AH100" s="298"/>
      <c r="AI100" s="298"/>
      <c r="AJ100" s="298"/>
      <c r="AK100" s="298"/>
      <c r="AL100" s="298"/>
      <c r="AM100" s="298"/>
      <c r="AN100" s="298"/>
      <c r="AO100" s="298"/>
      <c r="AP100" s="298"/>
      <c r="AQ100" s="298"/>
      <c r="AR100" s="298"/>
      <c r="AS100" s="298"/>
      <c r="AT100" s="298"/>
      <c r="AU100" s="298"/>
      <c r="AV100" s="298"/>
      <c r="AW100" s="298"/>
      <c r="AX100" s="298"/>
      <c r="AY100" s="298"/>
      <c r="AZ100" s="298"/>
      <c r="BA100" s="298"/>
      <c r="BB100" s="298"/>
      <c r="BC100" s="298"/>
      <c r="BD100" s="298"/>
      <c r="BE100" s="298"/>
      <c r="BF100" s="298"/>
      <c r="BG100" s="298"/>
      <c r="BH100" s="298"/>
      <c r="BI100" s="298"/>
      <c r="BJ100" s="298"/>
      <c r="BK100" s="298"/>
      <c r="BL100" s="298"/>
      <c r="BM100" s="298"/>
      <c r="BN100" s="298"/>
      <c r="BO100" s="298"/>
      <c r="BP100" s="298"/>
    </row>
    <row r="101" spans="1:68" x14ac:dyDescent="0.2">
      <c r="A101" s="298"/>
      <c r="B101" s="298"/>
      <c r="C101" s="298"/>
      <c r="D101" s="298"/>
      <c r="E101" s="298"/>
      <c r="F101" s="298"/>
      <c r="G101" s="298"/>
      <c r="H101" s="298"/>
      <c r="I101" s="298"/>
      <c r="J101" s="298"/>
      <c r="K101" s="298"/>
      <c r="L101" s="298"/>
      <c r="M101" s="298"/>
      <c r="N101" s="298"/>
      <c r="O101" s="298"/>
      <c r="P101" s="298"/>
      <c r="Q101" s="298"/>
      <c r="R101" s="298"/>
      <c r="S101" s="298"/>
      <c r="T101" s="298"/>
      <c r="U101" s="298"/>
      <c r="V101" s="298"/>
      <c r="W101" s="298"/>
      <c r="X101" s="298"/>
      <c r="Y101" s="298"/>
      <c r="Z101" s="298"/>
      <c r="AA101" s="298"/>
      <c r="AB101" s="298"/>
      <c r="AC101" s="298"/>
      <c r="AD101" s="298"/>
      <c r="AE101" s="298"/>
      <c r="AF101" s="298"/>
      <c r="AG101" s="298"/>
      <c r="AH101" s="298"/>
      <c r="AI101" s="298"/>
      <c r="AJ101" s="298"/>
      <c r="AK101" s="298"/>
      <c r="AL101" s="298"/>
      <c r="AM101" s="298"/>
      <c r="AN101" s="298"/>
      <c r="AO101" s="298"/>
      <c r="AP101" s="298"/>
      <c r="AQ101" s="298"/>
      <c r="AR101" s="298"/>
      <c r="AS101" s="298"/>
      <c r="AT101" s="298"/>
      <c r="AU101" s="298"/>
      <c r="AV101" s="298"/>
      <c r="AW101" s="298"/>
      <c r="AX101" s="298"/>
      <c r="AY101" s="298"/>
      <c r="AZ101" s="298"/>
      <c r="BA101" s="298"/>
      <c r="BB101" s="298"/>
      <c r="BC101" s="298"/>
      <c r="BD101" s="298"/>
      <c r="BE101" s="298"/>
      <c r="BF101" s="298"/>
      <c r="BG101" s="298"/>
      <c r="BH101" s="298"/>
      <c r="BI101" s="298"/>
      <c r="BJ101" s="298"/>
      <c r="BK101" s="298"/>
      <c r="BL101" s="298"/>
      <c r="BM101" s="298"/>
      <c r="BN101" s="298"/>
      <c r="BO101" s="298"/>
      <c r="BP101" s="298"/>
    </row>
    <row r="102" spans="1:68" x14ac:dyDescent="0.2">
      <c r="A102" s="298"/>
      <c r="B102" s="298"/>
      <c r="C102" s="298"/>
      <c r="D102" s="298"/>
      <c r="E102" s="298"/>
      <c r="F102" s="298"/>
      <c r="G102" s="298"/>
      <c r="H102" s="298"/>
      <c r="I102" s="298"/>
      <c r="J102" s="298"/>
      <c r="K102" s="298"/>
      <c r="L102" s="298"/>
      <c r="M102" s="298"/>
      <c r="N102" s="298"/>
      <c r="O102" s="298"/>
      <c r="P102" s="298"/>
      <c r="Q102" s="298"/>
      <c r="R102" s="298"/>
      <c r="S102" s="298"/>
      <c r="T102" s="298"/>
      <c r="U102" s="298"/>
      <c r="V102" s="298"/>
      <c r="W102" s="298"/>
      <c r="X102" s="298"/>
      <c r="Y102" s="298"/>
      <c r="Z102" s="298"/>
      <c r="AA102" s="298"/>
      <c r="AB102" s="298"/>
      <c r="AC102" s="298"/>
      <c r="AD102" s="298"/>
      <c r="AE102" s="298"/>
      <c r="AF102" s="298"/>
      <c r="AG102" s="298"/>
      <c r="AH102" s="298"/>
      <c r="AI102" s="298"/>
      <c r="AJ102" s="298"/>
      <c r="AK102" s="298"/>
      <c r="AL102" s="298"/>
      <c r="AM102" s="298"/>
      <c r="AN102" s="298"/>
      <c r="AO102" s="298"/>
      <c r="AP102" s="298"/>
      <c r="AQ102" s="298"/>
      <c r="AR102" s="298"/>
      <c r="AS102" s="298"/>
      <c r="AT102" s="298"/>
      <c r="AU102" s="298"/>
      <c r="AV102" s="298"/>
      <c r="AW102" s="298"/>
      <c r="AX102" s="298"/>
      <c r="AY102" s="298"/>
      <c r="AZ102" s="298"/>
      <c r="BA102" s="298"/>
      <c r="BB102" s="298"/>
      <c r="BC102" s="298"/>
      <c r="BD102" s="298"/>
      <c r="BE102" s="298"/>
      <c r="BF102" s="298"/>
      <c r="BG102" s="298"/>
      <c r="BH102" s="298"/>
      <c r="BI102" s="298"/>
      <c r="BJ102" s="298"/>
      <c r="BK102" s="298"/>
      <c r="BL102" s="298"/>
      <c r="BM102" s="298"/>
      <c r="BN102" s="298"/>
      <c r="BO102" s="298"/>
      <c r="BP102" s="298"/>
    </row>
    <row r="103" spans="1:68" x14ac:dyDescent="0.2">
      <c r="A103" s="298"/>
      <c r="B103" s="298"/>
      <c r="C103" s="298"/>
      <c r="D103" s="298"/>
      <c r="E103" s="298"/>
      <c r="F103" s="298"/>
      <c r="G103" s="298"/>
      <c r="H103" s="298"/>
      <c r="I103" s="298"/>
      <c r="J103" s="298"/>
      <c r="K103" s="298"/>
      <c r="L103" s="298"/>
      <c r="M103" s="298"/>
      <c r="N103" s="298"/>
      <c r="O103" s="298"/>
      <c r="P103" s="298"/>
      <c r="Q103" s="298"/>
      <c r="R103" s="298"/>
      <c r="S103" s="298"/>
      <c r="T103" s="298"/>
      <c r="U103" s="298"/>
      <c r="V103" s="298"/>
      <c r="W103" s="298"/>
      <c r="X103" s="298"/>
      <c r="Y103" s="298"/>
      <c r="Z103" s="298"/>
      <c r="AA103" s="298"/>
      <c r="AB103" s="298"/>
      <c r="AC103" s="298"/>
      <c r="AD103" s="298"/>
      <c r="AE103" s="298"/>
      <c r="AF103" s="298"/>
      <c r="AG103" s="298"/>
      <c r="AH103" s="298"/>
      <c r="AI103" s="298"/>
      <c r="AJ103" s="298"/>
      <c r="AK103" s="298"/>
      <c r="AL103" s="298"/>
      <c r="AM103" s="298"/>
      <c r="AN103" s="298"/>
      <c r="AO103" s="298"/>
      <c r="AP103" s="298"/>
      <c r="AQ103" s="298"/>
      <c r="AR103" s="298"/>
      <c r="AS103" s="298"/>
      <c r="AT103" s="298"/>
      <c r="AU103" s="298"/>
      <c r="AV103" s="298"/>
      <c r="AW103" s="298"/>
      <c r="AX103" s="298"/>
      <c r="AY103" s="298"/>
      <c r="AZ103" s="298"/>
      <c r="BA103" s="298"/>
      <c r="BB103" s="298"/>
      <c r="BC103" s="298"/>
      <c r="BD103" s="298"/>
      <c r="BE103" s="298"/>
      <c r="BF103" s="298"/>
      <c r="BG103" s="298"/>
      <c r="BH103" s="298"/>
      <c r="BI103" s="298"/>
      <c r="BJ103" s="298"/>
      <c r="BK103" s="298"/>
      <c r="BL103" s="298"/>
      <c r="BM103" s="298"/>
      <c r="BN103" s="298"/>
      <c r="BO103" s="298"/>
      <c r="BP103" s="298"/>
    </row>
    <row r="104" spans="1:68" x14ac:dyDescent="0.2">
      <c r="A104" s="298"/>
      <c r="B104" s="298"/>
      <c r="C104" s="298"/>
      <c r="D104" s="298"/>
      <c r="E104" s="298"/>
      <c r="F104" s="298"/>
      <c r="G104" s="298"/>
      <c r="H104" s="298"/>
      <c r="I104" s="298"/>
      <c r="J104" s="298"/>
      <c r="K104" s="298"/>
      <c r="L104" s="298"/>
      <c r="M104" s="298"/>
      <c r="N104" s="298"/>
      <c r="O104" s="298"/>
      <c r="P104" s="298"/>
      <c r="Q104" s="298"/>
      <c r="R104" s="298"/>
      <c r="S104" s="298"/>
      <c r="T104" s="298"/>
      <c r="U104" s="298"/>
      <c r="V104" s="298"/>
      <c r="W104" s="298"/>
      <c r="X104" s="298"/>
      <c r="Y104" s="298"/>
      <c r="Z104" s="298"/>
      <c r="AA104" s="298"/>
      <c r="AB104" s="298"/>
      <c r="AC104" s="298"/>
      <c r="AD104" s="298"/>
      <c r="AE104" s="298"/>
      <c r="AF104" s="298"/>
      <c r="AG104" s="298"/>
      <c r="AH104" s="298"/>
      <c r="AI104" s="298"/>
      <c r="AJ104" s="298"/>
      <c r="AK104" s="298"/>
      <c r="AL104" s="298"/>
      <c r="AM104" s="298"/>
      <c r="AN104" s="298"/>
      <c r="AO104" s="298"/>
      <c r="AP104" s="298"/>
      <c r="AQ104" s="298"/>
      <c r="AR104" s="298"/>
      <c r="AS104" s="298"/>
      <c r="AT104" s="298"/>
      <c r="AU104" s="298"/>
      <c r="AV104" s="298"/>
      <c r="AW104" s="298"/>
      <c r="AX104" s="298"/>
      <c r="AY104" s="298"/>
      <c r="AZ104" s="298"/>
      <c r="BA104" s="298"/>
      <c r="BB104" s="298"/>
      <c r="BC104" s="298"/>
      <c r="BD104" s="298"/>
      <c r="BE104" s="298"/>
      <c r="BF104" s="298"/>
      <c r="BG104" s="298"/>
      <c r="BH104" s="298"/>
      <c r="BI104" s="298"/>
      <c r="BJ104" s="298"/>
      <c r="BK104" s="298"/>
      <c r="BL104" s="298"/>
      <c r="BM104" s="298"/>
      <c r="BN104" s="298"/>
      <c r="BO104" s="298"/>
      <c r="BP104" s="298"/>
    </row>
    <row r="105" spans="1:68" x14ac:dyDescent="0.2">
      <c r="A105" s="298"/>
      <c r="B105" s="298"/>
      <c r="C105" s="298"/>
      <c r="D105" s="298"/>
      <c r="E105" s="298"/>
      <c r="F105" s="298"/>
      <c r="G105" s="298"/>
      <c r="H105" s="298"/>
      <c r="I105" s="298"/>
      <c r="J105" s="298"/>
      <c r="K105" s="298"/>
      <c r="L105" s="298"/>
      <c r="M105" s="298"/>
      <c r="N105" s="298"/>
      <c r="O105" s="298"/>
      <c r="P105" s="298"/>
      <c r="Q105" s="298"/>
      <c r="R105" s="298"/>
      <c r="S105" s="298"/>
      <c r="T105" s="298"/>
      <c r="U105" s="298"/>
      <c r="V105" s="298"/>
      <c r="W105" s="298"/>
      <c r="X105" s="298"/>
      <c r="Y105" s="298"/>
      <c r="Z105" s="298"/>
      <c r="AA105" s="298"/>
      <c r="AB105" s="298"/>
      <c r="AC105" s="298"/>
      <c r="AD105" s="298"/>
      <c r="AE105" s="298"/>
      <c r="AF105" s="298"/>
      <c r="AG105" s="298"/>
      <c r="AH105" s="298"/>
      <c r="AI105" s="298"/>
      <c r="AJ105" s="298"/>
      <c r="AK105" s="298"/>
      <c r="AL105" s="298"/>
      <c r="AM105" s="298"/>
      <c r="AN105" s="298"/>
      <c r="AO105" s="298"/>
      <c r="AP105" s="298"/>
      <c r="AQ105" s="298"/>
      <c r="AR105" s="298"/>
      <c r="AS105" s="298"/>
      <c r="AT105" s="298"/>
      <c r="AU105" s="298"/>
      <c r="AV105" s="298"/>
      <c r="AW105" s="298"/>
      <c r="AX105" s="298"/>
      <c r="AY105" s="298"/>
      <c r="AZ105" s="298"/>
      <c r="BA105" s="298"/>
      <c r="BB105" s="298"/>
      <c r="BC105" s="298"/>
      <c r="BD105" s="298"/>
      <c r="BE105" s="298"/>
      <c r="BF105" s="298"/>
      <c r="BG105" s="298"/>
      <c r="BH105" s="298"/>
      <c r="BI105" s="298"/>
      <c r="BJ105" s="298"/>
      <c r="BK105" s="298"/>
      <c r="BL105" s="298"/>
      <c r="BM105" s="298"/>
      <c r="BN105" s="298"/>
      <c r="BO105" s="298"/>
      <c r="BP105" s="298"/>
    </row>
    <row r="106" spans="1:68" x14ac:dyDescent="0.2">
      <c r="A106" s="298"/>
      <c r="B106" s="298"/>
      <c r="C106" s="298"/>
      <c r="D106" s="298"/>
      <c r="E106" s="298"/>
      <c r="F106" s="298"/>
      <c r="G106" s="298"/>
      <c r="H106" s="298"/>
      <c r="I106" s="298"/>
      <c r="J106" s="298"/>
      <c r="K106" s="298"/>
      <c r="L106" s="298"/>
      <c r="M106" s="298"/>
      <c r="N106" s="298"/>
      <c r="O106" s="298"/>
      <c r="P106" s="298"/>
      <c r="Q106" s="298"/>
      <c r="R106" s="298"/>
      <c r="S106" s="298"/>
      <c r="T106" s="298"/>
      <c r="U106" s="298"/>
      <c r="V106" s="298"/>
      <c r="W106" s="298"/>
      <c r="X106" s="298"/>
      <c r="Y106" s="298"/>
      <c r="Z106" s="298"/>
      <c r="AA106" s="298"/>
      <c r="AB106" s="298"/>
      <c r="AC106" s="298"/>
      <c r="AD106" s="298"/>
      <c r="AE106" s="298"/>
      <c r="AF106" s="298"/>
      <c r="AG106" s="298"/>
      <c r="AH106" s="298"/>
      <c r="AI106" s="298"/>
      <c r="AJ106" s="298"/>
      <c r="AK106" s="298"/>
      <c r="AL106" s="298"/>
      <c r="AM106" s="298"/>
      <c r="AN106" s="298"/>
      <c r="AO106" s="298"/>
      <c r="AP106" s="298"/>
      <c r="AQ106" s="298"/>
      <c r="AR106" s="298"/>
      <c r="AS106" s="298"/>
      <c r="AT106" s="298"/>
      <c r="AU106" s="298"/>
      <c r="AV106" s="298"/>
      <c r="AW106" s="298"/>
      <c r="AX106" s="298"/>
      <c r="AY106" s="298"/>
      <c r="AZ106" s="298"/>
      <c r="BA106" s="298"/>
      <c r="BB106" s="298"/>
      <c r="BC106" s="298"/>
      <c r="BD106" s="298"/>
      <c r="BE106" s="298"/>
      <c r="BF106" s="298"/>
      <c r="BG106" s="298"/>
      <c r="BH106" s="298"/>
      <c r="BI106" s="298"/>
      <c r="BJ106" s="298"/>
      <c r="BK106" s="298"/>
      <c r="BL106" s="298"/>
      <c r="BM106" s="298"/>
      <c r="BN106" s="298"/>
      <c r="BO106" s="298"/>
      <c r="BP106" s="298"/>
    </row>
    <row r="107" spans="1:68" x14ac:dyDescent="0.2">
      <c r="A107" s="298"/>
      <c r="B107" s="298"/>
      <c r="C107" s="298"/>
      <c r="D107" s="298"/>
      <c r="E107" s="298"/>
      <c r="F107" s="298"/>
      <c r="G107" s="298"/>
      <c r="H107" s="298"/>
      <c r="I107" s="298"/>
      <c r="J107" s="298"/>
      <c r="K107" s="298"/>
      <c r="L107" s="298"/>
      <c r="M107" s="298"/>
      <c r="N107" s="298"/>
      <c r="O107" s="298"/>
      <c r="P107" s="298"/>
      <c r="Q107" s="298"/>
      <c r="R107" s="298"/>
      <c r="S107" s="298"/>
      <c r="T107" s="298"/>
      <c r="U107" s="298"/>
      <c r="V107" s="298"/>
      <c r="W107" s="298"/>
      <c r="X107" s="298"/>
      <c r="Y107" s="298"/>
      <c r="Z107" s="298"/>
      <c r="AA107" s="298"/>
      <c r="AB107" s="298"/>
      <c r="AC107" s="298"/>
      <c r="AD107" s="298"/>
      <c r="AE107" s="298"/>
      <c r="AF107" s="298"/>
      <c r="AG107" s="298"/>
      <c r="AH107" s="298"/>
      <c r="AI107" s="298"/>
      <c r="AJ107" s="298"/>
      <c r="AK107" s="298"/>
      <c r="AL107" s="298"/>
      <c r="AM107" s="298"/>
      <c r="AN107" s="298"/>
      <c r="AO107" s="298"/>
      <c r="AP107" s="298"/>
      <c r="AQ107" s="298"/>
      <c r="AR107" s="298"/>
      <c r="AS107" s="298"/>
      <c r="AT107" s="298"/>
      <c r="AU107" s="298"/>
      <c r="AV107" s="298"/>
      <c r="AW107" s="298"/>
      <c r="AX107" s="298"/>
      <c r="AY107" s="298"/>
      <c r="AZ107" s="298"/>
      <c r="BA107" s="298"/>
      <c r="BB107" s="298"/>
      <c r="BC107" s="298"/>
      <c r="BD107" s="298"/>
      <c r="BE107" s="298"/>
      <c r="BF107" s="298"/>
      <c r="BG107" s="298"/>
      <c r="BH107" s="298"/>
      <c r="BI107" s="298"/>
      <c r="BJ107" s="298"/>
      <c r="BK107" s="298"/>
      <c r="BL107" s="298"/>
      <c r="BM107" s="298"/>
      <c r="BN107" s="298"/>
      <c r="BO107" s="298"/>
      <c r="BP107" s="298"/>
    </row>
    <row r="108" spans="1:68" x14ac:dyDescent="0.2">
      <c r="A108" s="298"/>
      <c r="B108" s="298"/>
      <c r="C108" s="298"/>
      <c r="D108" s="298"/>
      <c r="E108" s="298"/>
      <c r="F108" s="298"/>
      <c r="G108" s="298"/>
      <c r="H108" s="298"/>
      <c r="I108" s="298"/>
      <c r="J108" s="298"/>
      <c r="K108" s="298"/>
      <c r="L108" s="298"/>
      <c r="M108" s="298"/>
      <c r="N108" s="298"/>
      <c r="O108" s="298"/>
      <c r="P108" s="298"/>
      <c r="Q108" s="298"/>
      <c r="R108" s="298"/>
      <c r="S108" s="298"/>
      <c r="T108" s="298"/>
      <c r="U108" s="298"/>
      <c r="V108" s="298"/>
      <c r="W108" s="298"/>
      <c r="X108" s="298"/>
      <c r="Y108" s="298"/>
      <c r="Z108" s="298"/>
      <c r="AA108" s="298"/>
      <c r="AB108" s="298"/>
      <c r="AC108" s="298"/>
      <c r="AD108" s="298"/>
      <c r="AE108" s="298"/>
      <c r="AF108" s="298"/>
      <c r="AG108" s="298"/>
      <c r="AH108" s="298"/>
      <c r="AI108" s="298"/>
      <c r="AJ108" s="298"/>
      <c r="AK108" s="298"/>
      <c r="AL108" s="298"/>
      <c r="AM108" s="298"/>
      <c r="AN108" s="298"/>
      <c r="AO108" s="298"/>
      <c r="AP108" s="298"/>
      <c r="AQ108" s="298"/>
      <c r="AR108" s="298"/>
      <c r="AS108" s="298"/>
      <c r="AT108" s="298"/>
      <c r="AU108" s="298"/>
      <c r="AV108" s="298"/>
      <c r="AW108" s="298"/>
      <c r="AX108" s="298"/>
      <c r="AY108" s="298"/>
      <c r="AZ108" s="298"/>
      <c r="BA108" s="298"/>
      <c r="BB108" s="298"/>
      <c r="BC108" s="298"/>
      <c r="BD108" s="298"/>
      <c r="BE108" s="298"/>
      <c r="BF108" s="298"/>
      <c r="BG108" s="298"/>
      <c r="BH108" s="298"/>
      <c r="BI108" s="298"/>
      <c r="BJ108" s="298"/>
      <c r="BK108" s="298"/>
      <c r="BL108" s="298"/>
      <c r="BM108" s="298"/>
      <c r="BN108" s="298"/>
      <c r="BO108" s="298"/>
      <c r="BP108" s="298"/>
    </row>
    <row r="109" spans="1:68" x14ac:dyDescent="0.2">
      <c r="A109" s="298"/>
      <c r="B109" s="298"/>
      <c r="C109" s="298"/>
      <c r="D109" s="298"/>
      <c r="E109" s="298"/>
      <c r="F109" s="298"/>
      <c r="G109" s="298"/>
      <c r="H109" s="298"/>
      <c r="I109" s="298"/>
      <c r="J109" s="298"/>
      <c r="K109" s="298"/>
      <c r="L109" s="298"/>
      <c r="M109" s="298"/>
      <c r="N109" s="298"/>
      <c r="O109" s="298"/>
      <c r="P109" s="298"/>
      <c r="Q109" s="298"/>
      <c r="R109" s="298"/>
      <c r="S109" s="298"/>
      <c r="T109" s="298"/>
      <c r="U109" s="298"/>
      <c r="V109" s="298"/>
      <c r="W109" s="298"/>
      <c r="X109" s="298"/>
      <c r="Y109" s="298"/>
      <c r="Z109" s="298"/>
      <c r="AA109" s="298"/>
      <c r="AB109" s="298"/>
      <c r="AC109" s="298"/>
      <c r="AD109" s="298"/>
      <c r="AE109" s="298"/>
      <c r="AF109" s="298"/>
      <c r="AG109" s="298"/>
      <c r="AH109" s="298"/>
      <c r="AI109" s="298"/>
      <c r="AJ109" s="298"/>
      <c r="AK109" s="298"/>
      <c r="AL109" s="298"/>
      <c r="AM109" s="298"/>
      <c r="AN109" s="298"/>
      <c r="AO109" s="298"/>
      <c r="AP109" s="298"/>
      <c r="AQ109" s="298"/>
      <c r="AR109" s="298"/>
      <c r="AS109" s="298"/>
      <c r="AT109" s="298"/>
      <c r="AU109" s="298"/>
      <c r="AV109" s="298"/>
      <c r="AW109" s="298"/>
      <c r="AX109" s="298"/>
      <c r="AY109" s="298"/>
      <c r="AZ109" s="298"/>
      <c r="BA109" s="298"/>
      <c r="BB109" s="298"/>
      <c r="BC109" s="298"/>
      <c r="BD109" s="298"/>
      <c r="BE109" s="298"/>
      <c r="BF109" s="298"/>
      <c r="BG109" s="298"/>
      <c r="BH109" s="298"/>
      <c r="BI109" s="298"/>
      <c r="BJ109" s="298"/>
      <c r="BK109" s="298"/>
      <c r="BL109" s="298"/>
      <c r="BM109" s="298"/>
      <c r="BN109" s="298"/>
      <c r="BO109" s="298"/>
      <c r="BP109" s="298"/>
    </row>
    <row r="110" spans="1:68" x14ac:dyDescent="0.2">
      <c r="A110" s="298"/>
      <c r="B110" s="298"/>
      <c r="C110" s="298"/>
      <c r="D110" s="298"/>
      <c r="E110" s="298"/>
      <c r="F110" s="298"/>
      <c r="G110" s="298"/>
      <c r="H110" s="298"/>
      <c r="I110" s="298"/>
      <c r="J110" s="298"/>
      <c r="K110" s="298"/>
      <c r="L110" s="298"/>
      <c r="M110" s="298"/>
      <c r="N110" s="298"/>
      <c r="O110" s="298"/>
      <c r="P110" s="298"/>
      <c r="Q110" s="298"/>
      <c r="R110" s="298"/>
      <c r="S110" s="298"/>
      <c r="T110" s="298"/>
      <c r="U110" s="298"/>
      <c r="V110" s="298"/>
      <c r="W110" s="298"/>
      <c r="X110" s="298"/>
      <c r="Y110" s="298"/>
      <c r="Z110" s="298"/>
      <c r="AA110" s="298"/>
      <c r="AB110" s="298"/>
      <c r="AC110" s="298"/>
      <c r="AD110" s="298"/>
      <c r="AE110" s="298"/>
      <c r="AF110" s="298"/>
      <c r="AG110" s="298"/>
      <c r="AH110" s="298"/>
      <c r="AI110" s="298"/>
      <c r="AJ110" s="298"/>
      <c r="AK110" s="298"/>
      <c r="AL110" s="298"/>
      <c r="AM110" s="298"/>
      <c r="AN110" s="298"/>
      <c r="AO110" s="298"/>
      <c r="AP110" s="298"/>
      <c r="AQ110" s="298"/>
      <c r="AR110" s="298"/>
      <c r="AS110" s="298"/>
      <c r="AT110" s="298"/>
      <c r="AU110" s="298"/>
      <c r="AV110" s="298"/>
      <c r="AW110" s="298"/>
      <c r="AX110" s="298"/>
      <c r="AY110" s="298"/>
      <c r="AZ110" s="298"/>
      <c r="BA110" s="298"/>
      <c r="BB110" s="298"/>
      <c r="BC110" s="298"/>
      <c r="BD110" s="298"/>
      <c r="BE110" s="298"/>
      <c r="BF110" s="298"/>
      <c r="BG110" s="298"/>
      <c r="BH110" s="298"/>
      <c r="BI110" s="298"/>
      <c r="BJ110" s="298"/>
      <c r="BK110" s="298"/>
      <c r="BL110" s="298"/>
      <c r="BM110" s="298"/>
      <c r="BN110" s="298"/>
      <c r="BO110" s="298"/>
      <c r="BP110" s="298"/>
    </row>
    <row r="111" spans="1:68" x14ac:dyDescent="0.2">
      <c r="A111" s="298"/>
      <c r="B111" s="298"/>
      <c r="C111" s="298"/>
      <c r="D111" s="298"/>
      <c r="E111" s="298"/>
      <c r="F111" s="298"/>
      <c r="G111" s="298"/>
      <c r="H111" s="298"/>
      <c r="I111" s="298"/>
      <c r="J111" s="298"/>
      <c r="K111" s="298"/>
      <c r="L111" s="298"/>
      <c r="M111" s="298"/>
      <c r="N111" s="298"/>
      <c r="O111" s="298"/>
      <c r="P111" s="298"/>
      <c r="Q111" s="298"/>
      <c r="R111" s="298"/>
      <c r="S111" s="298"/>
      <c r="T111" s="298"/>
      <c r="U111" s="298"/>
      <c r="V111" s="298"/>
      <c r="W111" s="298"/>
      <c r="X111" s="298"/>
      <c r="Y111" s="298"/>
      <c r="Z111" s="298"/>
      <c r="AA111" s="298"/>
      <c r="AB111" s="298"/>
      <c r="AC111" s="298"/>
      <c r="AD111" s="298"/>
      <c r="AE111" s="298"/>
      <c r="AF111" s="298"/>
      <c r="AG111" s="298"/>
      <c r="AH111" s="298"/>
      <c r="AI111" s="298"/>
      <c r="AJ111" s="298"/>
      <c r="AK111" s="298"/>
      <c r="AL111" s="298"/>
      <c r="AM111" s="298"/>
      <c r="AN111" s="298"/>
      <c r="AO111" s="298"/>
      <c r="AP111" s="298"/>
      <c r="AQ111" s="298"/>
      <c r="AR111" s="298"/>
      <c r="AS111" s="298"/>
      <c r="AT111" s="298"/>
      <c r="AU111" s="298"/>
      <c r="AV111" s="298"/>
      <c r="AW111" s="298"/>
      <c r="AX111" s="298"/>
      <c r="AY111" s="298"/>
      <c r="AZ111" s="298"/>
      <c r="BA111" s="298"/>
      <c r="BB111" s="298"/>
      <c r="BC111" s="298"/>
      <c r="BD111" s="298"/>
      <c r="BE111" s="298"/>
      <c r="BF111" s="298"/>
      <c r="BG111" s="298"/>
      <c r="BH111" s="298"/>
      <c r="BI111" s="298"/>
      <c r="BJ111" s="298"/>
      <c r="BK111" s="298"/>
      <c r="BL111" s="298"/>
      <c r="BM111" s="298"/>
      <c r="BN111" s="298"/>
      <c r="BO111" s="298"/>
      <c r="BP111" s="298"/>
    </row>
    <row r="112" spans="1:68" x14ac:dyDescent="0.2">
      <c r="A112" s="298"/>
      <c r="B112" s="298"/>
      <c r="C112" s="298"/>
      <c r="D112" s="298"/>
      <c r="E112" s="298"/>
      <c r="F112" s="298"/>
      <c r="G112" s="298"/>
      <c r="H112" s="298"/>
      <c r="I112" s="298"/>
      <c r="J112" s="298"/>
      <c r="K112" s="298"/>
      <c r="L112" s="298"/>
      <c r="M112" s="298"/>
      <c r="N112" s="298"/>
      <c r="O112" s="298"/>
      <c r="P112" s="298"/>
      <c r="Q112" s="298"/>
      <c r="R112" s="298"/>
      <c r="S112" s="298"/>
      <c r="T112" s="298"/>
      <c r="U112" s="298"/>
      <c r="V112" s="298"/>
      <c r="W112" s="298"/>
      <c r="X112" s="298"/>
      <c r="Y112" s="298"/>
      <c r="Z112" s="298"/>
      <c r="AA112" s="298"/>
      <c r="AB112" s="298"/>
      <c r="AC112" s="298"/>
      <c r="AD112" s="298"/>
      <c r="AE112" s="298"/>
      <c r="AF112" s="298"/>
      <c r="AG112" s="298"/>
      <c r="AH112" s="298"/>
      <c r="AI112" s="298"/>
      <c r="AJ112" s="298"/>
      <c r="AK112" s="298"/>
      <c r="AL112" s="298"/>
      <c r="AM112" s="298"/>
      <c r="AN112" s="298"/>
      <c r="AO112" s="298"/>
      <c r="AP112" s="298"/>
      <c r="AQ112" s="298"/>
      <c r="AR112" s="298"/>
      <c r="AS112" s="298"/>
      <c r="AT112" s="298"/>
      <c r="AU112" s="298"/>
      <c r="AV112" s="298"/>
      <c r="AW112" s="298"/>
      <c r="AX112" s="298"/>
      <c r="AY112" s="298"/>
      <c r="AZ112" s="298"/>
      <c r="BA112" s="298"/>
      <c r="BB112" s="298"/>
      <c r="BC112" s="298"/>
      <c r="BD112" s="298"/>
      <c r="BE112" s="298"/>
      <c r="BF112" s="298"/>
      <c r="BG112" s="298"/>
      <c r="BH112" s="298"/>
      <c r="BI112" s="298"/>
      <c r="BJ112" s="298"/>
      <c r="BK112" s="298"/>
      <c r="BL112" s="298"/>
      <c r="BM112" s="298"/>
      <c r="BN112" s="298"/>
      <c r="BO112" s="298"/>
      <c r="BP112" s="298"/>
    </row>
    <row r="113" spans="1:68" x14ac:dyDescent="0.2">
      <c r="A113" s="298"/>
      <c r="B113" s="298"/>
      <c r="C113" s="298"/>
      <c r="D113" s="298"/>
      <c r="E113" s="298"/>
      <c r="F113" s="298"/>
      <c r="G113" s="298"/>
      <c r="H113" s="298"/>
      <c r="I113" s="298"/>
      <c r="J113" s="298"/>
      <c r="K113" s="298"/>
      <c r="L113" s="298"/>
      <c r="M113" s="298"/>
      <c r="N113" s="298"/>
      <c r="O113" s="298"/>
      <c r="P113" s="298"/>
      <c r="Q113" s="298"/>
      <c r="R113" s="298"/>
      <c r="S113" s="298"/>
      <c r="T113" s="298"/>
      <c r="U113" s="298"/>
      <c r="V113" s="298"/>
      <c r="W113" s="298"/>
      <c r="X113" s="298"/>
      <c r="Y113" s="298"/>
      <c r="Z113" s="298"/>
      <c r="AA113" s="298"/>
      <c r="AB113" s="298"/>
      <c r="AC113" s="298"/>
      <c r="AD113" s="298"/>
      <c r="AE113" s="298"/>
      <c r="AF113" s="298"/>
      <c r="AG113" s="298"/>
      <c r="AH113" s="298"/>
      <c r="AI113" s="298"/>
      <c r="AJ113" s="298"/>
      <c r="AK113" s="298"/>
      <c r="AL113" s="298"/>
      <c r="AM113" s="298"/>
      <c r="AN113" s="298"/>
      <c r="AO113" s="298"/>
      <c r="AP113" s="298"/>
      <c r="AQ113" s="298"/>
      <c r="AR113" s="298"/>
      <c r="AS113" s="298"/>
      <c r="AT113" s="298"/>
      <c r="AU113" s="298"/>
      <c r="AV113" s="298"/>
      <c r="AW113" s="298"/>
      <c r="AX113" s="298"/>
      <c r="AY113" s="298"/>
      <c r="AZ113" s="298"/>
      <c r="BA113" s="298"/>
      <c r="BB113" s="298"/>
      <c r="BC113" s="298"/>
      <c r="BD113" s="298"/>
      <c r="BE113" s="298"/>
      <c r="BF113" s="298"/>
      <c r="BG113" s="298"/>
      <c r="BH113" s="298"/>
      <c r="BI113" s="298"/>
      <c r="BJ113" s="298"/>
      <c r="BK113" s="298"/>
      <c r="BL113" s="298"/>
      <c r="BM113" s="298"/>
      <c r="BN113" s="298"/>
      <c r="BO113" s="298"/>
      <c r="BP113" s="298"/>
    </row>
    <row r="114" spans="1:68" x14ac:dyDescent="0.2">
      <c r="A114" s="298"/>
      <c r="B114" s="298"/>
      <c r="C114" s="298"/>
      <c r="D114" s="298"/>
      <c r="E114" s="298"/>
      <c r="F114" s="298"/>
      <c r="G114" s="298"/>
      <c r="H114" s="298"/>
      <c r="I114" s="298"/>
      <c r="J114" s="298"/>
      <c r="K114" s="298"/>
      <c r="L114" s="298"/>
      <c r="M114" s="298"/>
      <c r="N114" s="298"/>
      <c r="O114" s="298"/>
      <c r="P114" s="298"/>
      <c r="Q114" s="298"/>
      <c r="R114" s="298"/>
      <c r="S114" s="298"/>
      <c r="T114" s="298"/>
      <c r="U114" s="298"/>
      <c r="V114" s="298"/>
      <c r="W114" s="298"/>
      <c r="X114" s="298"/>
      <c r="Y114" s="298"/>
      <c r="Z114" s="298"/>
      <c r="AA114" s="298"/>
      <c r="AB114" s="298"/>
      <c r="AC114" s="298"/>
      <c r="AD114" s="298"/>
      <c r="AE114" s="298"/>
      <c r="AF114" s="298"/>
      <c r="AG114" s="298"/>
      <c r="AH114" s="298"/>
      <c r="AI114" s="298"/>
      <c r="AJ114" s="298"/>
      <c r="AK114" s="298"/>
      <c r="AL114" s="298"/>
      <c r="AM114" s="298"/>
      <c r="AN114" s="298"/>
      <c r="AO114" s="298"/>
      <c r="AP114" s="298"/>
      <c r="AQ114" s="298"/>
      <c r="AR114" s="298"/>
      <c r="AS114" s="298"/>
      <c r="AT114" s="298"/>
      <c r="AU114" s="298"/>
      <c r="AV114" s="298"/>
      <c r="AW114" s="298"/>
      <c r="AX114" s="298"/>
      <c r="AY114" s="298"/>
      <c r="AZ114" s="298"/>
      <c r="BA114" s="298"/>
      <c r="BB114" s="298"/>
      <c r="BC114" s="298"/>
      <c r="BD114" s="298"/>
      <c r="BE114" s="298"/>
      <c r="BF114" s="298"/>
      <c r="BG114" s="298"/>
      <c r="BH114" s="298"/>
      <c r="BI114" s="298"/>
      <c r="BJ114" s="298"/>
      <c r="BK114" s="298"/>
      <c r="BL114" s="298"/>
      <c r="BM114" s="298"/>
      <c r="BN114" s="298"/>
      <c r="BO114" s="298"/>
      <c r="BP114" s="298"/>
    </row>
    <row r="115" spans="1:68" x14ac:dyDescent="0.2">
      <c r="A115" s="298"/>
      <c r="B115" s="298"/>
      <c r="C115" s="298"/>
      <c r="D115" s="298"/>
      <c r="E115" s="298"/>
      <c r="F115" s="298"/>
      <c r="G115" s="298"/>
      <c r="H115" s="298"/>
      <c r="I115" s="298"/>
      <c r="J115" s="298"/>
      <c r="K115" s="298"/>
      <c r="L115" s="298"/>
      <c r="M115" s="298"/>
      <c r="N115" s="298"/>
      <c r="O115" s="298"/>
      <c r="P115" s="298"/>
      <c r="Q115" s="298"/>
      <c r="R115" s="298"/>
      <c r="S115" s="298"/>
      <c r="T115" s="298"/>
      <c r="U115" s="298"/>
      <c r="V115" s="298"/>
      <c r="W115" s="298"/>
      <c r="X115" s="298"/>
      <c r="Y115" s="298"/>
      <c r="Z115" s="298"/>
      <c r="AA115" s="298"/>
      <c r="AB115" s="298"/>
      <c r="AC115" s="298"/>
      <c r="AD115" s="298"/>
      <c r="AE115" s="298"/>
      <c r="AF115" s="298"/>
      <c r="AG115" s="298"/>
      <c r="AH115" s="298"/>
      <c r="AI115" s="298"/>
      <c r="AJ115" s="298"/>
      <c r="AK115" s="298"/>
      <c r="AL115" s="298"/>
      <c r="AM115" s="298"/>
      <c r="AN115" s="298"/>
      <c r="AO115" s="298"/>
      <c r="AP115" s="298"/>
      <c r="AQ115" s="298"/>
      <c r="AR115" s="298"/>
      <c r="AS115" s="298"/>
      <c r="AT115" s="298"/>
      <c r="AU115" s="298"/>
      <c r="AV115" s="298"/>
      <c r="AW115" s="298"/>
      <c r="AX115" s="298"/>
      <c r="AY115" s="298"/>
      <c r="AZ115" s="298"/>
      <c r="BA115" s="298"/>
      <c r="BB115" s="298"/>
      <c r="BC115" s="298"/>
      <c r="BD115" s="298"/>
      <c r="BE115" s="298"/>
      <c r="BF115" s="298"/>
      <c r="BG115" s="298"/>
      <c r="BH115" s="298"/>
      <c r="BI115" s="298"/>
      <c r="BJ115" s="298"/>
      <c r="BK115" s="298"/>
      <c r="BL115" s="298"/>
      <c r="BM115" s="298"/>
      <c r="BN115" s="298"/>
      <c r="BO115" s="298"/>
      <c r="BP115" s="298"/>
    </row>
    <row r="116" spans="1:68" x14ac:dyDescent="0.2">
      <c r="A116" s="298"/>
      <c r="B116" s="298"/>
      <c r="C116" s="298"/>
      <c r="D116" s="298"/>
      <c r="E116" s="298"/>
      <c r="F116" s="298"/>
      <c r="G116" s="298"/>
      <c r="H116" s="298"/>
      <c r="I116" s="298"/>
      <c r="J116" s="298"/>
      <c r="K116" s="298"/>
      <c r="L116" s="298"/>
      <c r="M116" s="298"/>
      <c r="N116" s="298"/>
      <c r="O116" s="298"/>
      <c r="P116" s="298"/>
      <c r="Q116" s="298"/>
      <c r="R116" s="298"/>
      <c r="S116" s="298"/>
      <c r="T116" s="298"/>
      <c r="U116" s="298"/>
      <c r="V116" s="298"/>
      <c r="W116" s="298"/>
      <c r="X116" s="298"/>
      <c r="Y116" s="298"/>
      <c r="Z116" s="298"/>
      <c r="AA116" s="298"/>
      <c r="AB116" s="298"/>
      <c r="AC116" s="298"/>
      <c r="AD116" s="298"/>
      <c r="AE116" s="298"/>
      <c r="AF116" s="298"/>
      <c r="AG116" s="298"/>
      <c r="AH116" s="298"/>
      <c r="AI116" s="298"/>
      <c r="AJ116" s="298"/>
      <c r="AK116" s="298"/>
      <c r="AL116" s="298"/>
      <c r="AM116" s="298"/>
      <c r="AN116" s="298"/>
      <c r="AO116" s="298"/>
      <c r="AP116" s="298"/>
      <c r="AQ116" s="298"/>
      <c r="AR116" s="298"/>
      <c r="AS116" s="298"/>
      <c r="AT116" s="298"/>
      <c r="AU116" s="298"/>
      <c r="AV116" s="298"/>
      <c r="AW116" s="298"/>
      <c r="AX116" s="298"/>
      <c r="AY116" s="298"/>
      <c r="AZ116" s="298"/>
      <c r="BA116" s="298"/>
      <c r="BB116" s="298"/>
      <c r="BC116" s="298"/>
      <c r="BD116" s="298"/>
      <c r="BE116" s="298"/>
      <c r="BF116" s="298"/>
      <c r="BG116" s="298"/>
      <c r="BH116" s="298"/>
      <c r="BI116" s="298"/>
      <c r="BJ116" s="298"/>
      <c r="BK116" s="298"/>
      <c r="BL116" s="298"/>
      <c r="BM116" s="298"/>
      <c r="BN116" s="298"/>
      <c r="BO116" s="298"/>
      <c r="BP116" s="298"/>
    </row>
    <row r="117" spans="1:68" x14ac:dyDescent="0.2">
      <c r="A117" s="298"/>
      <c r="B117" s="298"/>
      <c r="C117" s="298"/>
      <c r="D117" s="298"/>
      <c r="E117" s="298"/>
      <c r="F117" s="298"/>
      <c r="G117" s="298"/>
      <c r="H117" s="298"/>
      <c r="I117" s="298"/>
      <c r="J117" s="298"/>
      <c r="K117" s="298"/>
      <c r="L117" s="298"/>
      <c r="M117" s="298"/>
      <c r="N117" s="298"/>
      <c r="O117" s="298"/>
      <c r="P117" s="298"/>
      <c r="Q117" s="298"/>
      <c r="R117" s="298"/>
      <c r="S117" s="298"/>
      <c r="T117" s="298"/>
      <c r="U117" s="298"/>
      <c r="V117" s="298"/>
      <c r="W117" s="298"/>
      <c r="X117" s="298"/>
      <c r="Y117" s="298"/>
      <c r="Z117" s="298"/>
      <c r="AA117" s="298"/>
      <c r="AB117" s="298"/>
      <c r="AC117" s="298"/>
      <c r="AD117" s="298"/>
      <c r="AE117" s="298"/>
      <c r="AF117" s="298"/>
      <c r="AG117" s="298"/>
      <c r="AH117" s="298"/>
      <c r="AI117" s="298"/>
      <c r="AJ117" s="298"/>
      <c r="AK117" s="298"/>
      <c r="AL117" s="298"/>
      <c r="AM117" s="298"/>
      <c r="AN117" s="298"/>
      <c r="AO117" s="298"/>
      <c r="AP117" s="298"/>
      <c r="AQ117" s="298"/>
      <c r="AR117" s="298"/>
      <c r="AS117" s="298"/>
      <c r="AT117" s="298"/>
      <c r="AU117" s="298"/>
      <c r="AV117" s="298"/>
      <c r="AW117" s="298"/>
      <c r="AX117" s="298"/>
      <c r="AY117" s="298"/>
      <c r="AZ117" s="298"/>
      <c r="BA117" s="298"/>
      <c r="BB117" s="298"/>
      <c r="BC117" s="298"/>
      <c r="BD117" s="298"/>
      <c r="BE117" s="298"/>
      <c r="BF117" s="298"/>
      <c r="BG117" s="298"/>
      <c r="BH117" s="298"/>
      <c r="BI117" s="298"/>
      <c r="BJ117" s="298"/>
      <c r="BK117" s="298"/>
      <c r="BL117" s="298"/>
      <c r="BM117" s="298"/>
      <c r="BN117" s="298"/>
      <c r="BO117" s="298"/>
      <c r="BP117" s="298"/>
    </row>
    <row r="118" spans="1:68" x14ac:dyDescent="0.2">
      <c r="A118" s="298"/>
      <c r="B118" s="298"/>
      <c r="C118" s="298"/>
      <c r="D118" s="298"/>
      <c r="E118" s="298"/>
      <c r="F118" s="298"/>
      <c r="G118" s="298"/>
      <c r="H118" s="298"/>
      <c r="I118" s="298"/>
      <c r="J118" s="298"/>
      <c r="K118" s="298"/>
      <c r="L118" s="298"/>
      <c r="M118" s="298"/>
      <c r="N118" s="298"/>
      <c r="O118" s="298"/>
      <c r="P118" s="298"/>
      <c r="Q118" s="298"/>
      <c r="R118" s="298"/>
      <c r="S118" s="298"/>
      <c r="T118" s="298"/>
      <c r="U118" s="298"/>
      <c r="V118" s="298"/>
      <c r="W118" s="298"/>
      <c r="X118" s="298"/>
      <c r="Y118" s="298"/>
      <c r="Z118" s="298"/>
      <c r="AA118" s="298"/>
      <c r="AB118" s="298"/>
      <c r="AC118" s="298"/>
      <c r="AD118" s="298"/>
      <c r="AE118" s="298"/>
      <c r="AF118" s="298"/>
      <c r="AG118" s="298"/>
      <c r="AH118" s="298"/>
      <c r="AI118" s="298"/>
      <c r="AJ118" s="298"/>
      <c r="AK118" s="298"/>
      <c r="AL118" s="298"/>
      <c r="AM118" s="298"/>
      <c r="AN118" s="298"/>
      <c r="AO118" s="298"/>
      <c r="AP118" s="298"/>
      <c r="AQ118" s="298"/>
      <c r="AR118" s="298"/>
      <c r="AS118" s="298"/>
      <c r="AT118" s="298"/>
      <c r="AU118" s="298"/>
      <c r="AV118" s="298"/>
      <c r="AW118" s="298"/>
      <c r="AX118" s="298"/>
      <c r="AY118" s="298"/>
      <c r="AZ118" s="298"/>
      <c r="BA118" s="298"/>
      <c r="BB118" s="298"/>
      <c r="BC118" s="298"/>
      <c r="BD118" s="298"/>
      <c r="BE118" s="298"/>
      <c r="BF118" s="298"/>
      <c r="BG118" s="298"/>
      <c r="BH118" s="298"/>
      <c r="BI118" s="298"/>
      <c r="BJ118" s="298"/>
      <c r="BK118" s="298"/>
      <c r="BL118" s="298"/>
      <c r="BM118" s="298"/>
      <c r="BN118" s="298"/>
      <c r="BO118" s="298"/>
      <c r="BP118" s="298"/>
    </row>
    <row r="119" spans="1:68" x14ac:dyDescent="0.2">
      <c r="A119" s="298"/>
      <c r="B119" s="298"/>
      <c r="C119" s="298"/>
      <c r="D119" s="298"/>
      <c r="E119" s="298"/>
      <c r="F119" s="298"/>
      <c r="G119" s="298"/>
      <c r="H119" s="298"/>
      <c r="I119" s="298"/>
      <c r="J119" s="298"/>
      <c r="K119" s="298"/>
      <c r="L119" s="298"/>
      <c r="M119" s="298"/>
      <c r="N119" s="298"/>
      <c r="O119" s="298"/>
      <c r="P119" s="298"/>
      <c r="Q119" s="298"/>
      <c r="R119" s="298"/>
      <c r="S119" s="298"/>
      <c r="T119" s="298"/>
      <c r="U119" s="298"/>
      <c r="V119" s="298"/>
      <c r="W119" s="298"/>
      <c r="X119" s="298"/>
      <c r="Y119" s="298"/>
      <c r="Z119" s="298"/>
      <c r="AA119" s="298"/>
      <c r="AB119" s="298"/>
      <c r="AC119" s="298"/>
      <c r="AD119" s="298"/>
      <c r="AE119" s="298"/>
      <c r="AF119" s="298"/>
      <c r="AG119" s="298"/>
      <c r="AH119" s="298"/>
      <c r="AI119" s="298"/>
      <c r="AJ119" s="298"/>
      <c r="AK119" s="298"/>
      <c r="AL119" s="298"/>
      <c r="AM119" s="298"/>
      <c r="AN119" s="298"/>
      <c r="AO119" s="298"/>
      <c r="AP119" s="298"/>
      <c r="AQ119" s="298"/>
      <c r="AR119" s="298"/>
      <c r="AS119" s="298"/>
      <c r="AT119" s="298"/>
      <c r="AU119" s="298"/>
      <c r="AV119" s="298"/>
      <c r="AW119" s="298"/>
      <c r="AX119" s="298"/>
      <c r="AY119" s="298"/>
      <c r="AZ119" s="298"/>
      <c r="BA119" s="298"/>
      <c r="BB119" s="298"/>
      <c r="BC119" s="298"/>
      <c r="BD119" s="298"/>
      <c r="BE119" s="298"/>
      <c r="BF119" s="298"/>
      <c r="BG119" s="298"/>
      <c r="BH119" s="298"/>
      <c r="BI119" s="298"/>
      <c r="BJ119" s="298"/>
      <c r="BK119" s="298"/>
      <c r="BL119" s="298"/>
      <c r="BM119" s="298"/>
      <c r="BN119" s="298"/>
      <c r="BO119" s="298"/>
      <c r="BP119" s="298"/>
    </row>
    <row r="120" spans="1:68" x14ac:dyDescent="0.2">
      <c r="A120" s="298"/>
      <c r="B120" s="298"/>
      <c r="C120" s="298"/>
      <c r="D120" s="298"/>
      <c r="E120" s="298"/>
      <c r="F120" s="298"/>
      <c r="G120" s="298"/>
      <c r="H120" s="298"/>
      <c r="I120" s="298"/>
      <c r="J120" s="298"/>
      <c r="K120" s="298"/>
      <c r="L120" s="298"/>
      <c r="M120" s="298"/>
      <c r="N120" s="298"/>
      <c r="O120" s="298"/>
      <c r="P120" s="298"/>
      <c r="Q120" s="298"/>
      <c r="R120" s="298"/>
      <c r="S120" s="298"/>
      <c r="T120" s="298"/>
      <c r="U120" s="298"/>
      <c r="V120" s="298"/>
      <c r="W120" s="298"/>
      <c r="X120" s="298"/>
      <c r="Y120" s="298"/>
      <c r="Z120" s="298"/>
      <c r="AA120" s="298"/>
      <c r="AB120" s="298"/>
      <c r="AC120" s="298"/>
      <c r="AD120" s="298"/>
      <c r="AE120" s="298"/>
      <c r="AF120" s="298"/>
      <c r="AG120" s="298"/>
      <c r="AH120" s="298"/>
      <c r="AI120" s="298"/>
      <c r="AJ120" s="298"/>
      <c r="AK120" s="298"/>
      <c r="AL120" s="298"/>
      <c r="AM120" s="298"/>
      <c r="AN120" s="298"/>
      <c r="AO120" s="298"/>
      <c r="AP120" s="298"/>
      <c r="AQ120" s="298"/>
      <c r="AR120" s="298"/>
      <c r="AS120" s="298"/>
      <c r="AT120" s="298"/>
      <c r="AU120" s="298"/>
      <c r="AV120" s="298"/>
      <c r="AW120" s="298"/>
      <c r="AX120" s="298"/>
      <c r="AY120" s="298"/>
      <c r="AZ120" s="298"/>
      <c r="BA120" s="298"/>
      <c r="BB120" s="298"/>
      <c r="BC120" s="298"/>
      <c r="BD120" s="298"/>
      <c r="BE120" s="298"/>
      <c r="BF120" s="298"/>
      <c r="BG120" s="298"/>
      <c r="BH120" s="298"/>
      <c r="BI120" s="298"/>
      <c r="BJ120" s="298"/>
      <c r="BK120" s="298"/>
      <c r="BL120" s="298"/>
      <c r="BM120" s="298"/>
      <c r="BN120" s="298"/>
      <c r="BO120" s="298"/>
      <c r="BP120" s="298"/>
    </row>
    <row r="121" spans="1:68" x14ac:dyDescent="0.2">
      <c r="A121" s="298"/>
      <c r="B121" s="298"/>
      <c r="C121" s="298"/>
      <c r="D121" s="298"/>
      <c r="E121" s="298"/>
      <c r="F121" s="298"/>
      <c r="G121" s="298"/>
      <c r="H121" s="298"/>
      <c r="I121" s="298"/>
      <c r="J121" s="298"/>
      <c r="K121" s="298"/>
      <c r="L121" s="298"/>
      <c r="M121" s="298"/>
      <c r="N121" s="298"/>
      <c r="O121" s="298"/>
      <c r="P121" s="298"/>
      <c r="Q121" s="298"/>
      <c r="R121" s="298"/>
      <c r="S121" s="298"/>
      <c r="T121" s="298"/>
      <c r="U121" s="298"/>
      <c r="V121" s="298"/>
      <c r="W121" s="298"/>
      <c r="X121" s="298"/>
      <c r="Y121" s="298"/>
      <c r="Z121" s="298"/>
      <c r="AA121" s="298"/>
      <c r="AB121" s="298"/>
      <c r="AC121" s="298"/>
      <c r="AD121" s="298"/>
      <c r="AE121" s="298"/>
      <c r="AF121" s="298"/>
      <c r="AG121" s="298"/>
      <c r="AH121" s="298"/>
      <c r="AI121" s="298"/>
      <c r="AJ121" s="298"/>
      <c r="AK121" s="298"/>
      <c r="AL121" s="298"/>
      <c r="AM121" s="298"/>
      <c r="AN121" s="298"/>
      <c r="AO121" s="298"/>
      <c r="AP121" s="298"/>
      <c r="AQ121" s="298"/>
      <c r="AR121" s="298"/>
      <c r="AS121" s="298"/>
      <c r="AT121" s="298"/>
      <c r="AU121" s="298"/>
      <c r="AV121" s="298"/>
      <c r="AW121" s="298"/>
      <c r="AX121" s="298"/>
      <c r="AY121" s="298"/>
      <c r="AZ121" s="298"/>
      <c r="BA121" s="298"/>
      <c r="BB121" s="298"/>
      <c r="BC121" s="298"/>
      <c r="BD121" s="298"/>
      <c r="BE121" s="298"/>
      <c r="BF121" s="298"/>
      <c r="BG121" s="298"/>
      <c r="BH121" s="298"/>
      <c r="BI121" s="298"/>
      <c r="BJ121" s="298"/>
      <c r="BK121" s="298"/>
      <c r="BL121" s="298"/>
      <c r="BM121" s="298"/>
      <c r="BN121" s="298"/>
      <c r="BO121" s="298"/>
      <c r="BP121" s="298"/>
    </row>
    <row r="122" spans="1:68" x14ac:dyDescent="0.2">
      <c r="A122" s="298"/>
      <c r="B122" s="298"/>
      <c r="C122" s="298"/>
      <c r="D122" s="298"/>
      <c r="E122" s="298"/>
      <c r="F122" s="298"/>
      <c r="G122" s="298"/>
      <c r="H122" s="298"/>
      <c r="I122" s="298"/>
      <c r="J122" s="298"/>
      <c r="K122" s="298"/>
      <c r="L122" s="298"/>
      <c r="M122" s="298"/>
      <c r="N122" s="298"/>
      <c r="O122" s="298"/>
      <c r="P122" s="298"/>
      <c r="Q122" s="298"/>
      <c r="R122" s="298"/>
      <c r="S122" s="298"/>
      <c r="T122" s="298"/>
      <c r="U122" s="298"/>
      <c r="V122" s="298"/>
      <c r="W122" s="298"/>
      <c r="X122" s="298"/>
      <c r="Y122" s="298"/>
      <c r="Z122" s="298"/>
      <c r="AA122" s="298"/>
      <c r="AB122" s="298"/>
      <c r="AC122" s="298"/>
      <c r="AD122" s="298"/>
      <c r="AE122" s="298"/>
      <c r="AF122" s="298"/>
      <c r="AG122" s="298"/>
      <c r="AH122" s="298"/>
      <c r="AI122" s="298"/>
      <c r="AJ122" s="298"/>
      <c r="AK122" s="298"/>
      <c r="AL122" s="298"/>
      <c r="AM122" s="298"/>
      <c r="AN122" s="298"/>
      <c r="AO122" s="298"/>
      <c r="AP122" s="298"/>
      <c r="AQ122" s="298"/>
      <c r="AR122" s="298"/>
      <c r="AS122" s="298"/>
      <c r="AT122" s="298"/>
      <c r="AU122" s="298"/>
      <c r="AV122" s="298"/>
      <c r="AW122" s="298"/>
      <c r="AX122" s="298"/>
      <c r="AY122" s="298"/>
      <c r="AZ122" s="298"/>
      <c r="BA122" s="298"/>
      <c r="BB122" s="298"/>
      <c r="BC122" s="298"/>
      <c r="BD122" s="298"/>
      <c r="BE122" s="298"/>
      <c r="BF122" s="298"/>
      <c r="BG122" s="298"/>
      <c r="BH122" s="298"/>
      <c r="BI122" s="298"/>
      <c r="BJ122" s="298"/>
      <c r="BK122" s="298"/>
      <c r="BL122" s="298"/>
      <c r="BM122" s="298"/>
      <c r="BN122" s="298"/>
      <c r="BO122" s="298"/>
      <c r="BP122" s="298"/>
    </row>
    <row r="123" spans="1:68" x14ac:dyDescent="0.2">
      <c r="A123" s="298"/>
      <c r="B123" s="298"/>
      <c r="C123" s="298"/>
      <c r="D123" s="298"/>
      <c r="E123" s="298"/>
      <c r="F123" s="298"/>
      <c r="G123" s="298"/>
      <c r="H123" s="298"/>
      <c r="I123" s="298"/>
      <c r="J123" s="298"/>
      <c r="K123" s="298"/>
      <c r="L123" s="298"/>
      <c r="M123" s="298"/>
      <c r="N123" s="298"/>
      <c r="O123" s="298"/>
      <c r="P123" s="298"/>
      <c r="Q123" s="298"/>
      <c r="R123" s="298"/>
      <c r="S123" s="298"/>
      <c r="T123" s="298"/>
      <c r="U123" s="298"/>
      <c r="V123" s="298"/>
      <c r="W123" s="298"/>
      <c r="X123" s="298"/>
      <c r="Y123" s="298"/>
      <c r="Z123" s="298"/>
      <c r="AA123" s="298"/>
      <c r="AB123" s="298"/>
      <c r="AC123" s="298"/>
      <c r="AD123" s="298"/>
      <c r="AE123" s="298"/>
      <c r="AF123" s="298"/>
      <c r="AG123" s="298"/>
      <c r="AH123" s="298"/>
      <c r="AI123" s="298"/>
      <c r="AJ123" s="298"/>
      <c r="AK123" s="298"/>
      <c r="AL123" s="298"/>
      <c r="AM123" s="298"/>
      <c r="AN123" s="298"/>
      <c r="AO123" s="298"/>
      <c r="AP123" s="298"/>
      <c r="AQ123" s="298"/>
      <c r="AR123" s="298"/>
      <c r="AS123" s="298"/>
      <c r="AT123" s="298"/>
      <c r="AU123" s="298"/>
      <c r="AV123" s="298"/>
      <c r="AW123" s="298"/>
      <c r="AX123" s="298"/>
      <c r="AY123" s="298"/>
      <c r="AZ123" s="298"/>
      <c r="BA123" s="298"/>
      <c r="BB123" s="298"/>
      <c r="BC123" s="298"/>
      <c r="BD123" s="298"/>
      <c r="BE123" s="298"/>
      <c r="BF123" s="298"/>
      <c r="BG123" s="298"/>
      <c r="BH123" s="298"/>
      <c r="BI123" s="298"/>
      <c r="BJ123" s="298"/>
      <c r="BK123" s="298"/>
      <c r="BL123" s="298"/>
      <c r="BM123" s="298"/>
      <c r="BN123" s="298"/>
      <c r="BO123" s="298"/>
      <c r="BP123" s="298"/>
    </row>
    <row r="124" spans="1:68" x14ac:dyDescent="0.2">
      <c r="A124" s="298"/>
      <c r="B124" s="298"/>
      <c r="C124" s="298"/>
      <c r="D124" s="298"/>
      <c r="E124" s="298"/>
      <c r="F124" s="298"/>
      <c r="G124" s="298"/>
      <c r="H124" s="298"/>
      <c r="I124" s="298"/>
      <c r="J124" s="298"/>
      <c r="K124" s="298"/>
      <c r="L124" s="298"/>
      <c r="M124" s="298"/>
      <c r="N124" s="298"/>
      <c r="O124" s="298"/>
      <c r="P124" s="298"/>
      <c r="Q124" s="298"/>
      <c r="R124" s="298"/>
      <c r="S124" s="298"/>
      <c r="T124" s="298"/>
      <c r="U124" s="298"/>
      <c r="V124" s="298"/>
      <c r="W124" s="298"/>
      <c r="X124" s="298"/>
      <c r="Y124" s="298"/>
      <c r="Z124" s="298"/>
      <c r="AA124" s="298"/>
      <c r="AB124" s="298"/>
      <c r="AC124" s="298"/>
      <c r="AD124" s="298"/>
      <c r="AE124" s="298"/>
      <c r="AF124" s="298"/>
      <c r="AG124" s="298"/>
      <c r="AH124" s="298"/>
      <c r="AI124" s="298"/>
      <c r="AJ124" s="298"/>
      <c r="AK124" s="298"/>
      <c r="AL124" s="298"/>
      <c r="AM124" s="298"/>
      <c r="AN124" s="298"/>
      <c r="AO124" s="298"/>
      <c r="AP124" s="298"/>
      <c r="AQ124" s="298"/>
      <c r="AR124" s="298"/>
      <c r="AS124" s="298"/>
      <c r="AT124" s="298"/>
      <c r="AU124" s="298"/>
      <c r="AV124" s="298"/>
      <c r="AW124" s="298"/>
      <c r="AX124" s="298"/>
      <c r="AY124" s="298"/>
      <c r="AZ124" s="298"/>
      <c r="BA124" s="298"/>
      <c r="BB124" s="298"/>
      <c r="BC124" s="298"/>
      <c r="BD124" s="298"/>
      <c r="BE124" s="298"/>
      <c r="BF124" s="298"/>
      <c r="BG124" s="298"/>
      <c r="BH124" s="298"/>
      <c r="BI124" s="298"/>
      <c r="BJ124" s="298"/>
      <c r="BK124" s="298"/>
      <c r="BL124" s="298"/>
      <c r="BM124" s="298"/>
      <c r="BN124" s="298"/>
      <c r="BO124" s="298"/>
      <c r="BP124" s="298"/>
    </row>
    <row r="125" spans="1:68" x14ac:dyDescent="0.2">
      <c r="A125" s="298"/>
      <c r="B125" s="298"/>
      <c r="C125" s="298"/>
      <c r="D125" s="298"/>
      <c r="E125" s="298"/>
      <c r="F125" s="298"/>
      <c r="G125" s="298"/>
      <c r="H125" s="298"/>
      <c r="I125" s="298"/>
      <c r="J125" s="298"/>
      <c r="K125" s="298"/>
      <c r="L125" s="298"/>
      <c r="M125" s="298"/>
      <c r="N125" s="298"/>
      <c r="O125" s="298"/>
      <c r="P125" s="298"/>
      <c r="Q125" s="298"/>
      <c r="R125" s="298"/>
      <c r="S125" s="298"/>
      <c r="T125" s="298"/>
      <c r="U125" s="298"/>
      <c r="V125" s="298"/>
      <c r="W125" s="298"/>
      <c r="X125" s="298"/>
      <c r="Y125" s="298"/>
      <c r="Z125" s="298"/>
      <c r="AA125" s="298"/>
      <c r="AB125" s="298"/>
      <c r="AC125" s="298"/>
      <c r="AD125" s="298"/>
      <c r="AE125" s="298"/>
      <c r="AF125" s="298"/>
      <c r="AG125" s="298"/>
      <c r="AH125" s="298"/>
      <c r="AI125" s="298"/>
      <c r="AJ125" s="298"/>
      <c r="AK125" s="298"/>
      <c r="AL125" s="298"/>
      <c r="AM125" s="298"/>
      <c r="AN125" s="298"/>
      <c r="AO125" s="298"/>
      <c r="AP125" s="298"/>
      <c r="AQ125" s="298"/>
      <c r="AR125" s="298"/>
      <c r="AS125" s="298"/>
      <c r="AT125" s="298"/>
      <c r="AU125" s="298"/>
      <c r="AV125" s="298"/>
      <c r="AW125" s="298"/>
      <c r="AX125" s="298"/>
      <c r="AY125" s="298"/>
      <c r="AZ125" s="298"/>
      <c r="BA125" s="298"/>
      <c r="BB125" s="298"/>
      <c r="BC125" s="298"/>
      <c r="BD125" s="298"/>
      <c r="BE125" s="298"/>
      <c r="BF125" s="298"/>
      <c r="BG125" s="298"/>
      <c r="BH125" s="298"/>
      <c r="BI125" s="298"/>
      <c r="BJ125" s="298"/>
      <c r="BK125" s="298"/>
      <c r="BL125" s="298"/>
      <c r="BM125" s="298"/>
      <c r="BN125" s="298"/>
      <c r="BO125" s="298"/>
      <c r="BP125" s="298"/>
    </row>
    <row r="126" spans="1:68" x14ac:dyDescent="0.2">
      <c r="A126" s="298"/>
      <c r="B126" s="298"/>
      <c r="C126" s="298"/>
      <c r="D126" s="298"/>
      <c r="E126" s="298"/>
      <c r="F126" s="298"/>
      <c r="G126" s="298"/>
      <c r="H126" s="298"/>
      <c r="I126" s="298"/>
      <c r="J126" s="298"/>
      <c r="K126" s="298"/>
      <c r="L126" s="298"/>
      <c r="M126" s="298"/>
      <c r="N126" s="298"/>
      <c r="O126" s="298"/>
      <c r="P126" s="298"/>
      <c r="Q126" s="298"/>
      <c r="R126" s="298"/>
      <c r="S126" s="298"/>
      <c r="T126" s="298"/>
      <c r="U126" s="298"/>
      <c r="V126" s="298"/>
      <c r="W126" s="298"/>
      <c r="X126" s="298"/>
      <c r="Y126" s="298"/>
      <c r="Z126" s="298"/>
      <c r="AA126" s="298"/>
      <c r="AB126" s="298"/>
      <c r="AC126" s="298"/>
      <c r="AD126" s="298"/>
      <c r="AE126" s="298"/>
      <c r="AF126" s="298"/>
      <c r="AG126" s="298"/>
      <c r="AH126" s="298"/>
      <c r="AI126" s="298"/>
      <c r="AJ126" s="298"/>
      <c r="AK126" s="298"/>
      <c r="AL126" s="298"/>
      <c r="AM126" s="298"/>
      <c r="AN126" s="298"/>
      <c r="AO126" s="298"/>
      <c r="AP126" s="298"/>
      <c r="AQ126" s="298"/>
      <c r="AR126" s="298"/>
      <c r="AS126" s="298"/>
      <c r="AT126" s="298"/>
      <c r="AU126" s="298"/>
      <c r="AV126" s="298"/>
      <c r="AW126" s="298"/>
      <c r="AX126" s="298"/>
      <c r="AY126" s="298"/>
      <c r="AZ126" s="298"/>
      <c r="BA126" s="298"/>
      <c r="BB126" s="298"/>
      <c r="BC126" s="298"/>
      <c r="BD126" s="298"/>
      <c r="BE126" s="298"/>
      <c r="BF126" s="298"/>
      <c r="BG126" s="298"/>
      <c r="BH126" s="298"/>
      <c r="BI126" s="298"/>
      <c r="BJ126" s="298"/>
      <c r="BK126" s="298"/>
      <c r="BL126" s="298"/>
      <c r="BM126" s="298"/>
      <c r="BN126" s="298"/>
      <c r="BO126" s="298"/>
      <c r="BP126" s="298"/>
    </row>
    <row r="127" spans="1:68" x14ac:dyDescent="0.2">
      <c r="A127" s="298"/>
      <c r="B127" s="298"/>
      <c r="C127" s="298"/>
      <c r="D127" s="298"/>
      <c r="E127" s="298"/>
      <c r="F127" s="298"/>
      <c r="G127" s="298"/>
      <c r="H127" s="298"/>
      <c r="I127" s="298"/>
      <c r="J127" s="298"/>
      <c r="K127" s="298"/>
      <c r="L127" s="298"/>
      <c r="M127" s="298"/>
      <c r="N127" s="298"/>
      <c r="O127" s="298"/>
      <c r="P127" s="298"/>
      <c r="Q127" s="298"/>
      <c r="R127" s="298"/>
      <c r="S127" s="298"/>
      <c r="T127" s="298"/>
      <c r="U127" s="298"/>
      <c r="V127" s="298"/>
      <c r="W127" s="298"/>
      <c r="X127" s="298"/>
      <c r="Y127" s="298"/>
      <c r="Z127" s="298"/>
      <c r="AA127" s="298"/>
      <c r="AB127" s="298"/>
      <c r="AC127" s="298"/>
      <c r="AD127" s="298"/>
      <c r="AE127" s="298"/>
      <c r="AF127" s="298"/>
      <c r="AG127" s="298"/>
      <c r="AH127" s="298"/>
      <c r="AI127" s="298"/>
      <c r="AJ127" s="298"/>
      <c r="AK127" s="298"/>
      <c r="AL127" s="298"/>
      <c r="AM127" s="298"/>
      <c r="AN127" s="298"/>
      <c r="AO127" s="298"/>
      <c r="AP127" s="298"/>
      <c r="AQ127" s="298"/>
      <c r="AR127" s="298"/>
      <c r="AS127" s="298"/>
      <c r="AT127" s="298"/>
      <c r="AU127" s="298"/>
      <c r="AV127" s="298"/>
      <c r="AW127" s="298"/>
      <c r="AX127" s="298"/>
      <c r="AY127" s="298"/>
      <c r="AZ127" s="298"/>
      <c r="BA127" s="298"/>
      <c r="BB127" s="298"/>
      <c r="BC127" s="298"/>
      <c r="BD127" s="298"/>
      <c r="BE127" s="298"/>
      <c r="BF127" s="298"/>
      <c r="BG127" s="298"/>
      <c r="BH127" s="298"/>
      <c r="BI127" s="298"/>
      <c r="BJ127" s="298"/>
      <c r="BK127" s="298"/>
      <c r="BL127" s="298"/>
      <c r="BM127" s="298"/>
      <c r="BN127" s="298"/>
      <c r="BO127" s="298"/>
      <c r="BP127" s="298"/>
    </row>
    <row r="128" spans="1:68" x14ac:dyDescent="0.2">
      <c r="A128" s="298"/>
      <c r="B128" s="298"/>
      <c r="C128" s="298"/>
      <c r="D128" s="298"/>
      <c r="E128" s="298"/>
      <c r="F128" s="298"/>
      <c r="G128" s="298"/>
      <c r="H128" s="298"/>
      <c r="I128" s="298"/>
      <c r="J128" s="298"/>
      <c r="K128" s="298"/>
      <c r="L128" s="298"/>
      <c r="M128" s="298"/>
      <c r="N128" s="298"/>
      <c r="O128" s="298"/>
      <c r="P128" s="298"/>
      <c r="Q128" s="298"/>
      <c r="R128" s="298"/>
      <c r="S128" s="298"/>
      <c r="T128" s="298"/>
      <c r="U128" s="298"/>
      <c r="V128" s="298"/>
      <c r="W128" s="298"/>
      <c r="X128" s="298"/>
      <c r="Y128" s="298"/>
      <c r="Z128" s="298"/>
      <c r="AA128" s="298"/>
      <c r="AB128" s="298"/>
      <c r="AC128" s="298"/>
      <c r="AD128" s="298"/>
      <c r="AE128" s="298"/>
      <c r="AF128" s="298"/>
      <c r="AG128" s="298"/>
      <c r="AH128" s="298"/>
      <c r="AI128" s="298"/>
      <c r="AJ128" s="298"/>
      <c r="AK128" s="298"/>
      <c r="AL128" s="298"/>
      <c r="AM128" s="298"/>
      <c r="AN128" s="298"/>
      <c r="AO128" s="298"/>
      <c r="AP128" s="298"/>
      <c r="AQ128" s="298"/>
      <c r="AR128" s="298"/>
      <c r="AS128" s="298"/>
      <c r="AT128" s="298"/>
      <c r="AU128" s="298"/>
      <c r="AV128" s="298"/>
      <c r="AW128" s="298"/>
      <c r="AX128" s="298"/>
      <c r="AY128" s="298"/>
      <c r="AZ128" s="298"/>
      <c r="BA128" s="298"/>
      <c r="BB128" s="298"/>
      <c r="BC128" s="298"/>
      <c r="BD128" s="298"/>
      <c r="BE128" s="298"/>
      <c r="BF128" s="298"/>
      <c r="BG128" s="298"/>
      <c r="BH128" s="298"/>
      <c r="BI128" s="298"/>
      <c r="BJ128" s="298"/>
      <c r="BK128" s="298"/>
      <c r="BL128" s="298"/>
      <c r="BM128" s="298"/>
      <c r="BN128" s="298"/>
      <c r="BO128" s="298"/>
      <c r="BP128" s="298"/>
    </row>
    <row r="129" spans="1:68" x14ac:dyDescent="0.2">
      <c r="A129" s="298"/>
      <c r="B129" s="298"/>
      <c r="C129" s="298"/>
      <c r="D129" s="298"/>
      <c r="E129" s="298"/>
      <c r="F129" s="298"/>
      <c r="G129" s="298"/>
      <c r="H129" s="298"/>
      <c r="I129" s="298"/>
      <c r="J129" s="298"/>
      <c r="K129" s="298"/>
      <c r="L129" s="298"/>
      <c r="M129" s="298"/>
      <c r="N129" s="298"/>
      <c r="O129" s="298"/>
      <c r="P129" s="298"/>
      <c r="Q129" s="298"/>
      <c r="R129" s="298"/>
      <c r="S129" s="298"/>
      <c r="T129" s="298"/>
      <c r="U129" s="298"/>
      <c r="V129" s="298"/>
      <c r="W129" s="298"/>
      <c r="X129" s="298"/>
      <c r="Y129" s="298"/>
      <c r="Z129" s="298"/>
      <c r="AA129" s="298"/>
      <c r="AB129" s="298"/>
      <c r="AC129" s="298"/>
      <c r="AD129" s="298"/>
      <c r="AE129" s="298"/>
      <c r="AF129" s="298"/>
      <c r="AG129" s="298"/>
      <c r="AH129" s="298"/>
      <c r="AI129" s="298"/>
      <c r="AJ129" s="298"/>
      <c r="AK129" s="298"/>
      <c r="AL129" s="298"/>
      <c r="AM129" s="298"/>
      <c r="AN129" s="298"/>
      <c r="AO129" s="298"/>
      <c r="AP129" s="298"/>
      <c r="AQ129" s="298"/>
      <c r="AR129" s="298"/>
      <c r="AS129" s="298"/>
      <c r="AT129" s="298"/>
      <c r="AU129" s="298"/>
      <c r="AV129" s="298"/>
      <c r="AW129" s="298"/>
      <c r="AX129" s="298"/>
      <c r="AY129" s="298"/>
      <c r="AZ129" s="298"/>
      <c r="BA129" s="298"/>
      <c r="BB129" s="298"/>
      <c r="BC129" s="298"/>
      <c r="BD129" s="298"/>
      <c r="BE129" s="298"/>
      <c r="BF129" s="298"/>
      <c r="BG129" s="298"/>
      <c r="BH129" s="298"/>
      <c r="BI129" s="298"/>
      <c r="BJ129" s="298"/>
      <c r="BK129" s="298"/>
      <c r="BL129" s="298"/>
      <c r="BM129" s="298"/>
      <c r="BN129" s="298"/>
      <c r="BO129" s="298"/>
      <c r="BP129" s="298"/>
    </row>
    <row r="130" spans="1:68" x14ac:dyDescent="0.2">
      <c r="A130" s="298"/>
      <c r="B130" s="298"/>
      <c r="C130" s="298"/>
      <c r="D130" s="298"/>
      <c r="E130" s="298"/>
      <c r="F130" s="298"/>
      <c r="G130" s="298"/>
      <c r="H130" s="298"/>
      <c r="I130" s="298"/>
      <c r="J130" s="298"/>
      <c r="K130" s="298"/>
      <c r="L130" s="298"/>
      <c r="M130" s="298"/>
      <c r="N130" s="298"/>
      <c r="O130" s="298"/>
      <c r="P130" s="298"/>
      <c r="Q130" s="298"/>
      <c r="R130" s="298"/>
      <c r="S130" s="298"/>
      <c r="T130" s="298"/>
      <c r="U130" s="298"/>
      <c r="V130" s="298"/>
      <c r="W130" s="298"/>
      <c r="X130" s="298"/>
      <c r="Y130" s="298"/>
      <c r="Z130" s="298"/>
      <c r="AA130" s="298"/>
      <c r="AB130" s="298"/>
      <c r="AC130" s="298"/>
      <c r="AD130" s="298"/>
      <c r="AE130" s="298"/>
      <c r="AF130" s="298"/>
      <c r="AG130" s="298"/>
      <c r="AH130" s="298"/>
      <c r="AI130" s="298"/>
      <c r="AJ130" s="298"/>
      <c r="AK130" s="298"/>
      <c r="AL130" s="298"/>
      <c r="AM130" s="298"/>
      <c r="AN130" s="298"/>
      <c r="AO130" s="298"/>
      <c r="AP130" s="298"/>
      <c r="AQ130" s="298"/>
      <c r="AR130" s="298"/>
      <c r="AS130" s="298"/>
      <c r="AT130" s="298"/>
      <c r="AU130" s="298"/>
      <c r="AV130" s="298"/>
      <c r="AW130" s="298"/>
      <c r="AX130" s="298"/>
      <c r="AY130" s="298"/>
      <c r="AZ130" s="298"/>
      <c r="BA130" s="298"/>
      <c r="BB130" s="298"/>
      <c r="BC130" s="298"/>
      <c r="BD130" s="298"/>
      <c r="BE130" s="298"/>
      <c r="BF130" s="298"/>
      <c r="BG130" s="298"/>
      <c r="BH130" s="298"/>
      <c r="BI130" s="298"/>
      <c r="BJ130" s="298"/>
      <c r="BK130" s="298"/>
      <c r="BL130" s="298"/>
      <c r="BM130" s="298"/>
      <c r="BN130" s="298"/>
      <c r="BO130" s="298"/>
      <c r="BP130" s="298"/>
    </row>
    <row r="131" spans="1:68" x14ac:dyDescent="0.2">
      <c r="A131" s="298"/>
      <c r="B131" s="298"/>
      <c r="C131" s="298"/>
      <c r="D131" s="298"/>
      <c r="E131" s="298"/>
      <c r="F131" s="298"/>
      <c r="G131" s="298"/>
      <c r="H131" s="298"/>
      <c r="I131" s="298"/>
      <c r="J131" s="298"/>
      <c r="K131" s="298"/>
      <c r="L131" s="298"/>
      <c r="M131" s="298"/>
      <c r="N131" s="298"/>
      <c r="O131" s="298"/>
      <c r="P131" s="298"/>
      <c r="Q131" s="298"/>
      <c r="R131" s="298"/>
      <c r="S131" s="298"/>
      <c r="T131" s="298"/>
      <c r="U131" s="298"/>
      <c r="V131" s="298"/>
      <c r="W131" s="298"/>
      <c r="X131" s="298"/>
      <c r="Y131" s="298"/>
      <c r="Z131" s="298"/>
      <c r="AA131" s="298"/>
      <c r="AB131" s="298"/>
      <c r="AC131" s="298"/>
      <c r="AD131" s="298"/>
      <c r="AE131" s="298"/>
      <c r="AF131" s="298"/>
      <c r="AG131" s="298"/>
      <c r="AH131" s="298"/>
      <c r="AI131" s="298"/>
      <c r="AJ131" s="298"/>
      <c r="AK131" s="298"/>
      <c r="AL131" s="298"/>
      <c r="AM131" s="298"/>
      <c r="AN131" s="298"/>
      <c r="AO131" s="298"/>
      <c r="AP131" s="298"/>
      <c r="AQ131" s="298"/>
      <c r="AR131" s="298"/>
      <c r="AS131" s="298"/>
      <c r="AT131" s="298"/>
      <c r="AU131" s="298"/>
      <c r="AV131" s="298"/>
      <c r="AW131" s="298"/>
      <c r="AX131" s="298"/>
      <c r="AY131" s="298"/>
      <c r="AZ131" s="298"/>
      <c r="BA131" s="298"/>
      <c r="BB131" s="298"/>
      <c r="BC131" s="298"/>
      <c r="BD131" s="298"/>
      <c r="BE131" s="298"/>
      <c r="BF131" s="298"/>
      <c r="BG131" s="298"/>
      <c r="BH131" s="298"/>
      <c r="BI131" s="298"/>
      <c r="BJ131" s="298"/>
      <c r="BK131" s="298"/>
      <c r="BL131" s="298"/>
      <c r="BM131" s="298"/>
      <c r="BN131" s="298"/>
      <c r="BO131" s="298"/>
      <c r="BP131" s="298"/>
    </row>
    <row r="132" spans="1:68" x14ac:dyDescent="0.2">
      <c r="A132" s="298"/>
      <c r="B132" s="298"/>
      <c r="C132" s="298"/>
      <c r="D132" s="298"/>
      <c r="E132" s="298"/>
      <c r="F132" s="298"/>
      <c r="G132" s="298"/>
      <c r="H132" s="298"/>
      <c r="I132" s="298"/>
      <c r="J132" s="298"/>
      <c r="K132" s="298"/>
      <c r="L132" s="298"/>
      <c r="M132" s="298"/>
      <c r="N132" s="298"/>
      <c r="O132" s="298"/>
      <c r="P132" s="298"/>
      <c r="Q132" s="298"/>
      <c r="R132" s="298"/>
      <c r="S132" s="298"/>
      <c r="T132" s="298"/>
      <c r="U132" s="298"/>
      <c r="V132" s="298"/>
      <c r="W132" s="298"/>
      <c r="X132" s="298"/>
      <c r="Y132" s="298"/>
      <c r="Z132" s="298"/>
      <c r="AA132" s="298"/>
      <c r="AB132" s="298"/>
      <c r="AC132" s="298"/>
      <c r="AD132" s="298"/>
      <c r="AE132" s="298"/>
      <c r="AF132" s="298"/>
      <c r="AG132" s="298"/>
      <c r="AH132" s="298"/>
      <c r="AI132" s="298"/>
      <c r="AJ132" s="298"/>
      <c r="AK132" s="298"/>
      <c r="AL132" s="298"/>
      <c r="AM132" s="298"/>
      <c r="AN132" s="298"/>
      <c r="AO132" s="298"/>
      <c r="AP132" s="298"/>
      <c r="AQ132" s="298"/>
      <c r="AR132" s="298"/>
      <c r="AS132" s="298"/>
      <c r="AT132" s="298"/>
      <c r="AU132" s="298"/>
      <c r="AV132" s="298"/>
      <c r="AW132" s="298"/>
      <c r="AX132" s="298"/>
      <c r="AY132" s="298"/>
      <c r="AZ132" s="298"/>
      <c r="BA132" s="298"/>
      <c r="BB132" s="298"/>
      <c r="BC132" s="298"/>
      <c r="BD132" s="298"/>
      <c r="BE132" s="298"/>
      <c r="BF132" s="298"/>
      <c r="BG132" s="298"/>
      <c r="BH132" s="298"/>
      <c r="BI132" s="298"/>
      <c r="BJ132" s="298"/>
      <c r="BK132" s="298"/>
      <c r="BL132" s="298"/>
      <c r="BM132" s="298"/>
      <c r="BN132" s="298"/>
      <c r="BO132" s="298"/>
      <c r="BP132" s="298"/>
    </row>
    <row r="133" spans="1:68" x14ac:dyDescent="0.2">
      <c r="A133" s="298"/>
      <c r="B133" s="298"/>
      <c r="C133" s="298"/>
      <c r="D133" s="298"/>
      <c r="E133" s="298"/>
      <c r="F133" s="298"/>
      <c r="G133" s="298"/>
      <c r="H133" s="298"/>
      <c r="I133" s="298"/>
      <c r="J133" s="298"/>
      <c r="K133" s="298"/>
      <c r="L133" s="298"/>
      <c r="M133" s="298"/>
      <c r="N133" s="298"/>
      <c r="O133" s="298"/>
      <c r="P133" s="298"/>
      <c r="Q133" s="298"/>
      <c r="R133" s="298"/>
      <c r="S133" s="298"/>
      <c r="T133" s="298"/>
      <c r="U133" s="298"/>
      <c r="V133" s="298"/>
      <c r="W133" s="298"/>
      <c r="X133" s="298"/>
      <c r="Y133" s="298"/>
      <c r="Z133" s="298"/>
      <c r="AA133" s="298"/>
      <c r="AB133" s="298"/>
      <c r="AC133" s="298"/>
      <c r="AD133" s="298"/>
      <c r="AE133" s="298"/>
      <c r="AF133" s="298"/>
      <c r="AG133" s="298"/>
      <c r="AH133" s="298"/>
      <c r="AI133" s="298"/>
      <c r="AJ133" s="298"/>
      <c r="AK133" s="298"/>
      <c r="AL133" s="298"/>
      <c r="AM133" s="298"/>
      <c r="AN133" s="298"/>
      <c r="AO133" s="298"/>
      <c r="AP133" s="298"/>
      <c r="AQ133" s="298"/>
      <c r="AR133" s="298"/>
      <c r="AS133" s="298"/>
      <c r="AT133" s="298"/>
      <c r="AU133" s="298"/>
      <c r="AV133" s="298"/>
      <c r="AW133" s="298"/>
      <c r="AX133" s="298"/>
      <c r="AY133" s="298"/>
      <c r="AZ133" s="298"/>
      <c r="BA133" s="298"/>
      <c r="BB133" s="298"/>
      <c r="BC133" s="298"/>
      <c r="BD133" s="298"/>
      <c r="BE133" s="298"/>
      <c r="BF133" s="298"/>
      <c r="BG133" s="298"/>
      <c r="BH133" s="298"/>
      <c r="BI133" s="298"/>
      <c r="BJ133" s="298"/>
      <c r="BK133" s="298"/>
      <c r="BL133" s="298"/>
      <c r="BM133" s="298"/>
      <c r="BN133" s="298"/>
      <c r="BO133" s="298"/>
      <c r="BP133" s="298"/>
    </row>
    <row r="134" spans="1:68" x14ac:dyDescent="0.2">
      <c r="A134" s="298"/>
      <c r="B134" s="298"/>
      <c r="C134" s="298"/>
      <c r="D134" s="298"/>
      <c r="E134" s="298"/>
      <c r="F134" s="298"/>
      <c r="G134" s="298"/>
      <c r="H134" s="298"/>
      <c r="I134" s="298"/>
      <c r="J134" s="298"/>
      <c r="K134" s="298"/>
      <c r="L134" s="298"/>
      <c r="M134" s="298"/>
      <c r="N134" s="298"/>
      <c r="O134" s="298"/>
      <c r="P134" s="298"/>
      <c r="Q134" s="298"/>
      <c r="R134" s="298"/>
      <c r="S134" s="298"/>
      <c r="T134" s="298"/>
      <c r="U134" s="298"/>
      <c r="V134" s="298"/>
      <c r="W134" s="298"/>
      <c r="X134" s="298"/>
      <c r="Y134" s="298"/>
      <c r="Z134" s="298"/>
      <c r="AA134" s="298"/>
      <c r="AB134" s="298"/>
      <c r="AC134" s="298"/>
      <c r="AD134" s="298"/>
      <c r="AE134" s="298"/>
      <c r="AF134" s="298"/>
      <c r="AG134" s="298"/>
      <c r="AH134" s="298"/>
      <c r="AI134" s="298"/>
      <c r="AJ134" s="298"/>
      <c r="AK134" s="298"/>
      <c r="AL134" s="298"/>
      <c r="AM134" s="298"/>
      <c r="AN134" s="298"/>
      <c r="AO134" s="298"/>
      <c r="AP134" s="298"/>
      <c r="AQ134" s="298"/>
      <c r="AR134" s="298"/>
      <c r="AS134" s="298"/>
      <c r="AT134" s="298"/>
      <c r="AU134" s="298"/>
      <c r="AV134" s="298"/>
      <c r="AW134" s="298"/>
      <c r="AX134" s="298"/>
      <c r="AY134" s="298"/>
      <c r="AZ134" s="298"/>
      <c r="BA134" s="298"/>
      <c r="BB134" s="298"/>
      <c r="BC134" s="298"/>
      <c r="BD134" s="298"/>
      <c r="BE134" s="298"/>
      <c r="BF134" s="298"/>
      <c r="BG134" s="298"/>
      <c r="BH134" s="298"/>
      <c r="BI134" s="298"/>
      <c r="BJ134" s="298"/>
      <c r="BK134" s="298"/>
      <c r="BL134" s="298"/>
      <c r="BM134" s="298"/>
      <c r="BN134" s="298"/>
      <c r="BO134" s="298"/>
      <c r="BP134" s="298"/>
    </row>
    <row r="135" spans="1:68" x14ac:dyDescent="0.2">
      <c r="A135" s="298"/>
      <c r="B135" s="298"/>
      <c r="C135" s="298"/>
      <c r="D135" s="298"/>
      <c r="E135" s="298"/>
      <c r="F135" s="298"/>
      <c r="G135" s="298"/>
      <c r="H135" s="298"/>
      <c r="I135" s="298"/>
      <c r="J135" s="298"/>
      <c r="K135" s="298"/>
      <c r="L135" s="298"/>
      <c r="M135" s="298"/>
      <c r="N135" s="298"/>
      <c r="O135" s="298"/>
      <c r="P135" s="298"/>
      <c r="Q135" s="298"/>
      <c r="R135" s="298"/>
      <c r="S135" s="298"/>
      <c r="T135" s="298"/>
      <c r="U135" s="298"/>
      <c r="V135" s="298"/>
      <c r="W135" s="298"/>
      <c r="X135" s="298"/>
      <c r="Y135" s="298"/>
      <c r="Z135" s="298"/>
      <c r="AA135" s="298"/>
      <c r="AB135" s="298"/>
      <c r="AC135" s="298"/>
      <c r="AD135" s="298"/>
      <c r="AE135" s="298"/>
      <c r="AF135" s="298"/>
      <c r="AG135" s="298"/>
      <c r="AH135" s="298"/>
      <c r="AI135" s="298"/>
      <c r="AJ135" s="298"/>
      <c r="AK135" s="298"/>
      <c r="AL135" s="298"/>
      <c r="AM135" s="298"/>
      <c r="AN135" s="298"/>
      <c r="AO135" s="298"/>
      <c r="AP135" s="298"/>
      <c r="AQ135" s="298"/>
      <c r="AR135" s="298"/>
      <c r="AS135" s="298"/>
      <c r="AT135" s="298"/>
      <c r="AU135" s="298"/>
      <c r="AV135" s="298"/>
      <c r="AW135" s="298"/>
      <c r="AX135" s="298"/>
      <c r="AY135" s="298"/>
      <c r="AZ135" s="298"/>
      <c r="BA135" s="298"/>
      <c r="BB135" s="298"/>
      <c r="BC135" s="298"/>
      <c r="BD135" s="298"/>
      <c r="BE135" s="298"/>
      <c r="BF135" s="298"/>
      <c r="BG135" s="298"/>
      <c r="BH135" s="298"/>
      <c r="BI135" s="298"/>
      <c r="BJ135" s="298"/>
      <c r="BK135" s="298"/>
      <c r="BL135" s="298"/>
      <c r="BM135" s="298"/>
      <c r="BN135" s="298"/>
      <c r="BO135" s="298"/>
      <c r="BP135" s="298"/>
    </row>
    <row r="136" spans="1:68" x14ac:dyDescent="0.2">
      <c r="A136" s="298"/>
      <c r="B136" s="298"/>
      <c r="C136" s="298"/>
      <c r="D136" s="298"/>
      <c r="E136" s="298"/>
      <c r="F136" s="298"/>
      <c r="G136" s="298"/>
      <c r="H136" s="298"/>
      <c r="I136" s="298"/>
      <c r="J136" s="298"/>
      <c r="K136" s="298"/>
      <c r="L136" s="298"/>
      <c r="M136" s="298"/>
      <c r="N136" s="298"/>
      <c r="O136" s="298"/>
      <c r="P136" s="298"/>
      <c r="Q136" s="298"/>
      <c r="R136" s="298"/>
      <c r="S136" s="298"/>
      <c r="T136" s="298"/>
      <c r="U136" s="298"/>
      <c r="V136" s="298"/>
      <c r="W136" s="298"/>
      <c r="X136" s="298"/>
      <c r="Y136" s="298"/>
      <c r="Z136" s="298"/>
      <c r="AA136" s="298"/>
      <c r="AB136" s="298"/>
      <c r="AC136" s="298"/>
      <c r="AD136" s="298"/>
      <c r="AE136" s="298"/>
      <c r="AF136" s="298"/>
      <c r="AG136" s="298"/>
      <c r="AH136" s="298"/>
      <c r="AI136" s="298"/>
      <c r="AJ136" s="298"/>
      <c r="AK136" s="298"/>
      <c r="AL136" s="298"/>
      <c r="AM136" s="298"/>
      <c r="AN136" s="298"/>
      <c r="AO136" s="298"/>
      <c r="AP136" s="298"/>
      <c r="AQ136" s="298"/>
      <c r="AR136" s="298"/>
      <c r="AS136" s="298"/>
      <c r="AT136" s="298"/>
      <c r="AU136" s="298"/>
      <c r="AV136" s="298"/>
      <c r="AW136" s="298"/>
      <c r="AX136" s="298"/>
      <c r="AY136" s="298"/>
      <c r="AZ136" s="298"/>
      <c r="BA136" s="298"/>
      <c r="BB136" s="298"/>
      <c r="BC136" s="298"/>
      <c r="BD136" s="298"/>
      <c r="BE136" s="298"/>
      <c r="BF136" s="298"/>
      <c r="BG136" s="298"/>
      <c r="BH136" s="298"/>
      <c r="BI136" s="298"/>
      <c r="BJ136" s="298"/>
      <c r="BK136" s="298"/>
      <c r="BL136" s="298"/>
      <c r="BM136" s="298"/>
      <c r="BN136" s="298"/>
      <c r="BO136" s="298"/>
      <c r="BP136" s="298"/>
    </row>
    <row r="137" spans="1:68" x14ac:dyDescent="0.2">
      <c r="A137" s="298"/>
      <c r="B137" s="298"/>
      <c r="C137" s="298"/>
      <c r="D137" s="298"/>
      <c r="E137" s="298"/>
      <c r="F137" s="298"/>
      <c r="G137" s="298"/>
      <c r="H137" s="298"/>
      <c r="I137" s="298"/>
      <c r="J137" s="298"/>
      <c r="K137" s="298"/>
      <c r="L137" s="298"/>
      <c r="M137" s="298"/>
      <c r="N137" s="298"/>
      <c r="O137" s="298"/>
      <c r="P137" s="298"/>
      <c r="Q137" s="298"/>
      <c r="R137" s="298"/>
      <c r="S137" s="298"/>
      <c r="T137" s="298"/>
      <c r="U137" s="298"/>
      <c r="V137" s="298"/>
      <c r="W137" s="298"/>
      <c r="X137" s="298"/>
      <c r="Y137" s="298"/>
      <c r="Z137" s="298"/>
      <c r="AA137" s="298"/>
      <c r="AB137" s="298"/>
      <c r="AC137" s="298"/>
      <c r="AD137" s="298"/>
      <c r="AE137" s="298"/>
      <c r="AF137" s="298"/>
      <c r="AG137" s="298"/>
      <c r="AH137" s="298"/>
      <c r="AI137" s="298"/>
      <c r="AJ137" s="298"/>
      <c r="AK137" s="298"/>
      <c r="AL137" s="298"/>
      <c r="AM137" s="298"/>
      <c r="AN137" s="298"/>
      <c r="AO137" s="298"/>
      <c r="AP137" s="298"/>
      <c r="AQ137" s="298"/>
      <c r="AR137" s="298"/>
      <c r="AS137" s="298"/>
      <c r="AT137" s="298"/>
      <c r="AU137" s="298"/>
      <c r="AV137" s="298"/>
      <c r="AW137" s="298"/>
      <c r="AX137" s="298"/>
      <c r="AY137" s="298"/>
      <c r="AZ137" s="298"/>
      <c r="BA137" s="298"/>
      <c r="BB137" s="298"/>
      <c r="BC137" s="298"/>
      <c r="BD137" s="298"/>
      <c r="BE137" s="298"/>
      <c r="BF137" s="298"/>
      <c r="BG137" s="298"/>
      <c r="BH137" s="298"/>
      <c r="BI137" s="298"/>
      <c r="BJ137" s="298"/>
      <c r="BK137" s="298"/>
      <c r="BL137" s="298"/>
      <c r="BM137" s="298"/>
      <c r="BN137" s="298"/>
      <c r="BO137" s="298"/>
      <c r="BP137" s="298"/>
    </row>
    <row r="138" spans="1:68" x14ac:dyDescent="0.2">
      <c r="A138" s="298"/>
      <c r="B138" s="298"/>
      <c r="C138" s="298"/>
      <c r="D138" s="298"/>
      <c r="E138" s="298"/>
      <c r="F138" s="298"/>
      <c r="G138" s="298"/>
      <c r="H138" s="298"/>
      <c r="I138" s="298"/>
      <c r="J138" s="298"/>
      <c r="K138" s="298"/>
      <c r="L138" s="298"/>
      <c r="M138" s="298"/>
      <c r="N138" s="298"/>
      <c r="O138" s="298"/>
      <c r="P138" s="298"/>
      <c r="Q138" s="298"/>
      <c r="R138" s="298"/>
      <c r="S138" s="298"/>
      <c r="T138" s="298"/>
      <c r="U138" s="298"/>
      <c r="V138" s="298"/>
      <c r="W138" s="298"/>
      <c r="X138" s="298"/>
      <c r="Y138" s="298"/>
      <c r="Z138" s="298"/>
      <c r="AA138" s="298"/>
      <c r="AB138" s="298"/>
      <c r="AC138" s="298"/>
      <c r="AD138" s="298"/>
      <c r="AE138" s="298"/>
      <c r="AF138" s="298"/>
      <c r="AG138" s="298"/>
      <c r="AH138" s="298"/>
      <c r="AI138" s="298"/>
      <c r="AJ138" s="298"/>
      <c r="AK138" s="298"/>
      <c r="AL138" s="298"/>
      <c r="AM138" s="298"/>
      <c r="AN138" s="298"/>
      <c r="AO138" s="298"/>
      <c r="AP138" s="298"/>
      <c r="AQ138" s="298"/>
      <c r="AR138" s="298"/>
      <c r="AS138" s="298"/>
      <c r="AT138" s="298"/>
      <c r="AU138" s="298"/>
      <c r="AV138" s="298"/>
      <c r="AW138" s="298"/>
      <c r="AX138" s="298"/>
      <c r="AY138" s="298"/>
      <c r="AZ138" s="298"/>
      <c r="BA138" s="298"/>
      <c r="BB138" s="298"/>
      <c r="BC138" s="298"/>
      <c r="BD138" s="298"/>
      <c r="BE138" s="298"/>
      <c r="BF138" s="298"/>
      <c r="BG138" s="298"/>
      <c r="BH138" s="298"/>
      <c r="BI138" s="298"/>
      <c r="BJ138" s="298"/>
      <c r="BK138" s="298"/>
      <c r="BL138" s="298"/>
      <c r="BM138" s="298"/>
      <c r="BN138" s="298"/>
      <c r="BO138" s="298"/>
      <c r="BP138" s="298"/>
    </row>
    <row r="139" spans="1:68" x14ac:dyDescent="0.2">
      <c r="A139" s="298"/>
      <c r="B139" s="298"/>
      <c r="C139" s="298"/>
      <c r="D139" s="298"/>
      <c r="E139" s="298"/>
      <c r="F139" s="298"/>
      <c r="G139" s="298"/>
      <c r="H139" s="298"/>
      <c r="I139" s="298"/>
      <c r="J139" s="298"/>
      <c r="K139" s="298"/>
      <c r="L139" s="298"/>
      <c r="M139" s="298"/>
      <c r="N139" s="298"/>
      <c r="O139" s="298"/>
      <c r="P139" s="298"/>
      <c r="Q139" s="298"/>
      <c r="R139" s="298"/>
      <c r="S139" s="298"/>
      <c r="T139" s="298"/>
      <c r="U139" s="298"/>
      <c r="V139" s="298"/>
      <c r="W139" s="298"/>
      <c r="X139" s="298"/>
      <c r="Y139" s="298"/>
      <c r="Z139" s="298"/>
      <c r="AA139" s="298"/>
      <c r="AB139" s="298"/>
      <c r="AC139" s="298"/>
      <c r="AD139" s="298"/>
      <c r="AE139" s="298"/>
      <c r="AF139" s="298"/>
      <c r="AG139" s="298"/>
      <c r="AH139" s="298"/>
      <c r="AI139" s="298"/>
      <c r="AJ139" s="298"/>
      <c r="AK139" s="298"/>
      <c r="AL139" s="298"/>
      <c r="AM139" s="298"/>
      <c r="AN139" s="298"/>
      <c r="AO139" s="298"/>
      <c r="AP139" s="298"/>
      <c r="AQ139" s="298"/>
      <c r="AR139" s="298"/>
      <c r="AS139" s="298"/>
      <c r="AT139" s="298"/>
      <c r="AU139" s="298"/>
      <c r="AV139" s="298"/>
      <c r="AW139" s="298"/>
      <c r="AX139" s="298"/>
      <c r="AY139" s="298"/>
      <c r="AZ139" s="298"/>
      <c r="BA139" s="298"/>
      <c r="BB139" s="298"/>
      <c r="BC139" s="298"/>
      <c r="BD139" s="298"/>
      <c r="BE139" s="298"/>
      <c r="BF139" s="298"/>
      <c r="BG139" s="298"/>
      <c r="BH139" s="298"/>
      <c r="BI139" s="298"/>
      <c r="BJ139" s="298"/>
      <c r="BK139" s="298"/>
      <c r="BL139" s="298"/>
      <c r="BM139" s="298"/>
      <c r="BN139" s="298"/>
      <c r="BO139" s="298"/>
      <c r="BP139" s="298"/>
    </row>
    <row r="140" spans="1:68" x14ac:dyDescent="0.2">
      <c r="A140" s="298"/>
      <c r="B140" s="298"/>
      <c r="C140" s="298"/>
      <c r="D140" s="298"/>
      <c r="E140" s="298"/>
      <c r="F140" s="298"/>
      <c r="G140" s="298"/>
      <c r="H140" s="298"/>
      <c r="I140" s="298"/>
      <c r="J140" s="298"/>
      <c r="K140" s="298"/>
      <c r="L140" s="298"/>
      <c r="M140" s="298"/>
      <c r="N140" s="298"/>
      <c r="O140" s="298"/>
      <c r="P140" s="298"/>
      <c r="Q140" s="298"/>
      <c r="R140" s="298"/>
      <c r="S140" s="298"/>
      <c r="T140" s="298"/>
      <c r="U140" s="298"/>
      <c r="V140" s="298"/>
      <c r="W140" s="298"/>
      <c r="X140" s="298"/>
      <c r="Y140" s="298"/>
      <c r="Z140" s="298"/>
      <c r="AA140" s="298"/>
      <c r="AB140" s="298"/>
      <c r="AC140" s="298"/>
      <c r="AD140" s="298"/>
      <c r="AE140" s="298"/>
      <c r="AF140" s="298"/>
      <c r="AG140" s="298"/>
      <c r="AH140" s="298"/>
      <c r="AI140" s="298"/>
      <c r="AJ140" s="298"/>
      <c r="AK140" s="298"/>
      <c r="AL140" s="298"/>
      <c r="AM140" s="298"/>
      <c r="AN140" s="298"/>
      <c r="AO140" s="298"/>
      <c r="AP140" s="298"/>
      <c r="AQ140" s="298"/>
      <c r="AR140" s="298"/>
      <c r="AS140" s="298"/>
      <c r="AT140" s="298"/>
      <c r="AU140" s="298"/>
      <c r="AV140" s="298"/>
      <c r="AW140" s="298"/>
      <c r="AX140" s="298"/>
      <c r="AY140" s="298"/>
      <c r="AZ140" s="298"/>
      <c r="BA140" s="298"/>
      <c r="BB140" s="298"/>
      <c r="BC140" s="298"/>
      <c r="BD140" s="298"/>
      <c r="BE140" s="298"/>
      <c r="BF140" s="298"/>
      <c r="BG140" s="298"/>
      <c r="BH140" s="298"/>
      <c r="BI140" s="298"/>
      <c r="BJ140" s="298"/>
      <c r="BK140" s="298"/>
      <c r="BL140" s="298"/>
      <c r="BM140" s="298"/>
      <c r="BN140" s="298"/>
      <c r="BO140" s="298"/>
      <c r="BP140" s="298"/>
    </row>
    <row r="141" spans="1:68" x14ac:dyDescent="0.2">
      <c r="A141" s="298"/>
      <c r="B141" s="298"/>
      <c r="C141" s="298"/>
      <c r="D141" s="298"/>
      <c r="E141" s="298"/>
      <c r="F141" s="298"/>
      <c r="G141" s="298"/>
      <c r="H141" s="298"/>
      <c r="I141" s="298"/>
      <c r="J141" s="298"/>
      <c r="K141" s="298"/>
      <c r="L141" s="298"/>
      <c r="M141" s="298"/>
      <c r="N141" s="298"/>
      <c r="O141" s="298"/>
      <c r="P141" s="298"/>
      <c r="Q141" s="298"/>
      <c r="R141" s="298"/>
      <c r="S141" s="298"/>
      <c r="T141" s="298"/>
      <c r="U141" s="298"/>
      <c r="V141" s="298"/>
      <c r="W141" s="298"/>
      <c r="X141" s="298"/>
      <c r="Y141" s="298"/>
      <c r="Z141" s="298"/>
      <c r="AA141" s="298"/>
      <c r="AB141" s="298"/>
      <c r="AC141" s="298"/>
      <c r="AD141" s="298"/>
      <c r="AE141" s="298"/>
      <c r="AF141" s="298"/>
      <c r="AG141" s="298"/>
      <c r="AH141" s="298"/>
      <c r="AI141" s="298"/>
      <c r="AJ141" s="298"/>
      <c r="AK141" s="298"/>
      <c r="AL141" s="298"/>
      <c r="AM141" s="298"/>
      <c r="AN141" s="298"/>
      <c r="AO141" s="298"/>
      <c r="AP141" s="298"/>
      <c r="AQ141" s="298"/>
      <c r="AR141" s="298"/>
      <c r="AS141" s="298"/>
      <c r="AT141" s="298"/>
      <c r="AU141" s="298"/>
      <c r="AV141" s="298"/>
      <c r="AW141" s="298"/>
      <c r="AX141" s="298"/>
      <c r="AY141" s="298"/>
      <c r="AZ141" s="298"/>
      <c r="BA141" s="298"/>
      <c r="BB141" s="298"/>
      <c r="BC141" s="298"/>
      <c r="BD141" s="298"/>
      <c r="BE141" s="298"/>
      <c r="BF141" s="298"/>
      <c r="BG141" s="298"/>
      <c r="BH141" s="298"/>
      <c r="BI141" s="298"/>
      <c r="BJ141" s="298"/>
      <c r="BK141" s="298"/>
      <c r="BL141" s="298"/>
      <c r="BM141" s="298"/>
      <c r="BN141" s="298"/>
      <c r="BO141" s="298"/>
      <c r="BP141" s="298"/>
    </row>
    <row r="142" spans="1:68" x14ac:dyDescent="0.2">
      <c r="A142" s="298"/>
      <c r="B142" s="298"/>
      <c r="C142" s="298"/>
      <c r="D142" s="298"/>
      <c r="E142" s="298"/>
      <c r="F142" s="298"/>
      <c r="G142" s="298"/>
      <c r="H142" s="298"/>
      <c r="I142" s="298"/>
      <c r="J142" s="298"/>
      <c r="K142" s="298"/>
      <c r="L142" s="298"/>
      <c r="M142" s="298"/>
      <c r="N142" s="298"/>
      <c r="O142" s="298"/>
      <c r="P142" s="298"/>
      <c r="Q142" s="298"/>
      <c r="R142" s="298"/>
      <c r="S142" s="298"/>
      <c r="T142" s="298"/>
      <c r="U142" s="298"/>
      <c r="V142" s="298"/>
      <c r="W142" s="298"/>
      <c r="X142" s="298"/>
      <c r="Y142" s="298"/>
      <c r="Z142" s="298"/>
      <c r="AA142" s="298"/>
      <c r="AB142" s="298"/>
      <c r="AC142" s="298"/>
      <c r="AD142" s="298"/>
      <c r="AE142" s="298"/>
      <c r="AF142" s="298"/>
      <c r="AG142" s="298"/>
      <c r="AH142" s="298"/>
      <c r="AI142" s="298"/>
      <c r="AJ142" s="298"/>
      <c r="AK142" s="298"/>
      <c r="AL142" s="298"/>
      <c r="AM142" s="298"/>
      <c r="AN142" s="298"/>
      <c r="AO142" s="298"/>
      <c r="AP142" s="298"/>
      <c r="AQ142" s="298"/>
      <c r="AR142" s="298"/>
      <c r="AS142" s="298"/>
      <c r="AT142" s="298"/>
      <c r="AU142" s="298"/>
      <c r="AV142" s="298"/>
      <c r="AW142" s="298"/>
      <c r="AX142" s="298"/>
      <c r="AY142" s="298"/>
      <c r="AZ142" s="298"/>
      <c r="BA142" s="298"/>
      <c r="BB142" s="298"/>
      <c r="BC142" s="298"/>
      <c r="BD142" s="298"/>
      <c r="BE142" s="298"/>
      <c r="BF142" s="298"/>
      <c r="BG142" s="298"/>
      <c r="BH142" s="298"/>
      <c r="BI142" s="298"/>
      <c r="BJ142" s="298"/>
      <c r="BK142" s="298"/>
      <c r="BL142" s="298"/>
      <c r="BM142" s="298"/>
      <c r="BN142" s="298"/>
      <c r="BO142" s="298"/>
      <c r="BP142" s="298"/>
    </row>
    <row r="143" spans="1:68" x14ac:dyDescent="0.2">
      <c r="A143" s="298"/>
      <c r="B143" s="298"/>
      <c r="C143" s="298"/>
      <c r="D143" s="298"/>
      <c r="E143" s="298"/>
      <c r="F143" s="298"/>
      <c r="G143" s="298"/>
      <c r="H143" s="298"/>
      <c r="I143" s="298"/>
      <c r="J143" s="298"/>
      <c r="K143" s="298"/>
      <c r="L143" s="298"/>
      <c r="M143" s="298"/>
      <c r="N143" s="298"/>
      <c r="O143" s="298"/>
      <c r="P143" s="298"/>
      <c r="Q143" s="298"/>
      <c r="R143" s="298"/>
      <c r="S143" s="298"/>
      <c r="T143" s="298"/>
      <c r="U143" s="298"/>
      <c r="V143" s="298"/>
      <c r="W143" s="298"/>
      <c r="X143" s="298"/>
      <c r="Y143" s="298"/>
      <c r="Z143" s="298"/>
      <c r="AA143" s="298"/>
      <c r="AB143" s="298"/>
      <c r="AC143" s="298"/>
      <c r="AD143" s="298"/>
      <c r="AE143" s="298"/>
      <c r="AF143" s="298"/>
      <c r="AG143" s="298"/>
      <c r="AH143" s="298"/>
      <c r="AI143" s="298"/>
      <c r="AJ143" s="298"/>
      <c r="AK143" s="298"/>
      <c r="AL143" s="298"/>
      <c r="AM143" s="298"/>
      <c r="AN143" s="298"/>
      <c r="AO143" s="298"/>
      <c r="AP143" s="298"/>
      <c r="AQ143" s="298"/>
      <c r="AR143" s="298"/>
      <c r="AS143" s="298"/>
      <c r="AT143" s="298"/>
      <c r="AU143" s="298"/>
      <c r="AV143" s="298"/>
      <c r="AW143" s="298"/>
      <c r="AX143" s="298"/>
      <c r="AY143" s="298"/>
      <c r="AZ143" s="298"/>
      <c r="BA143" s="298"/>
      <c r="BB143" s="298"/>
      <c r="BC143" s="298"/>
      <c r="BD143" s="298"/>
      <c r="BE143" s="298"/>
      <c r="BF143" s="298"/>
      <c r="BG143" s="298"/>
      <c r="BH143" s="298"/>
      <c r="BI143" s="298"/>
      <c r="BJ143" s="298"/>
      <c r="BK143" s="298"/>
      <c r="BL143" s="298"/>
      <c r="BM143" s="298"/>
      <c r="BN143" s="298"/>
      <c r="BO143" s="298"/>
      <c r="BP143" s="298"/>
    </row>
    <row r="144" spans="1:68" x14ac:dyDescent="0.2">
      <c r="A144" s="298"/>
      <c r="B144" s="298"/>
      <c r="C144" s="298"/>
      <c r="D144" s="298"/>
      <c r="E144" s="298"/>
      <c r="F144" s="298"/>
      <c r="G144" s="298"/>
      <c r="H144" s="298"/>
      <c r="I144" s="298"/>
      <c r="J144" s="298"/>
      <c r="K144" s="298"/>
      <c r="L144" s="298"/>
      <c r="M144" s="298"/>
      <c r="N144" s="298"/>
      <c r="O144" s="298"/>
      <c r="P144" s="298"/>
      <c r="Q144" s="298"/>
      <c r="R144" s="298"/>
      <c r="S144" s="298"/>
      <c r="T144" s="298"/>
      <c r="U144" s="298"/>
      <c r="V144" s="298"/>
      <c r="W144" s="298"/>
      <c r="X144" s="298"/>
      <c r="Y144" s="298"/>
      <c r="Z144" s="298"/>
      <c r="AA144" s="298"/>
      <c r="AB144" s="298"/>
      <c r="AC144" s="298"/>
      <c r="AD144" s="298"/>
      <c r="AE144" s="298"/>
      <c r="AF144" s="298"/>
      <c r="AG144" s="298"/>
      <c r="AH144" s="298"/>
      <c r="AI144" s="298"/>
      <c r="AJ144" s="298"/>
      <c r="AK144" s="298"/>
      <c r="AL144" s="298"/>
      <c r="AM144" s="298"/>
      <c r="AN144" s="298"/>
      <c r="AO144" s="298"/>
      <c r="AP144" s="298"/>
      <c r="AQ144" s="298"/>
      <c r="AR144" s="298"/>
      <c r="AS144" s="298"/>
      <c r="AT144" s="298"/>
      <c r="AU144" s="298"/>
      <c r="AV144" s="298"/>
      <c r="AW144" s="298"/>
      <c r="AX144" s="298"/>
      <c r="AY144" s="298"/>
      <c r="AZ144" s="298"/>
      <c r="BA144" s="298"/>
      <c r="BB144" s="298"/>
      <c r="BC144" s="298"/>
      <c r="BD144" s="298"/>
      <c r="BE144" s="298"/>
      <c r="BF144" s="298"/>
      <c r="BG144" s="298"/>
      <c r="BH144" s="298"/>
      <c r="BI144" s="298"/>
      <c r="BJ144" s="298"/>
      <c r="BK144" s="298"/>
      <c r="BL144" s="298"/>
      <c r="BM144" s="298"/>
      <c r="BN144" s="298"/>
      <c r="BO144" s="298"/>
      <c r="BP144" s="298"/>
    </row>
    <row r="145" spans="1:68" x14ac:dyDescent="0.2">
      <c r="A145" s="298"/>
      <c r="B145" s="298"/>
      <c r="C145" s="298"/>
      <c r="D145" s="298"/>
      <c r="E145" s="298"/>
      <c r="F145" s="298"/>
      <c r="G145" s="298"/>
      <c r="H145" s="298"/>
      <c r="I145" s="298"/>
      <c r="J145" s="298"/>
      <c r="K145" s="298"/>
      <c r="L145" s="298"/>
      <c r="M145" s="298"/>
      <c r="N145" s="298"/>
      <c r="O145" s="298"/>
      <c r="P145" s="298"/>
      <c r="Q145" s="298"/>
      <c r="R145" s="298"/>
      <c r="S145" s="298"/>
      <c r="T145" s="298"/>
      <c r="U145" s="298"/>
      <c r="V145" s="298"/>
      <c r="W145" s="298"/>
      <c r="X145" s="298"/>
      <c r="Y145" s="298"/>
      <c r="Z145" s="298"/>
      <c r="AA145" s="298"/>
      <c r="AB145" s="298"/>
      <c r="AC145" s="298"/>
      <c r="AD145" s="298"/>
      <c r="AE145" s="298"/>
      <c r="AF145" s="298"/>
      <c r="AG145" s="298"/>
      <c r="AH145" s="298"/>
      <c r="AI145" s="298"/>
      <c r="AJ145" s="298"/>
      <c r="AK145" s="298"/>
      <c r="AL145" s="298"/>
      <c r="AM145" s="298"/>
      <c r="AN145" s="298"/>
      <c r="AO145" s="298"/>
      <c r="AP145" s="298"/>
      <c r="AQ145" s="298"/>
      <c r="AR145" s="298"/>
      <c r="AS145" s="298"/>
      <c r="AT145" s="298"/>
      <c r="AU145" s="298"/>
      <c r="AV145" s="298"/>
      <c r="AW145" s="298"/>
      <c r="AX145" s="298"/>
      <c r="AY145" s="298"/>
      <c r="AZ145" s="298"/>
      <c r="BA145" s="298"/>
      <c r="BB145" s="298"/>
      <c r="BC145" s="298"/>
      <c r="BD145" s="298"/>
      <c r="BE145" s="298"/>
      <c r="BF145" s="298"/>
      <c r="BG145" s="298"/>
      <c r="BH145" s="298"/>
      <c r="BI145" s="298"/>
      <c r="BJ145" s="298"/>
      <c r="BK145" s="298"/>
      <c r="BL145" s="298"/>
      <c r="BM145" s="298"/>
      <c r="BN145" s="298"/>
      <c r="BO145" s="298"/>
      <c r="BP145" s="298"/>
    </row>
    <row r="146" spans="1:68" x14ac:dyDescent="0.2">
      <c r="A146" s="298"/>
      <c r="B146" s="298"/>
      <c r="C146" s="298"/>
      <c r="D146" s="298"/>
      <c r="E146" s="298"/>
      <c r="F146" s="298"/>
      <c r="G146" s="298"/>
      <c r="H146" s="298"/>
      <c r="I146" s="298"/>
      <c r="J146" s="298"/>
      <c r="K146" s="298"/>
      <c r="L146" s="298"/>
      <c r="M146" s="298"/>
      <c r="N146" s="298"/>
      <c r="O146" s="298"/>
      <c r="P146" s="298"/>
      <c r="Q146" s="298"/>
      <c r="R146" s="298"/>
      <c r="S146" s="298"/>
      <c r="T146" s="298"/>
      <c r="U146" s="298"/>
      <c r="V146" s="298"/>
      <c r="W146" s="298"/>
      <c r="X146" s="298"/>
      <c r="Y146" s="298"/>
      <c r="Z146" s="298"/>
      <c r="AA146" s="298"/>
      <c r="AB146" s="298"/>
      <c r="AC146" s="298"/>
      <c r="AD146" s="298"/>
      <c r="AE146" s="298"/>
      <c r="AF146" s="298"/>
      <c r="AG146" s="298"/>
      <c r="AH146" s="298"/>
      <c r="AI146" s="298"/>
      <c r="AJ146" s="298"/>
      <c r="AK146" s="298"/>
      <c r="AL146" s="298"/>
      <c r="AM146" s="298"/>
      <c r="AN146" s="298"/>
      <c r="AO146" s="298"/>
      <c r="AP146" s="298"/>
      <c r="AQ146" s="298"/>
      <c r="AR146" s="298"/>
      <c r="AS146" s="298"/>
      <c r="AT146" s="298"/>
      <c r="AU146" s="298"/>
      <c r="AV146" s="298"/>
      <c r="AW146" s="298"/>
      <c r="AX146" s="298"/>
      <c r="AY146" s="298"/>
      <c r="AZ146" s="298"/>
      <c r="BA146" s="298"/>
      <c r="BB146" s="298"/>
      <c r="BC146" s="298"/>
      <c r="BD146" s="298"/>
      <c r="BE146" s="298"/>
      <c r="BF146" s="298"/>
      <c r="BG146" s="298"/>
      <c r="BH146" s="298"/>
      <c r="BI146" s="298"/>
      <c r="BJ146" s="298"/>
      <c r="BK146" s="298"/>
      <c r="BL146" s="298"/>
      <c r="BM146" s="298"/>
      <c r="BN146" s="298"/>
      <c r="BO146" s="298"/>
      <c r="BP146" s="298"/>
    </row>
    <row r="147" spans="1:68" x14ac:dyDescent="0.2">
      <c r="A147" s="298"/>
      <c r="B147" s="298"/>
      <c r="C147" s="298"/>
      <c r="D147" s="298"/>
      <c r="E147" s="298"/>
      <c r="F147" s="298"/>
      <c r="G147" s="298"/>
      <c r="H147" s="298"/>
      <c r="I147" s="298"/>
      <c r="J147" s="298"/>
      <c r="K147" s="298"/>
      <c r="L147" s="298"/>
      <c r="M147" s="298"/>
      <c r="N147" s="298"/>
      <c r="O147" s="298"/>
      <c r="P147" s="298"/>
      <c r="Q147" s="298"/>
      <c r="R147" s="298"/>
      <c r="S147" s="298"/>
      <c r="T147" s="298"/>
      <c r="U147" s="298"/>
      <c r="V147" s="298"/>
      <c r="W147" s="298"/>
      <c r="X147" s="298"/>
      <c r="Y147" s="298"/>
      <c r="Z147" s="298"/>
      <c r="AA147" s="298"/>
      <c r="AB147" s="298"/>
      <c r="AC147" s="298"/>
      <c r="AD147" s="298"/>
      <c r="AE147" s="298"/>
      <c r="AF147" s="298"/>
      <c r="AG147" s="298"/>
      <c r="AH147" s="298"/>
      <c r="AI147" s="298"/>
      <c r="AJ147" s="298"/>
      <c r="AK147" s="298"/>
      <c r="AL147" s="298"/>
      <c r="AM147" s="298"/>
      <c r="AN147" s="298"/>
      <c r="AO147" s="298"/>
      <c r="AP147" s="298"/>
      <c r="AQ147" s="298"/>
      <c r="AR147" s="298"/>
      <c r="AS147" s="298"/>
      <c r="AT147" s="298"/>
      <c r="AU147" s="298"/>
      <c r="AV147" s="298"/>
      <c r="AW147" s="298"/>
      <c r="AX147" s="298"/>
      <c r="AY147" s="298"/>
      <c r="AZ147" s="298"/>
      <c r="BA147" s="298"/>
      <c r="BB147" s="298"/>
      <c r="BC147" s="298"/>
      <c r="BD147" s="298"/>
      <c r="BE147" s="298"/>
      <c r="BF147" s="298"/>
      <c r="BG147" s="298"/>
      <c r="BH147" s="298"/>
      <c r="BI147" s="298"/>
      <c r="BJ147" s="298"/>
      <c r="BK147" s="298"/>
      <c r="BL147" s="298"/>
      <c r="BM147" s="298"/>
      <c r="BN147" s="298"/>
      <c r="BO147" s="298"/>
      <c r="BP147" s="298"/>
    </row>
    <row r="148" spans="1:68" x14ac:dyDescent="0.2">
      <c r="A148" s="298"/>
      <c r="B148" s="298"/>
      <c r="C148" s="298"/>
      <c r="D148" s="298"/>
      <c r="E148" s="298"/>
      <c r="F148" s="298"/>
      <c r="G148" s="298"/>
      <c r="H148" s="298"/>
      <c r="I148" s="298"/>
      <c r="J148" s="298"/>
      <c r="K148" s="298"/>
      <c r="L148" s="298"/>
      <c r="M148" s="298"/>
      <c r="N148" s="298"/>
      <c r="O148" s="298"/>
      <c r="P148" s="298"/>
      <c r="Q148" s="298"/>
      <c r="R148" s="298"/>
      <c r="S148" s="298"/>
      <c r="T148" s="298"/>
      <c r="U148" s="298"/>
      <c r="V148" s="298"/>
      <c r="W148" s="298"/>
      <c r="X148" s="298"/>
      <c r="Y148" s="298"/>
      <c r="Z148" s="298"/>
      <c r="AA148" s="298"/>
      <c r="AB148" s="298"/>
      <c r="AC148" s="298"/>
      <c r="AD148" s="298"/>
      <c r="AE148" s="298"/>
      <c r="AF148" s="298"/>
      <c r="AG148" s="298"/>
      <c r="AH148" s="298"/>
      <c r="AI148" s="298"/>
      <c r="AJ148" s="298"/>
      <c r="AK148" s="298"/>
      <c r="AL148" s="298"/>
      <c r="AM148" s="298"/>
      <c r="AN148" s="298"/>
      <c r="AO148" s="298"/>
      <c r="AP148" s="298"/>
      <c r="AQ148" s="298"/>
      <c r="AR148" s="298"/>
      <c r="AS148" s="298"/>
      <c r="AT148" s="298"/>
      <c r="AU148" s="298"/>
      <c r="AV148" s="298"/>
      <c r="AW148" s="298"/>
      <c r="AX148" s="298"/>
      <c r="AY148" s="298"/>
      <c r="AZ148" s="298"/>
      <c r="BA148" s="298"/>
      <c r="BB148" s="298"/>
      <c r="BC148" s="298"/>
      <c r="BD148" s="298"/>
      <c r="BE148" s="298"/>
      <c r="BF148" s="298"/>
      <c r="BG148" s="298"/>
      <c r="BH148" s="298"/>
      <c r="BI148" s="298"/>
      <c r="BJ148" s="298"/>
      <c r="BK148" s="298"/>
      <c r="BL148" s="298"/>
      <c r="BM148" s="298"/>
      <c r="BN148" s="298"/>
      <c r="BO148" s="298"/>
      <c r="BP148" s="298"/>
    </row>
    <row r="149" spans="1:68" x14ac:dyDescent="0.2">
      <c r="A149" s="298"/>
      <c r="B149" s="298"/>
      <c r="C149" s="298"/>
      <c r="D149" s="298"/>
      <c r="E149" s="298"/>
      <c r="F149" s="298"/>
      <c r="G149" s="298"/>
      <c r="H149" s="298"/>
      <c r="I149" s="298"/>
      <c r="J149" s="298"/>
      <c r="K149" s="298"/>
      <c r="L149" s="298"/>
      <c r="M149" s="298"/>
      <c r="N149" s="298"/>
      <c r="O149" s="298"/>
      <c r="P149" s="298"/>
      <c r="Q149" s="298"/>
      <c r="R149" s="298"/>
      <c r="S149" s="298"/>
      <c r="T149" s="298"/>
      <c r="U149" s="298"/>
      <c r="V149" s="298"/>
      <c r="W149" s="298"/>
      <c r="X149" s="298"/>
      <c r="Y149" s="298"/>
      <c r="Z149" s="298"/>
      <c r="AA149" s="298"/>
      <c r="AB149" s="298"/>
      <c r="AC149" s="298"/>
      <c r="AD149" s="298"/>
      <c r="AE149" s="298"/>
      <c r="AF149" s="298"/>
      <c r="AG149" s="298"/>
      <c r="AH149" s="298"/>
      <c r="AI149" s="298"/>
      <c r="AJ149" s="298"/>
      <c r="AK149" s="298"/>
      <c r="AL149" s="298"/>
      <c r="AM149" s="298"/>
      <c r="AN149" s="298"/>
      <c r="AO149" s="298"/>
      <c r="AP149" s="298"/>
      <c r="AQ149" s="298"/>
      <c r="AR149" s="298"/>
      <c r="AS149" s="298"/>
      <c r="AT149" s="298"/>
      <c r="AU149" s="298"/>
      <c r="AV149" s="298"/>
      <c r="AW149" s="298"/>
      <c r="AX149" s="298"/>
      <c r="AY149" s="298"/>
      <c r="AZ149" s="298"/>
      <c r="BA149" s="298"/>
      <c r="BB149" s="298"/>
      <c r="BC149" s="298"/>
      <c r="BD149" s="298"/>
      <c r="BE149" s="298"/>
      <c r="BF149" s="298"/>
      <c r="BG149" s="298"/>
      <c r="BH149" s="298"/>
      <c r="BI149" s="298"/>
      <c r="BJ149" s="298"/>
      <c r="BK149" s="298"/>
      <c r="BL149" s="298"/>
      <c r="BM149" s="298"/>
      <c r="BN149" s="298"/>
      <c r="BO149" s="298"/>
      <c r="BP149" s="298"/>
    </row>
    <row r="150" spans="1:68" x14ac:dyDescent="0.2">
      <c r="A150" s="298"/>
      <c r="B150" s="298"/>
      <c r="C150" s="298"/>
      <c r="D150" s="298"/>
      <c r="E150" s="298"/>
      <c r="F150" s="298"/>
      <c r="G150" s="298"/>
      <c r="H150" s="298"/>
      <c r="I150" s="298"/>
      <c r="J150" s="298"/>
      <c r="K150" s="298"/>
      <c r="L150" s="298"/>
      <c r="M150" s="298"/>
      <c r="N150" s="298"/>
      <c r="O150" s="298"/>
      <c r="P150" s="298"/>
      <c r="Q150" s="298"/>
      <c r="R150" s="298"/>
      <c r="S150" s="298"/>
      <c r="T150" s="298"/>
      <c r="U150" s="298"/>
      <c r="V150" s="298"/>
      <c r="W150" s="298"/>
      <c r="X150" s="298"/>
      <c r="Y150" s="298"/>
      <c r="Z150" s="298"/>
      <c r="AA150" s="298"/>
      <c r="AB150" s="298"/>
      <c r="AC150" s="298"/>
      <c r="AD150" s="298"/>
      <c r="AE150" s="298"/>
      <c r="AF150" s="298"/>
      <c r="AG150" s="298"/>
      <c r="AH150" s="298"/>
      <c r="AI150" s="298"/>
      <c r="AJ150" s="298"/>
      <c r="AK150" s="298"/>
      <c r="AL150" s="298"/>
      <c r="AM150" s="298"/>
      <c r="AN150" s="298"/>
      <c r="AO150" s="298"/>
      <c r="AP150" s="298"/>
      <c r="AQ150" s="298"/>
      <c r="AR150" s="298"/>
      <c r="AS150" s="298"/>
      <c r="AT150" s="298"/>
      <c r="AU150" s="298"/>
      <c r="AV150" s="298"/>
      <c r="AW150" s="298"/>
      <c r="AX150" s="298"/>
      <c r="AY150" s="298"/>
      <c r="AZ150" s="298"/>
      <c r="BA150" s="298"/>
      <c r="BB150" s="298"/>
      <c r="BC150" s="298"/>
      <c r="BD150" s="298"/>
      <c r="BE150" s="298"/>
      <c r="BF150" s="298"/>
      <c r="BG150" s="298"/>
      <c r="BH150" s="298"/>
      <c r="BI150" s="298"/>
      <c r="BJ150" s="298"/>
      <c r="BK150" s="298"/>
      <c r="BL150" s="298"/>
      <c r="BM150" s="298"/>
      <c r="BN150" s="298"/>
      <c r="BO150" s="298"/>
      <c r="BP150" s="298"/>
    </row>
    <row r="151" spans="1:68" x14ac:dyDescent="0.2">
      <c r="A151" s="298"/>
      <c r="B151" s="298"/>
      <c r="C151" s="298"/>
      <c r="D151" s="298"/>
      <c r="E151" s="298"/>
      <c r="F151" s="298"/>
      <c r="G151" s="298"/>
      <c r="H151" s="298"/>
      <c r="I151" s="298"/>
      <c r="J151" s="298"/>
      <c r="K151" s="298"/>
      <c r="L151" s="298"/>
      <c r="M151" s="298"/>
      <c r="N151" s="298"/>
      <c r="O151" s="298"/>
      <c r="P151" s="298"/>
      <c r="Q151" s="298"/>
      <c r="R151" s="298"/>
      <c r="S151" s="298"/>
      <c r="T151" s="298"/>
      <c r="U151" s="298"/>
      <c r="V151" s="298"/>
      <c r="W151" s="298"/>
      <c r="X151" s="298"/>
      <c r="Y151" s="298"/>
      <c r="Z151" s="298"/>
      <c r="AA151" s="298"/>
      <c r="AB151" s="298"/>
      <c r="AC151" s="298"/>
      <c r="AD151" s="298"/>
      <c r="AE151" s="298"/>
      <c r="AF151" s="298"/>
      <c r="AG151" s="298"/>
      <c r="AH151" s="298"/>
      <c r="AI151" s="298"/>
      <c r="AJ151" s="298"/>
      <c r="AK151" s="298"/>
      <c r="AL151" s="298"/>
      <c r="AM151" s="298"/>
      <c r="AN151" s="298"/>
      <c r="AO151" s="298"/>
      <c r="AP151" s="298"/>
      <c r="AQ151" s="298"/>
      <c r="AR151" s="298"/>
      <c r="AS151" s="298"/>
      <c r="AT151" s="298"/>
      <c r="AU151" s="298"/>
      <c r="AV151" s="298"/>
      <c r="AW151" s="298"/>
      <c r="AX151" s="298"/>
      <c r="AY151" s="298"/>
      <c r="AZ151" s="298"/>
      <c r="BA151" s="298"/>
      <c r="BB151" s="298"/>
      <c r="BC151" s="298"/>
      <c r="BD151" s="298"/>
      <c r="BE151" s="298"/>
      <c r="BF151" s="298"/>
      <c r="BG151" s="298"/>
      <c r="BH151" s="298"/>
      <c r="BI151" s="298"/>
      <c r="BJ151" s="298"/>
      <c r="BK151" s="298"/>
      <c r="BL151" s="298"/>
      <c r="BM151" s="298"/>
      <c r="BN151" s="298"/>
      <c r="BO151" s="298"/>
      <c r="BP151" s="298"/>
    </row>
    <row r="152" spans="1:68" x14ac:dyDescent="0.2">
      <c r="A152" s="298"/>
      <c r="B152" s="298"/>
      <c r="C152" s="298"/>
      <c r="D152" s="298"/>
      <c r="E152" s="298"/>
      <c r="F152" s="298"/>
      <c r="G152" s="298"/>
      <c r="H152" s="298"/>
      <c r="I152" s="298"/>
      <c r="J152" s="298"/>
      <c r="K152" s="298"/>
      <c r="L152" s="298"/>
      <c r="M152" s="298"/>
      <c r="N152" s="298"/>
      <c r="O152" s="298"/>
      <c r="P152" s="298"/>
      <c r="Q152" s="298"/>
      <c r="R152" s="298"/>
      <c r="S152" s="298"/>
      <c r="T152" s="298"/>
      <c r="U152" s="298"/>
      <c r="V152" s="298"/>
      <c r="W152" s="298"/>
      <c r="X152" s="298"/>
      <c r="Y152" s="298"/>
      <c r="Z152" s="298"/>
      <c r="AA152" s="298"/>
      <c r="AB152" s="298"/>
      <c r="AC152" s="298"/>
      <c r="AD152" s="298"/>
      <c r="AE152" s="298"/>
      <c r="AF152" s="298"/>
      <c r="AG152" s="298"/>
      <c r="AH152" s="298"/>
      <c r="AI152" s="298"/>
      <c r="AJ152" s="298"/>
      <c r="AK152" s="298"/>
      <c r="AL152" s="298"/>
      <c r="AM152" s="298"/>
      <c r="AN152" s="298"/>
      <c r="AO152" s="298"/>
      <c r="AP152" s="298"/>
      <c r="AQ152" s="298"/>
      <c r="AR152" s="298"/>
      <c r="AS152" s="298"/>
      <c r="AT152" s="298"/>
      <c r="AU152" s="298"/>
      <c r="AV152" s="298"/>
      <c r="AW152" s="298"/>
      <c r="AX152" s="298"/>
      <c r="AY152" s="298"/>
      <c r="AZ152" s="298"/>
      <c r="BA152" s="298"/>
      <c r="BB152" s="298"/>
      <c r="BC152" s="298"/>
      <c r="BD152" s="298"/>
      <c r="BE152" s="298"/>
      <c r="BF152" s="298"/>
      <c r="BG152" s="298"/>
      <c r="BH152" s="298"/>
      <c r="BI152" s="298"/>
      <c r="BJ152" s="298"/>
      <c r="BK152" s="298"/>
      <c r="BL152" s="298"/>
      <c r="BM152" s="298"/>
      <c r="BN152" s="298"/>
      <c r="BO152" s="298"/>
      <c r="BP152" s="298"/>
    </row>
    <row r="153" spans="1:68" x14ac:dyDescent="0.2">
      <c r="A153" s="298"/>
      <c r="B153" s="298"/>
      <c r="C153" s="298"/>
      <c r="D153" s="298"/>
      <c r="E153" s="298"/>
      <c r="F153" s="298"/>
      <c r="G153" s="298"/>
      <c r="H153" s="298"/>
      <c r="I153" s="298"/>
      <c r="J153" s="298"/>
      <c r="K153" s="298"/>
      <c r="L153" s="298"/>
      <c r="M153" s="298"/>
      <c r="N153" s="298"/>
      <c r="O153" s="298"/>
      <c r="P153" s="298"/>
      <c r="Q153" s="298"/>
      <c r="R153" s="298"/>
      <c r="S153" s="298"/>
      <c r="T153" s="298"/>
      <c r="U153" s="298"/>
      <c r="V153" s="298"/>
      <c r="W153" s="298"/>
      <c r="X153" s="298"/>
      <c r="Y153" s="298"/>
      <c r="Z153" s="298"/>
      <c r="AA153" s="298"/>
      <c r="AB153" s="298"/>
      <c r="AC153" s="298"/>
      <c r="AD153" s="298"/>
      <c r="AE153" s="298"/>
      <c r="AF153" s="298"/>
      <c r="AG153" s="298"/>
      <c r="AH153" s="298"/>
      <c r="AI153" s="298"/>
      <c r="AJ153" s="298"/>
      <c r="AK153" s="298"/>
      <c r="AL153" s="298"/>
      <c r="AM153" s="298"/>
      <c r="AN153" s="298"/>
      <c r="AO153" s="298"/>
      <c r="AP153" s="298"/>
      <c r="AQ153" s="298"/>
      <c r="AR153" s="298"/>
      <c r="AS153" s="298"/>
      <c r="AT153" s="298"/>
      <c r="AU153" s="298"/>
      <c r="AV153" s="298"/>
      <c r="AW153" s="298"/>
      <c r="AX153" s="298"/>
      <c r="AY153" s="298"/>
      <c r="AZ153" s="298"/>
      <c r="BA153" s="298"/>
      <c r="BB153" s="298"/>
      <c r="BC153" s="298"/>
      <c r="BD153" s="298"/>
      <c r="BE153" s="298"/>
      <c r="BF153" s="298"/>
      <c r="BG153" s="298"/>
      <c r="BH153" s="298"/>
      <c r="BI153" s="298"/>
      <c r="BJ153" s="298"/>
      <c r="BK153" s="298"/>
      <c r="BL153" s="298"/>
      <c r="BM153" s="298"/>
      <c r="BN153" s="298"/>
      <c r="BO153" s="298"/>
      <c r="BP153" s="298"/>
    </row>
    <row r="154" spans="1:68" x14ac:dyDescent="0.2">
      <c r="A154" s="298"/>
      <c r="B154" s="298"/>
      <c r="C154" s="298"/>
      <c r="D154" s="298"/>
      <c r="E154" s="298"/>
      <c r="F154" s="298"/>
      <c r="G154" s="298"/>
      <c r="H154" s="298"/>
      <c r="I154" s="298"/>
      <c r="J154" s="298"/>
      <c r="K154" s="298"/>
      <c r="L154" s="298"/>
      <c r="M154" s="298"/>
      <c r="N154" s="298"/>
      <c r="O154" s="298"/>
      <c r="P154" s="298"/>
      <c r="Q154" s="298"/>
      <c r="R154" s="298"/>
      <c r="S154" s="298"/>
      <c r="T154" s="298"/>
      <c r="U154" s="298"/>
      <c r="V154" s="298"/>
      <c r="W154" s="298"/>
      <c r="X154" s="298"/>
      <c r="Y154" s="298"/>
      <c r="Z154" s="298"/>
      <c r="AA154" s="298"/>
      <c r="AB154" s="298"/>
      <c r="AC154" s="298"/>
      <c r="AD154" s="298"/>
      <c r="AE154" s="298"/>
      <c r="AF154" s="298"/>
      <c r="AG154" s="298"/>
      <c r="AH154" s="298"/>
      <c r="AI154" s="298"/>
      <c r="AJ154" s="298"/>
      <c r="AK154" s="298"/>
      <c r="AL154" s="298"/>
      <c r="AM154" s="298"/>
      <c r="AN154" s="298"/>
      <c r="AO154" s="298"/>
      <c r="AP154" s="298"/>
      <c r="AQ154" s="298"/>
      <c r="AR154" s="298"/>
      <c r="AS154" s="298"/>
      <c r="AT154" s="298"/>
      <c r="AU154" s="298"/>
      <c r="AV154" s="298"/>
      <c r="AW154" s="298"/>
      <c r="AX154" s="298"/>
      <c r="AY154" s="298"/>
      <c r="AZ154" s="298"/>
      <c r="BA154" s="298"/>
      <c r="BB154" s="298"/>
      <c r="BC154" s="298"/>
      <c r="BD154" s="298"/>
      <c r="BE154" s="298"/>
      <c r="BF154" s="298"/>
      <c r="BG154" s="298"/>
      <c r="BH154" s="298"/>
      <c r="BI154" s="298"/>
      <c r="BJ154" s="298"/>
      <c r="BK154" s="298"/>
      <c r="BL154" s="298"/>
      <c r="BM154" s="298"/>
      <c r="BN154" s="298"/>
      <c r="BO154" s="298"/>
      <c r="BP154" s="298"/>
    </row>
    <row r="155" spans="1:68" x14ac:dyDescent="0.2">
      <c r="A155" s="298"/>
      <c r="B155" s="298"/>
      <c r="C155" s="298"/>
      <c r="D155" s="298"/>
      <c r="E155" s="298"/>
      <c r="F155" s="298"/>
      <c r="G155" s="298"/>
      <c r="H155" s="298"/>
      <c r="I155" s="298"/>
      <c r="J155" s="298"/>
      <c r="K155" s="298"/>
      <c r="L155" s="298"/>
      <c r="M155" s="298"/>
      <c r="N155" s="298"/>
      <c r="O155" s="298"/>
      <c r="P155" s="298"/>
      <c r="Q155" s="298"/>
      <c r="R155" s="298"/>
      <c r="S155" s="298"/>
      <c r="T155" s="298"/>
      <c r="U155" s="298"/>
      <c r="V155" s="298"/>
      <c r="W155" s="298"/>
      <c r="X155" s="298"/>
      <c r="Y155" s="298"/>
      <c r="Z155" s="298"/>
      <c r="AA155" s="298"/>
      <c r="AB155" s="298"/>
      <c r="AC155" s="298"/>
      <c r="AD155" s="298"/>
      <c r="AE155" s="298"/>
      <c r="AF155" s="298"/>
      <c r="AG155" s="298"/>
      <c r="AH155" s="298"/>
      <c r="AI155" s="298"/>
      <c r="AJ155" s="298"/>
      <c r="AK155" s="298"/>
      <c r="AL155" s="298"/>
      <c r="AM155" s="298"/>
      <c r="AN155" s="298"/>
      <c r="AO155" s="298"/>
      <c r="AP155" s="298"/>
      <c r="AQ155" s="298"/>
      <c r="AR155" s="298"/>
      <c r="AS155" s="298"/>
      <c r="AT155" s="298"/>
      <c r="AU155" s="298"/>
      <c r="AV155" s="298"/>
      <c r="AW155" s="298"/>
      <c r="AX155" s="298"/>
      <c r="AY155" s="298"/>
      <c r="AZ155" s="298"/>
      <c r="BA155" s="298"/>
      <c r="BB155" s="298"/>
      <c r="BC155" s="298"/>
      <c r="BD155" s="298"/>
      <c r="BE155" s="298"/>
      <c r="BF155" s="298"/>
      <c r="BG155" s="298"/>
      <c r="BH155" s="298"/>
      <c r="BI155" s="298"/>
      <c r="BJ155" s="298"/>
      <c r="BK155" s="298"/>
      <c r="BL155" s="298"/>
      <c r="BM155" s="298"/>
      <c r="BN155" s="298"/>
      <c r="BO155" s="298"/>
      <c r="BP155" s="298"/>
    </row>
    <row r="156" spans="1:68" x14ac:dyDescent="0.2">
      <c r="A156" s="298"/>
      <c r="B156" s="298"/>
      <c r="C156" s="298"/>
      <c r="D156" s="298"/>
      <c r="E156" s="298"/>
      <c r="F156" s="298"/>
      <c r="G156" s="298"/>
      <c r="H156" s="298"/>
      <c r="I156" s="298"/>
      <c r="J156" s="298"/>
      <c r="K156" s="298"/>
      <c r="L156" s="298"/>
      <c r="M156" s="298"/>
      <c r="N156" s="298"/>
      <c r="O156" s="298"/>
      <c r="P156" s="298"/>
      <c r="Q156" s="298"/>
      <c r="R156" s="298"/>
      <c r="S156" s="298"/>
      <c r="T156" s="298"/>
      <c r="U156" s="298"/>
      <c r="V156" s="298"/>
      <c r="W156" s="298"/>
      <c r="X156" s="298"/>
      <c r="Y156" s="298"/>
      <c r="Z156" s="298"/>
      <c r="AA156" s="298"/>
      <c r="AB156" s="298"/>
      <c r="AC156" s="298"/>
      <c r="AD156" s="298"/>
      <c r="AE156" s="298"/>
      <c r="AF156" s="298"/>
      <c r="AG156" s="298"/>
      <c r="AH156" s="298"/>
      <c r="AI156" s="298"/>
      <c r="AJ156" s="298"/>
      <c r="AK156" s="298"/>
      <c r="AL156" s="298"/>
      <c r="AM156" s="298"/>
      <c r="AN156" s="298"/>
      <c r="AO156" s="298"/>
      <c r="AP156" s="298"/>
      <c r="AQ156" s="298"/>
      <c r="AR156" s="298"/>
      <c r="AS156" s="298"/>
      <c r="AT156" s="298"/>
      <c r="AU156" s="298"/>
      <c r="AV156" s="298"/>
      <c r="AW156" s="298"/>
      <c r="AX156" s="298"/>
      <c r="AY156" s="298"/>
      <c r="AZ156" s="298"/>
      <c r="BA156" s="298"/>
      <c r="BB156" s="298"/>
      <c r="BC156" s="298"/>
      <c r="BD156" s="298"/>
      <c r="BE156" s="298"/>
      <c r="BF156" s="298"/>
      <c r="BG156" s="298"/>
      <c r="BH156" s="298"/>
      <c r="BI156" s="298"/>
      <c r="BJ156" s="298"/>
      <c r="BK156" s="298"/>
      <c r="BL156" s="298"/>
      <c r="BM156" s="298"/>
      <c r="BN156" s="298"/>
      <c r="BO156" s="298"/>
      <c r="BP156" s="298"/>
    </row>
    <row r="157" spans="1:68" x14ac:dyDescent="0.2">
      <c r="A157" s="298"/>
      <c r="B157" s="298"/>
      <c r="C157" s="298"/>
      <c r="D157" s="298"/>
      <c r="E157" s="298"/>
      <c r="F157" s="298"/>
      <c r="G157" s="298"/>
      <c r="H157" s="298"/>
      <c r="I157" s="298"/>
      <c r="J157" s="298"/>
      <c r="K157" s="298"/>
      <c r="L157" s="298"/>
      <c r="M157" s="298"/>
      <c r="N157" s="298"/>
      <c r="O157" s="298"/>
      <c r="P157" s="298"/>
      <c r="Q157" s="298"/>
      <c r="R157" s="298"/>
      <c r="S157" s="298"/>
      <c r="T157" s="298"/>
      <c r="U157" s="298"/>
      <c r="V157" s="298"/>
      <c r="W157" s="298"/>
      <c r="X157" s="298"/>
      <c r="Y157" s="298"/>
      <c r="Z157" s="298"/>
      <c r="AA157" s="298"/>
      <c r="AB157" s="298"/>
      <c r="AC157" s="298"/>
      <c r="AD157" s="298"/>
      <c r="AE157" s="298"/>
      <c r="AF157" s="298"/>
      <c r="AG157" s="298"/>
      <c r="AH157" s="298"/>
      <c r="AI157" s="298"/>
      <c r="AJ157" s="298"/>
      <c r="AK157" s="298"/>
      <c r="AL157" s="298"/>
      <c r="AM157" s="298"/>
      <c r="AN157" s="298"/>
      <c r="AO157" s="298"/>
      <c r="AP157" s="298"/>
      <c r="AQ157" s="298"/>
      <c r="AR157" s="298"/>
      <c r="AS157" s="298"/>
      <c r="AT157" s="298"/>
      <c r="AU157" s="298"/>
      <c r="AV157" s="298"/>
      <c r="AW157" s="298"/>
      <c r="AX157" s="298"/>
      <c r="AY157" s="298"/>
      <c r="AZ157" s="298"/>
      <c r="BA157" s="298"/>
      <c r="BB157" s="298"/>
      <c r="BC157" s="298"/>
      <c r="BD157" s="298"/>
      <c r="BE157" s="298"/>
      <c r="BF157" s="298"/>
      <c r="BG157" s="298"/>
      <c r="BH157" s="298"/>
      <c r="BI157" s="298"/>
      <c r="BJ157" s="298"/>
      <c r="BK157" s="298"/>
      <c r="BL157" s="298"/>
      <c r="BM157" s="298"/>
      <c r="BN157" s="298"/>
      <c r="BO157" s="298"/>
      <c r="BP157" s="298"/>
    </row>
    <row r="158" spans="1:68" x14ac:dyDescent="0.2">
      <c r="A158" s="298"/>
      <c r="B158" s="298"/>
      <c r="C158" s="298"/>
      <c r="D158" s="298"/>
      <c r="E158" s="298"/>
      <c r="F158" s="298"/>
      <c r="G158" s="298"/>
      <c r="H158" s="298"/>
      <c r="I158" s="298"/>
      <c r="J158" s="298"/>
      <c r="K158" s="298"/>
      <c r="L158" s="298"/>
      <c r="M158" s="298"/>
      <c r="N158" s="298"/>
      <c r="O158" s="298"/>
      <c r="P158" s="298"/>
      <c r="Q158" s="298"/>
      <c r="R158" s="298"/>
      <c r="S158" s="298"/>
      <c r="T158" s="298"/>
      <c r="U158" s="298"/>
      <c r="V158" s="298"/>
      <c r="W158" s="298"/>
      <c r="X158" s="298"/>
      <c r="Y158" s="298"/>
      <c r="Z158" s="298"/>
      <c r="AA158" s="298"/>
      <c r="AB158" s="298"/>
      <c r="AC158" s="298"/>
      <c r="AD158" s="298"/>
      <c r="AE158" s="298"/>
      <c r="AF158" s="298"/>
      <c r="AG158" s="298"/>
      <c r="AH158" s="298"/>
      <c r="AI158" s="298"/>
      <c r="AJ158" s="298"/>
      <c r="AK158" s="298"/>
      <c r="AL158" s="298"/>
      <c r="AM158" s="298"/>
      <c r="AN158" s="298"/>
      <c r="AO158" s="298"/>
      <c r="AP158" s="298"/>
      <c r="AQ158" s="298"/>
      <c r="AR158" s="298"/>
      <c r="AS158" s="298"/>
      <c r="AT158" s="298"/>
      <c r="AU158" s="298"/>
      <c r="AV158" s="298"/>
      <c r="AW158" s="298"/>
      <c r="AX158" s="298"/>
      <c r="AY158" s="298"/>
      <c r="AZ158" s="298"/>
      <c r="BA158" s="298"/>
      <c r="BB158" s="298"/>
      <c r="BC158" s="298"/>
      <c r="BD158" s="298"/>
      <c r="BE158" s="298"/>
      <c r="BF158" s="298"/>
      <c r="BG158" s="298"/>
      <c r="BH158" s="298"/>
      <c r="BI158" s="298"/>
      <c r="BJ158" s="298"/>
      <c r="BK158" s="298"/>
      <c r="BL158" s="298"/>
      <c r="BM158" s="298"/>
      <c r="BN158" s="298"/>
      <c r="BO158" s="298"/>
      <c r="BP158" s="298"/>
    </row>
    <row r="159" spans="1:68" x14ac:dyDescent="0.2">
      <c r="A159" s="298"/>
      <c r="B159" s="298"/>
      <c r="C159" s="298"/>
      <c r="D159" s="298"/>
      <c r="E159" s="298"/>
      <c r="F159" s="298"/>
      <c r="G159" s="298"/>
      <c r="H159" s="298"/>
      <c r="I159" s="298"/>
      <c r="J159" s="298"/>
      <c r="K159" s="298"/>
      <c r="L159" s="298"/>
      <c r="M159" s="298"/>
      <c r="N159" s="298"/>
      <c r="O159" s="298"/>
      <c r="P159" s="298"/>
      <c r="Q159" s="298"/>
      <c r="R159" s="298"/>
      <c r="S159" s="298"/>
      <c r="T159" s="298"/>
      <c r="U159" s="298"/>
      <c r="V159" s="298"/>
      <c r="W159" s="298"/>
      <c r="X159" s="298"/>
      <c r="Y159" s="298"/>
      <c r="Z159" s="298"/>
      <c r="AA159" s="298"/>
      <c r="AB159" s="298"/>
      <c r="AC159" s="298"/>
      <c r="AD159" s="298"/>
      <c r="AE159" s="298"/>
      <c r="AF159" s="298"/>
      <c r="AG159" s="298"/>
      <c r="AH159" s="298"/>
      <c r="AI159" s="298"/>
      <c r="AJ159" s="298"/>
      <c r="AK159" s="298"/>
      <c r="AL159" s="298"/>
      <c r="AM159" s="298"/>
      <c r="AN159" s="298"/>
      <c r="AO159" s="298"/>
      <c r="AP159" s="298"/>
      <c r="AQ159" s="298"/>
      <c r="AR159" s="298"/>
      <c r="AS159" s="298"/>
      <c r="AT159" s="298"/>
      <c r="AU159" s="298"/>
      <c r="AV159" s="298"/>
      <c r="AW159" s="298"/>
      <c r="AX159" s="298"/>
      <c r="AY159" s="298"/>
      <c r="AZ159" s="298"/>
      <c r="BA159" s="298"/>
      <c r="BB159" s="298"/>
      <c r="BC159" s="298"/>
      <c r="BD159" s="298"/>
      <c r="BE159" s="298"/>
      <c r="BF159" s="298"/>
      <c r="BG159" s="298"/>
      <c r="BH159" s="298"/>
      <c r="BI159" s="298"/>
      <c r="BJ159" s="298"/>
      <c r="BK159" s="298"/>
      <c r="BL159" s="298"/>
      <c r="BM159" s="298"/>
      <c r="BN159" s="298"/>
      <c r="BO159" s="298"/>
      <c r="BP159" s="298"/>
    </row>
    <row r="160" spans="1:68" x14ac:dyDescent="0.2">
      <c r="A160" s="298"/>
      <c r="B160" s="298"/>
      <c r="C160" s="298"/>
      <c r="D160" s="298"/>
      <c r="E160" s="298"/>
      <c r="F160" s="298"/>
      <c r="G160" s="298"/>
      <c r="H160" s="298"/>
      <c r="I160" s="298"/>
      <c r="J160" s="298"/>
      <c r="K160" s="298"/>
      <c r="L160" s="298"/>
      <c r="M160" s="298"/>
      <c r="N160" s="298"/>
      <c r="O160" s="298"/>
      <c r="P160" s="298"/>
      <c r="Q160" s="298"/>
      <c r="R160" s="298"/>
      <c r="S160" s="298"/>
      <c r="T160" s="298"/>
      <c r="U160" s="298"/>
      <c r="V160" s="298"/>
      <c r="W160" s="298"/>
      <c r="X160" s="298"/>
      <c r="Y160" s="298"/>
      <c r="Z160" s="298"/>
      <c r="AA160" s="298"/>
      <c r="AB160" s="298"/>
      <c r="AC160" s="298"/>
      <c r="AD160" s="298"/>
      <c r="AE160" s="298"/>
      <c r="AF160" s="298"/>
      <c r="AG160" s="298"/>
      <c r="AH160" s="298"/>
      <c r="AI160" s="298"/>
      <c r="AJ160" s="298"/>
      <c r="AK160" s="298"/>
      <c r="AL160" s="298"/>
      <c r="AM160" s="298"/>
      <c r="AN160" s="298"/>
      <c r="AO160" s="298"/>
      <c r="AP160" s="298"/>
      <c r="AQ160" s="298"/>
      <c r="AR160" s="298"/>
      <c r="AS160" s="298"/>
      <c r="AT160" s="298"/>
      <c r="AU160" s="298"/>
      <c r="AV160" s="298"/>
      <c r="AW160" s="298"/>
      <c r="AX160" s="298"/>
      <c r="AY160" s="298"/>
      <c r="AZ160" s="298"/>
      <c r="BA160" s="298"/>
      <c r="BB160" s="298"/>
      <c r="BC160" s="298"/>
      <c r="BD160" s="298"/>
      <c r="BE160" s="298"/>
      <c r="BF160" s="298"/>
      <c r="BG160" s="298"/>
      <c r="BH160" s="298"/>
      <c r="BI160" s="298"/>
      <c r="BJ160" s="298"/>
      <c r="BK160" s="298"/>
      <c r="BL160" s="298"/>
      <c r="BM160" s="298"/>
      <c r="BN160" s="298"/>
      <c r="BO160" s="298"/>
      <c r="BP160" s="298"/>
    </row>
    <row r="161" spans="1:68" x14ac:dyDescent="0.2">
      <c r="A161" s="298"/>
      <c r="B161" s="298"/>
      <c r="C161" s="298"/>
      <c r="D161" s="298"/>
      <c r="E161" s="298"/>
      <c r="F161" s="298"/>
      <c r="G161" s="298"/>
      <c r="H161" s="298"/>
      <c r="I161" s="298"/>
      <c r="J161" s="298"/>
      <c r="K161" s="298"/>
      <c r="L161" s="298"/>
      <c r="M161" s="298"/>
      <c r="N161" s="298"/>
      <c r="O161" s="298"/>
      <c r="P161" s="298"/>
      <c r="Q161" s="298"/>
      <c r="R161" s="298"/>
      <c r="S161" s="298"/>
      <c r="T161" s="298"/>
      <c r="U161" s="298"/>
      <c r="V161" s="298"/>
      <c r="W161" s="298"/>
      <c r="X161" s="298"/>
      <c r="Y161" s="298"/>
      <c r="Z161" s="298"/>
      <c r="AA161" s="298"/>
      <c r="AB161" s="298"/>
      <c r="AC161" s="298"/>
      <c r="AD161" s="298"/>
      <c r="AE161" s="298"/>
      <c r="AF161" s="298"/>
      <c r="AG161" s="298"/>
      <c r="AH161" s="298"/>
      <c r="AI161" s="298"/>
      <c r="AJ161" s="298"/>
      <c r="AK161" s="298"/>
      <c r="AL161" s="298"/>
      <c r="AM161" s="298"/>
      <c r="AN161" s="298"/>
      <c r="AO161" s="298"/>
      <c r="AP161" s="298"/>
      <c r="AQ161" s="298"/>
      <c r="AR161" s="298"/>
      <c r="AS161" s="298"/>
      <c r="AT161" s="298"/>
      <c r="AU161" s="298"/>
      <c r="AV161" s="298"/>
      <c r="AW161" s="298"/>
      <c r="AX161" s="298"/>
      <c r="AY161" s="298"/>
      <c r="AZ161" s="298"/>
      <c r="BA161" s="298"/>
      <c r="BB161" s="298"/>
      <c r="BC161" s="298"/>
      <c r="BD161" s="298"/>
      <c r="BE161" s="298"/>
      <c r="BF161" s="298"/>
      <c r="BG161" s="298"/>
      <c r="BH161" s="298"/>
      <c r="BI161" s="298"/>
      <c r="BJ161" s="298"/>
      <c r="BK161" s="298"/>
      <c r="BL161" s="298"/>
      <c r="BM161" s="298"/>
      <c r="BN161" s="298"/>
      <c r="BO161" s="298"/>
      <c r="BP161" s="298"/>
    </row>
    <row r="162" spans="1:68" x14ac:dyDescent="0.2">
      <c r="A162" s="298"/>
      <c r="B162" s="298"/>
      <c r="C162" s="298"/>
      <c r="D162" s="298"/>
      <c r="E162" s="298"/>
      <c r="F162" s="298"/>
      <c r="G162" s="298"/>
      <c r="H162" s="298"/>
      <c r="I162" s="298"/>
      <c r="J162" s="298"/>
      <c r="K162" s="298"/>
      <c r="L162" s="298"/>
      <c r="M162" s="298"/>
      <c r="N162" s="298"/>
      <c r="O162" s="298"/>
      <c r="P162" s="298"/>
      <c r="Q162" s="298"/>
      <c r="R162" s="298"/>
      <c r="S162" s="298"/>
      <c r="T162" s="298"/>
      <c r="U162" s="298"/>
      <c r="V162" s="298"/>
      <c r="W162" s="298"/>
      <c r="X162" s="298"/>
      <c r="Y162" s="298"/>
      <c r="Z162" s="298"/>
      <c r="AA162" s="298"/>
      <c r="AB162" s="298"/>
      <c r="AC162" s="298"/>
      <c r="AD162" s="298"/>
      <c r="AE162" s="298"/>
      <c r="AF162" s="298"/>
      <c r="AG162" s="298"/>
      <c r="AH162" s="298"/>
      <c r="AI162" s="298"/>
      <c r="AJ162" s="298"/>
      <c r="AK162" s="298"/>
      <c r="AL162" s="298"/>
      <c r="AM162" s="298"/>
      <c r="AN162" s="298"/>
      <c r="AO162" s="298"/>
      <c r="AP162" s="298"/>
      <c r="AQ162" s="298"/>
      <c r="AR162" s="298"/>
      <c r="AS162" s="298"/>
      <c r="AT162" s="298"/>
      <c r="AU162" s="298"/>
      <c r="AV162" s="298"/>
      <c r="AW162" s="298"/>
      <c r="AX162" s="298"/>
      <c r="AY162" s="298"/>
      <c r="AZ162" s="298"/>
      <c r="BA162" s="298"/>
      <c r="BB162" s="298"/>
      <c r="BC162" s="298"/>
      <c r="BD162" s="298"/>
      <c r="BE162" s="298"/>
      <c r="BF162" s="298"/>
      <c r="BG162" s="298"/>
      <c r="BH162" s="298"/>
      <c r="BI162" s="298"/>
      <c r="BJ162" s="298"/>
      <c r="BK162" s="298"/>
      <c r="BL162" s="298"/>
      <c r="BM162" s="298"/>
      <c r="BN162" s="298"/>
      <c r="BO162" s="298"/>
      <c r="BP162" s="298"/>
    </row>
    <row r="163" spans="1:68" x14ac:dyDescent="0.2">
      <c r="A163" s="298"/>
      <c r="B163" s="298"/>
      <c r="C163" s="298"/>
      <c r="D163" s="298"/>
      <c r="E163" s="298"/>
      <c r="F163" s="298"/>
      <c r="G163" s="298"/>
      <c r="H163" s="298"/>
      <c r="I163" s="298"/>
      <c r="J163" s="298"/>
      <c r="K163" s="298"/>
      <c r="L163" s="298"/>
      <c r="M163" s="298"/>
      <c r="N163" s="298"/>
      <c r="O163" s="298"/>
      <c r="P163" s="298"/>
      <c r="Q163" s="298"/>
      <c r="R163" s="298"/>
      <c r="S163" s="298"/>
      <c r="T163" s="298"/>
      <c r="U163" s="298"/>
      <c r="V163" s="298"/>
      <c r="W163" s="298"/>
      <c r="X163" s="298"/>
      <c r="Y163" s="298"/>
      <c r="Z163" s="298"/>
      <c r="AA163" s="298"/>
      <c r="AB163" s="298"/>
      <c r="AC163" s="298"/>
      <c r="AD163" s="298"/>
      <c r="AE163" s="298"/>
      <c r="AF163" s="298"/>
      <c r="AG163" s="298"/>
      <c r="AH163" s="298"/>
      <c r="AI163" s="298"/>
      <c r="AJ163" s="298"/>
      <c r="AK163" s="298"/>
      <c r="AL163" s="298"/>
      <c r="AM163" s="298"/>
      <c r="AN163" s="298"/>
      <c r="AO163" s="298"/>
      <c r="AP163" s="298"/>
      <c r="AQ163" s="298"/>
      <c r="AR163" s="298"/>
      <c r="AS163" s="298"/>
      <c r="AT163" s="298"/>
      <c r="AU163" s="298"/>
      <c r="AV163" s="298"/>
      <c r="AW163" s="298"/>
      <c r="AX163" s="298"/>
      <c r="AY163" s="298"/>
      <c r="AZ163" s="298"/>
      <c r="BA163" s="298"/>
      <c r="BB163" s="298"/>
      <c r="BC163" s="298"/>
      <c r="BD163" s="298"/>
      <c r="BE163" s="298"/>
      <c r="BF163" s="298"/>
      <c r="BG163" s="298"/>
      <c r="BH163" s="298"/>
      <c r="BI163" s="298"/>
      <c r="BJ163" s="298"/>
      <c r="BK163" s="298"/>
      <c r="BL163" s="298"/>
      <c r="BM163" s="298"/>
      <c r="BN163" s="298"/>
      <c r="BO163" s="298"/>
      <c r="BP163" s="298"/>
    </row>
    <row r="164" spans="1:68" x14ac:dyDescent="0.2">
      <c r="A164" s="298"/>
      <c r="B164" s="298"/>
      <c r="C164" s="298"/>
      <c r="D164" s="298"/>
      <c r="E164" s="298"/>
      <c r="F164" s="298"/>
      <c r="G164" s="298"/>
      <c r="H164" s="298"/>
      <c r="I164" s="298"/>
      <c r="J164" s="298"/>
      <c r="K164" s="298"/>
      <c r="L164" s="298"/>
      <c r="M164" s="298"/>
      <c r="N164" s="298"/>
      <c r="O164" s="298"/>
      <c r="P164" s="298"/>
      <c r="Q164" s="298"/>
      <c r="R164" s="298"/>
      <c r="S164" s="298"/>
      <c r="T164" s="298"/>
      <c r="U164" s="298"/>
      <c r="V164" s="298"/>
      <c r="W164" s="298"/>
      <c r="X164" s="298"/>
      <c r="Y164" s="298"/>
      <c r="Z164" s="298"/>
      <c r="AA164" s="298"/>
      <c r="AB164" s="298"/>
      <c r="AC164" s="298"/>
      <c r="AD164" s="298"/>
      <c r="AE164" s="298"/>
      <c r="AF164" s="298"/>
      <c r="AG164" s="298"/>
      <c r="AH164" s="298"/>
      <c r="AI164" s="298"/>
      <c r="AJ164" s="298"/>
      <c r="AK164" s="298"/>
      <c r="AL164" s="298"/>
      <c r="AM164" s="298"/>
      <c r="AN164" s="298"/>
      <c r="AO164" s="298"/>
      <c r="AP164" s="298"/>
      <c r="AQ164" s="298"/>
      <c r="AR164" s="298"/>
      <c r="AS164" s="298"/>
      <c r="AT164" s="298"/>
      <c r="AU164" s="298"/>
      <c r="AV164" s="298"/>
      <c r="AW164" s="298"/>
      <c r="AX164" s="298"/>
      <c r="AY164" s="298"/>
      <c r="AZ164" s="298"/>
      <c r="BA164" s="298"/>
      <c r="BB164" s="298"/>
      <c r="BC164" s="298"/>
      <c r="BD164" s="298"/>
      <c r="BE164" s="298"/>
      <c r="BF164" s="298"/>
      <c r="BG164" s="298"/>
      <c r="BH164" s="298"/>
      <c r="BI164" s="298"/>
      <c r="BJ164" s="298"/>
      <c r="BK164" s="298"/>
      <c r="BL164" s="298"/>
      <c r="BM164" s="298"/>
      <c r="BN164" s="298"/>
      <c r="BO164" s="298"/>
      <c r="BP164" s="298"/>
    </row>
    <row r="165" spans="1:68" x14ac:dyDescent="0.2">
      <c r="A165" s="298"/>
      <c r="B165" s="298"/>
      <c r="C165" s="298"/>
      <c r="D165" s="298"/>
      <c r="E165" s="298"/>
      <c r="F165" s="298"/>
      <c r="G165" s="298"/>
      <c r="H165" s="298"/>
      <c r="I165" s="298"/>
      <c r="J165" s="298"/>
      <c r="K165" s="298"/>
      <c r="L165" s="298"/>
      <c r="M165" s="298"/>
      <c r="N165" s="298"/>
      <c r="O165" s="298"/>
      <c r="P165" s="298"/>
      <c r="Q165" s="298"/>
      <c r="R165" s="298"/>
      <c r="S165" s="298"/>
      <c r="T165" s="298"/>
      <c r="U165" s="298"/>
      <c r="V165" s="298"/>
      <c r="W165" s="298"/>
      <c r="X165" s="298"/>
      <c r="Y165" s="298"/>
      <c r="Z165" s="298"/>
      <c r="AA165" s="298"/>
      <c r="AB165" s="298"/>
      <c r="AC165" s="298"/>
      <c r="AD165" s="298"/>
      <c r="AE165" s="298"/>
      <c r="AF165" s="298"/>
      <c r="AG165" s="298"/>
      <c r="AH165" s="298"/>
      <c r="AI165" s="298"/>
      <c r="AJ165" s="298"/>
      <c r="AK165" s="298"/>
      <c r="AL165" s="298"/>
      <c r="AM165" s="298"/>
      <c r="AN165" s="298"/>
      <c r="AO165" s="298"/>
      <c r="AP165" s="298"/>
      <c r="AQ165" s="298"/>
      <c r="AR165" s="298"/>
      <c r="AS165" s="298"/>
      <c r="AT165" s="298"/>
      <c r="AU165" s="298"/>
      <c r="AV165" s="298"/>
      <c r="AW165" s="298"/>
      <c r="AX165" s="298"/>
      <c r="AY165" s="298"/>
      <c r="AZ165" s="298"/>
      <c r="BA165" s="298"/>
      <c r="BB165" s="298"/>
      <c r="BC165" s="298"/>
      <c r="BD165" s="298"/>
      <c r="BE165" s="298"/>
      <c r="BF165" s="298"/>
      <c r="BG165" s="298"/>
      <c r="BH165" s="298"/>
      <c r="BI165" s="298"/>
      <c r="BJ165" s="298"/>
      <c r="BK165" s="298"/>
      <c r="BL165" s="298"/>
      <c r="BM165" s="298"/>
      <c r="BN165" s="298"/>
      <c r="BO165" s="298"/>
      <c r="BP165" s="298"/>
    </row>
    <row r="166" spans="1:68" x14ac:dyDescent="0.2">
      <c r="A166" s="298"/>
      <c r="B166" s="298"/>
      <c r="C166" s="298"/>
      <c r="D166" s="298"/>
      <c r="E166" s="298"/>
      <c r="F166" s="298"/>
      <c r="G166" s="298"/>
      <c r="H166" s="298"/>
      <c r="I166" s="298"/>
      <c r="J166" s="298"/>
      <c r="K166" s="298"/>
      <c r="L166" s="298"/>
      <c r="M166" s="298"/>
      <c r="N166" s="298"/>
      <c r="O166" s="298"/>
      <c r="P166" s="298"/>
      <c r="Q166" s="298"/>
      <c r="R166" s="298"/>
      <c r="S166" s="298"/>
      <c r="T166" s="298"/>
      <c r="U166" s="298"/>
      <c r="V166" s="298"/>
      <c r="W166" s="298"/>
      <c r="X166" s="298"/>
      <c r="Y166" s="298"/>
      <c r="Z166" s="298"/>
      <c r="AA166" s="298"/>
      <c r="AB166" s="298"/>
      <c r="AC166" s="298"/>
      <c r="AD166" s="298"/>
      <c r="AE166" s="298"/>
      <c r="AF166" s="298"/>
      <c r="AG166" s="298"/>
      <c r="AH166" s="298"/>
      <c r="AI166" s="298"/>
      <c r="AJ166" s="298"/>
      <c r="AK166" s="298"/>
      <c r="AL166" s="298"/>
      <c r="AM166" s="298"/>
      <c r="AN166" s="298"/>
      <c r="AO166" s="298"/>
      <c r="AP166" s="298"/>
      <c r="AQ166" s="298"/>
      <c r="AR166" s="298"/>
      <c r="AS166" s="298"/>
      <c r="AT166" s="298"/>
      <c r="AU166" s="298"/>
      <c r="AV166" s="298"/>
      <c r="AW166" s="298"/>
      <c r="AX166" s="298"/>
      <c r="AY166" s="298"/>
      <c r="AZ166" s="298"/>
      <c r="BA166" s="298"/>
      <c r="BB166" s="298"/>
      <c r="BC166" s="298"/>
      <c r="BD166" s="298"/>
      <c r="BE166" s="298"/>
      <c r="BF166" s="298"/>
      <c r="BG166" s="298"/>
      <c r="BH166" s="298"/>
      <c r="BI166" s="298"/>
      <c r="BJ166" s="298"/>
      <c r="BK166" s="298"/>
      <c r="BL166" s="298"/>
      <c r="BM166" s="298"/>
      <c r="BN166" s="298"/>
      <c r="BO166" s="298"/>
      <c r="BP166" s="298"/>
    </row>
    <row r="167" spans="1:68" x14ac:dyDescent="0.2">
      <c r="A167" s="298"/>
      <c r="B167" s="298"/>
      <c r="C167" s="298"/>
      <c r="D167" s="298"/>
      <c r="E167" s="298"/>
      <c r="F167" s="298"/>
      <c r="G167" s="298"/>
      <c r="H167" s="298"/>
      <c r="I167" s="298"/>
      <c r="J167" s="298"/>
      <c r="K167" s="298"/>
      <c r="L167" s="298"/>
      <c r="M167" s="298"/>
      <c r="N167" s="298"/>
      <c r="O167" s="298"/>
      <c r="P167" s="298"/>
      <c r="Q167" s="298"/>
      <c r="R167" s="298"/>
      <c r="S167" s="298"/>
      <c r="T167" s="298"/>
      <c r="U167" s="298"/>
      <c r="V167" s="298"/>
      <c r="W167" s="298"/>
      <c r="X167" s="298"/>
      <c r="Y167" s="298"/>
      <c r="Z167" s="298"/>
      <c r="AA167" s="298"/>
      <c r="AB167" s="298"/>
      <c r="AC167" s="298"/>
      <c r="AD167" s="298"/>
      <c r="AE167" s="298"/>
      <c r="AF167" s="298"/>
      <c r="AG167" s="298"/>
      <c r="AH167" s="298"/>
      <c r="AI167" s="298"/>
      <c r="AJ167" s="298"/>
      <c r="AK167" s="298"/>
      <c r="AL167" s="298"/>
      <c r="AM167" s="298"/>
      <c r="AN167" s="298"/>
      <c r="AO167" s="298"/>
      <c r="AP167" s="298"/>
      <c r="AQ167" s="298"/>
      <c r="AR167" s="298"/>
      <c r="AS167" s="298"/>
      <c r="AT167" s="298"/>
      <c r="AU167" s="298"/>
      <c r="AV167" s="298"/>
      <c r="AW167" s="298"/>
      <c r="AX167" s="298"/>
      <c r="AY167" s="298"/>
      <c r="AZ167" s="298"/>
      <c r="BA167" s="298"/>
      <c r="BB167" s="298"/>
      <c r="BC167" s="298"/>
      <c r="BD167" s="298"/>
      <c r="BE167" s="298"/>
      <c r="BF167" s="298"/>
      <c r="BG167" s="298"/>
      <c r="BH167" s="298"/>
      <c r="BI167" s="298"/>
      <c r="BJ167" s="298"/>
      <c r="BK167" s="298"/>
      <c r="BL167" s="298"/>
      <c r="BM167" s="298"/>
      <c r="BN167" s="298"/>
      <c r="BO167" s="298"/>
      <c r="BP167" s="298"/>
    </row>
    <row r="168" spans="1:68" x14ac:dyDescent="0.2">
      <c r="A168" s="298"/>
      <c r="B168" s="298"/>
      <c r="C168" s="298"/>
      <c r="D168" s="298"/>
      <c r="E168" s="298"/>
      <c r="F168" s="298"/>
      <c r="G168" s="298"/>
      <c r="H168" s="298"/>
      <c r="I168" s="298"/>
      <c r="J168" s="298"/>
      <c r="K168" s="298"/>
      <c r="L168" s="298"/>
      <c r="M168" s="298"/>
      <c r="N168" s="298"/>
      <c r="O168" s="298"/>
      <c r="P168" s="298"/>
      <c r="Q168" s="298"/>
      <c r="R168" s="298"/>
      <c r="S168" s="298"/>
      <c r="T168" s="298"/>
      <c r="U168" s="298"/>
      <c r="V168" s="298"/>
      <c r="W168" s="298"/>
      <c r="X168" s="298"/>
      <c r="Y168" s="298"/>
      <c r="Z168" s="298"/>
      <c r="AA168" s="298"/>
      <c r="AB168" s="298"/>
      <c r="AC168" s="298"/>
      <c r="AD168" s="298"/>
      <c r="AE168" s="298"/>
      <c r="AF168" s="298"/>
      <c r="AG168" s="298"/>
      <c r="AH168" s="298"/>
      <c r="AI168" s="298"/>
      <c r="AJ168" s="298"/>
      <c r="AK168" s="298"/>
      <c r="AL168" s="298"/>
      <c r="AM168" s="298"/>
      <c r="AN168" s="298"/>
      <c r="AO168" s="298"/>
      <c r="AP168" s="298"/>
      <c r="AQ168" s="298"/>
      <c r="AR168" s="298"/>
      <c r="AS168" s="298"/>
      <c r="AT168" s="298"/>
      <c r="AU168" s="298"/>
      <c r="AV168" s="298"/>
      <c r="AW168" s="298"/>
      <c r="AX168" s="298"/>
      <c r="AY168" s="298"/>
      <c r="AZ168" s="298"/>
      <c r="BA168" s="298"/>
      <c r="BB168" s="298"/>
      <c r="BC168" s="298"/>
      <c r="BD168" s="298"/>
      <c r="BE168" s="298"/>
      <c r="BF168" s="298"/>
      <c r="BG168" s="298"/>
      <c r="BH168" s="298"/>
      <c r="BI168" s="298"/>
      <c r="BJ168" s="298"/>
      <c r="BK168" s="298"/>
      <c r="BL168" s="298"/>
      <c r="BM168" s="298"/>
      <c r="BN168" s="298"/>
      <c r="BO168" s="298"/>
      <c r="BP168" s="298"/>
    </row>
    <row r="169" spans="1:68" x14ac:dyDescent="0.2">
      <c r="A169" s="298"/>
      <c r="B169" s="298"/>
      <c r="C169" s="298"/>
      <c r="D169" s="298"/>
      <c r="E169" s="298"/>
      <c r="F169" s="298"/>
      <c r="G169" s="298"/>
      <c r="H169" s="298"/>
      <c r="I169" s="298"/>
      <c r="J169" s="298"/>
      <c r="K169" s="298"/>
      <c r="L169" s="298"/>
      <c r="M169" s="298"/>
      <c r="N169" s="298"/>
      <c r="O169" s="298"/>
      <c r="P169" s="298"/>
      <c r="Q169" s="298"/>
      <c r="R169" s="298"/>
      <c r="S169" s="298"/>
      <c r="T169" s="298"/>
      <c r="U169" s="298"/>
      <c r="V169" s="298"/>
      <c r="W169" s="298"/>
      <c r="X169" s="298"/>
      <c r="Y169" s="298"/>
      <c r="Z169" s="298"/>
      <c r="AA169" s="298"/>
      <c r="AB169" s="298"/>
      <c r="AC169" s="298"/>
      <c r="AD169" s="298"/>
      <c r="AE169" s="298"/>
      <c r="AF169" s="298"/>
      <c r="AG169" s="298"/>
      <c r="AH169" s="298"/>
      <c r="AI169" s="298"/>
      <c r="AJ169" s="298"/>
      <c r="AK169" s="298"/>
      <c r="AL169" s="298"/>
      <c r="AM169" s="298"/>
      <c r="AN169" s="298"/>
      <c r="AO169" s="298"/>
      <c r="AP169" s="298"/>
      <c r="AQ169" s="298"/>
      <c r="AR169" s="298"/>
      <c r="AS169" s="298"/>
      <c r="AT169" s="298"/>
      <c r="AU169" s="298"/>
      <c r="AV169" s="298"/>
      <c r="AW169" s="298"/>
      <c r="AX169" s="298"/>
      <c r="AY169" s="298"/>
      <c r="AZ169" s="298"/>
      <c r="BA169" s="298"/>
      <c r="BB169" s="298"/>
      <c r="BC169" s="298"/>
      <c r="BD169" s="298"/>
      <c r="BE169" s="298"/>
      <c r="BF169" s="298"/>
      <c r="BG169" s="298"/>
      <c r="BH169" s="298"/>
      <c r="BI169" s="298"/>
      <c r="BJ169" s="298"/>
      <c r="BK169" s="298"/>
      <c r="BL169" s="298"/>
      <c r="BM169" s="298"/>
      <c r="BN169" s="298"/>
      <c r="BO169" s="298"/>
      <c r="BP169" s="298"/>
    </row>
    <row r="170" spans="1:68" x14ac:dyDescent="0.2">
      <c r="A170" s="298"/>
      <c r="B170" s="298"/>
      <c r="C170" s="298"/>
      <c r="D170" s="298"/>
      <c r="E170" s="298"/>
      <c r="F170" s="298"/>
      <c r="G170" s="298"/>
      <c r="H170" s="298"/>
      <c r="I170" s="298"/>
      <c r="J170" s="298"/>
      <c r="K170" s="298"/>
      <c r="L170" s="298"/>
      <c r="M170" s="298"/>
      <c r="N170" s="298"/>
      <c r="O170" s="298"/>
      <c r="P170" s="298"/>
      <c r="Q170" s="298"/>
      <c r="R170" s="298"/>
      <c r="S170" s="298"/>
      <c r="T170" s="298"/>
      <c r="U170" s="298"/>
      <c r="V170" s="298"/>
      <c r="W170" s="298"/>
      <c r="X170" s="298"/>
      <c r="Y170" s="298"/>
      <c r="Z170" s="298"/>
      <c r="AA170" s="298"/>
      <c r="AB170" s="298"/>
      <c r="AC170" s="298"/>
      <c r="AD170" s="298"/>
      <c r="AE170" s="298"/>
      <c r="AF170" s="298"/>
      <c r="AG170" s="298"/>
      <c r="AH170" s="298"/>
      <c r="AI170" s="298"/>
      <c r="AJ170" s="298"/>
      <c r="AK170" s="298"/>
      <c r="AL170" s="298"/>
      <c r="AM170" s="298"/>
      <c r="AN170" s="298"/>
      <c r="AO170" s="298"/>
      <c r="AP170" s="298"/>
      <c r="AQ170" s="298"/>
      <c r="AR170" s="298"/>
      <c r="AS170" s="298"/>
      <c r="AT170" s="298"/>
      <c r="AU170" s="298"/>
      <c r="AV170" s="298"/>
      <c r="AW170" s="298"/>
      <c r="AX170" s="298"/>
      <c r="AY170" s="298"/>
      <c r="AZ170" s="298"/>
      <c r="BA170" s="298"/>
      <c r="BB170" s="298"/>
      <c r="BC170" s="298"/>
      <c r="BD170" s="298"/>
      <c r="BE170" s="298"/>
      <c r="BF170" s="298"/>
      <c r="BG170" s="298"/>
      <c r="BH170" s="298"/>
      <c r="BI170" s="298"/>
      <c r="BJ170" s="298"/>
      <c r="BK170" s="298"/>
      <c r="BL170" s="298"/>
      <c r="BM170" s="298"/>
      <c r="BN170" s="298"/>
      <c r="BO170" s="298"/>
      <c r="BP170" s="298"/>
    </row>
    <row r="171" spans="1:68" x14ac:dyDescent="0.2">
      <c r="A171" s="298"/>
      <c r="B171" s="298"/>
      <c r="C171" s="298"/>
      <c r="D171" s="298"/>
      <c r="E171" s="298"/>
      <c r="F171" s="298"/>
      <c r="G171" s="298"/>
      <c r="H171" s="298"/>
      <c r="I171" s="298"/>
      <c r="J171" s="298"/>
      <c r="K171" s="298"/>
      <c r="L171" s="298"/>
      <c r="M171" s="298"/>
      <c r="N171" s="298"/>
      <c r="O171" s="298"/>
      <c r="P171" s="298"/>
      <c r="Q171" s="298"/>
      <c r="R171" s="298"/>
      <c r="S171" s="298"/>
      <c r="T171" s="298"/>
      <c r="U171" s="298"/>
      <c r="V171" s="298"/>
      <c r="W171" s="298"/>
      <c r="X171" s="298"/>
      <c r="Y171" s="298"/>
      <c r="Z171" s="298"/>
      <c r="AA171" s="298"/>
      <c r="AB171" s="298"/>
      <c r="AC171" s="298"/>
      <c r="AD171" s="298"/>
      <c r="AE171" s="298"/>
      <c r="AF171" s="298"/>
      <c r="AG171" s="298"/>
      <c r="AH171" s="298"/>
      <c r="AI171" s="298"/>
      <c r="AJ171" s="298"/>
      <c r="AK171" s="298"/>
      <c r="AL171" s="298"/>
      <c r="AM171" s="298"/>
      <c r="AN171" s="298"/>
      <c r="AO171" s="298"/>
      <c r="AP171" s="298"/>
      <c r="AQ171" s="298"/>
      <c r="AR171" s="298"/>
      <c r="AS171" s="298"/>
      <c r="AT171" s="298"/>
      <c r="AU171" s="298"/>
      <c r="AV171" s="298"/>
      <c r="AW171" s="298"/>
      <c r="AX171" s="298"/>
      <c r="AY171" s="298"/>
      <c r="AZ171" s="298"/>
      <c r="BA171" s="298"/>
      <c r="BB171" s="298"/>
      <c r="BC171" s="298"/>
      <c r="BD171" s="298"/>
      <c r="BE171" s="298"/>
      <c r="BF171" s="298"/>
      <c r="BG171" s="298"/>
      <c r="BH171" s="298"/>
      <c r="BI171" s="298"/>
      <c r="BJ171" s="298"/>
      <c r="BK171" s="298"/>
      <c r="BL171" s="298"/>
      <c r="BM171" s="298"/>
      <c r="BN171" s="298"/>
      <c r="BO171" s="298"/>
      <c r="BP171" s="298"/>
    </row>
    <row r="172" spans="1:68" x14ac:dyDescent="0.2">
      <c r="A172" s="298"/>
      <c r="B172" s="298"/>
      <c r="C172" s="298"/>
      <c r="D172" s="298"/>
      <c r="E172" s="298"/>
      <c r="F172" s="298"/>
      <c r="G172" s="298"/>
      <c r="H172" s="298"/>
      <c r="I172" s="298"/>
      <c r="J172" s="298"/>
      <c r="K172" s="298"/>
      <c r="L172" s="298"/>
      <c r="M172" s="298"/>
      <c r="N172" s="298"/>
      <c r="O172" s="298"/>
      <c r="P172" s="298"/>
      <c r="Q172" s="298"/>
      <c r="R172" s="298"/>
      <c r="S172" s="298"/>
      <c r="T172" s="298"/>
      <c r="U172" s="298"/>
      <c r="V172" s="298"/>
      <c r="W172" s="298"/>
      <c r="X172" s="298"/>
      <c r="Y172" s="298"/>
      <c r="Z172" s="298"/>
      <c r="AA172" s="298"/>
      <c r="AB172" s="298"/>
      <c r="AC172" s="298"/>
      <c r="AD172" s="298"/>
      <c r="AE172" s="298"/>
      <c r="AF172" s="298"/>
      <c r="AG172" s="298"/>
      <c r="AH172" s="298"/>
      <c r="AI172" s="298"/>
      <c r="AJ172" s="298"/>
      <c r="AK172" s="298"/>
      <c r="AL172" s="298"/>
      <c r="AM172" s="298"/>
      <c r="AN172" s="298"/>
      <c r="AO172" s="298"/>
      <c r="AP172" s="298"/>
      <c r="AQ172" s="298"/>
      <c r="AR172" s="298"/>
      <c r="AS172" s="298"/>
      <c r="AT172" s="298"/>
      <c r="AU172" s="298"/>
      <c r="AV172" s="298"/>
      <c r="AW172" s="298"/>
      <c r="AX172" s="298"/>
      <c r="AY172" s="298"/>
      <c r="AZ172" s="298"/>
      <c r="BA172" s="298"/>
      <c r="BB172" s="298"/>
      <c r="BC172" s="298"/>
      <c r="BD172" s="298"/>
      <c r="BE172" s="298"/>
      <c r="BF172" s="298"/>
      <c r="BG172" s="298"/>
      <c r="BH172" s="298"/>
      <c r="BI172" s="298"/>
      <c r="BJ172" s="298"/>
      <c r="BK172" s="298"/>
      <c r="BL172" s="298"/>
      <c r="BM172" s="298"/>
      <c r="BN172" s="298"/>
      <c r="BO172" s="298"/>
      <c r="BP172" s="298"/>
    </row>
    <row r="173" spans="1:68" x14ac:dyDescent="0.2">
      <c r="A173" s="298"/>
      <c r="B173" s="298"/>
      <c r="C173" s="298"/>
      <c r="D173" s="298"/>
      <c r="E173" s="298"/>
      <c r="F173" s="298"/>
      <c r="G173" s="298"/>
      <c r="H173" s="298"/>
      <c r="I173" s="298"/>
      <c r="J173" s="298"/>
      <c r="K173" s="298"/>
      <c r="L173" s="298"/>
      <c r="M173" s="298"/>
      <c r="N173" s="298"/>
      <c r="O173" s="298"/>
      <c r="P173" s="298"/>
      <c r="Q173" s="298"/>
      <c r="R173" s="298"/>
      <c r="S173" s="298"/>
      <c r="T173" s="298"/>
      <c r="U173" s="298"/>
      <c r="V173" s="298"/>
      <c r="W173" s="298"/>
      <c r="X173" s="298"/>
      <c r="Y173" s="298"/>
      <c r="Z173" s="298"/>
      <c r="AA173" s="298"/>
      <c r="AB173" s="298"/>
      <c r="AC173" s="298"/>
      <c r="AD173" s="298"/>
      <c r="AE173" s="298"/>
      <c r="AF173" s="298"/>
      <c r="AG173" s="298"/>
      <c r="AH173" s="298"/>
      <c r="AI173" s="298"/>
      <c r="AJ173" s="298"/>
      <c r="AK173" s="298"/>
      <c r="AL173" s="298"/>
      <c r="AM173" s="298"/>
      <c r="AN173" s="298"/>
      <c r="AO173" s="298"/>
      <c r="AP173" s="298"/>
      <c r="AQ173" s="298"/>
      <c r="AR173" s="298"/>
      <c r="AS173" s="298"/>
      <c r="AT173" s="298"/>
      <c r="AU173" s="298"/>
      <c r="AV173" s="298"/>
      <c r="AW173" s="298"/>
      <c r="AX173" s="298"/>
      <c r="AY173" s="298"/>
      <c r="AZ173" s="298"/>
      <c r="BA173" s="298"/>
      <c r="BB173" s="298"/>
      <c r="BC173" s="298"/>
      <c r="BD173" s="298"/>
      <c r="BE173" s="298"/>
      <c r="BF173" s="298"/>
      <c r="BG173" s="298"/>
      <c r="BH173" s="298"/>
      <c r="BI173" s="298"/>
      <c r="BJ173" s="298"/>
      <c r="BK173" s="298"/>
      <c r="BL173" s="298"/>
      <c r="BM173" s="298"/>
      <c r="BN173" s="298"/>
      <c r="BO173" s="298"/>
      <c r="BP173" s="298"/>
    </row>
    <row r="174" spans="1:68" x14ac:dyDescent="0.2">
      <c r="A174" s="298"/>
      <c r="B174" s="298"/>
      <c r="C174" s="298"/>
      <c r="D174" s="298"/>
      <c r="E174" s="298"/>
      <c r="F174" s="298"/>
      <c r="G174" s="298"/>
      <c r="H174" s="298"/>
      <c r="I174" s="298"/>
      <c r="J174" s="298"/>
      <c r="K174" s="298"/>
      <c r="L174" s="298"/>
      <c r="M174" s="298"/>
      <c r="N174" s="298"/>
      <c r="O174" s="298"/>
      <c r="P174" s="298"/>
      <c r="Q174" s="298"/>
      <c r="R174" s="298"/>
      <c r="S174" s="298"/>
      <c r="T174" s="298"/>
      <c r="U174" s="298"/>
      <c r="V174" s="298"/>
      <c r="W174" s="298"/>
      <c r="X174" s="298"/>
      <c r="Y174" s="298"/>
      <c r="Z174" s="298"/>
      <c r="AA174" s="298"/>
      <c r="AB174" s="298"/>
      <c r="AC174" s="298"/>
      <c r="AD174" s="298"/>
      <c r="AE174" s="298"/>
      <c r="AF174" s="298"/>
      <c r="AG174" s="298"/>
      <c r="AH174" s="298"/>
      <c r="AI174" s="298"/>
      <c r="AJ174" s="298"/>
      <c r="AK174" s="298"/>
      <c r="AL174" s="298"/>
      <c r="AM174" s="298"/>
      <c r="AN174" s="298"/>
      <c r="AO174" s="298"/>
      <c r="AP174" s="298"/>
      <c r="AQ174" s="298"/>
      <c r="AR174" s="298"/>
      <c r="AS174" s="298"/>
      <c r="AT174" s="298"/>
      <c r="AU174" s="298"/>
      <c r="AV174" s="298"/>
      <c r="AW174" s="298"/>
      <c r="AX174" s="298"/>
      <c r="AY174" s="298"/>
      <c r="AZ174" s="298"/>
      <c r="BA174" s="298"/>
      <c r="BB174" s="298"/>
      <c r="BC174" s="298"/>
      <c r="BD174" s="298"/>
      <c r="BE174" s="298"/>
      <c r="BF174" s="298"/>
      <c r="BG174" s="298"/>
      <c r="BH174" s="298"/>
      <c r="BI174" s="298"/>
      <c r="BJ174" s="298"/>
      <c r="BK174" s="298"/>
      <c r="BL174" s="298"/>
      <c r="BM174" s="298"/>
      <c r="BN174" s="298"/>
      <c r="BO174" s="298"/>
      <c r="BP174" s="298"/>
    </row>
    <row r="175" spans="1:68" x14ac:dyDescent="0.2">
      <c r="A175" s="298"/>
      <c r="B175" s="298"/>
      <c r="C175" s="298"/>
      <c r="D175" s="298"/>
      <c r="E175" s="298"/>
      <c r="F175" s="298"/>
      <c r="G175" s="298"/>
      <c r="H175" s="298"/>
      <c r="I175" s="298"/>
      <c r="J175" s="298"/>
      <c r="K175" s="298"/>
      <c r="L175" s="298"/>
      <c r="M175" s="298"/>
      <c r="N175" s="298"/>
      <c r="O175" s="298"/>
      <c r="P175" s="298"/>
      <c r="Q175" s="298"/>
      <c r="R175" s="298"/>
      <c r="S175" s="298"/>
      <c r="T175" s="298"/>
      <c r="U175" s="298"/>
      <c r="V175" s="298"/>
      <c r="W175" s="298"/>
      <c r="X175" s="298"/>
      <c r="Y175" s="298"/>
      <c r="Z175" s="298"/>
      <c r="AA175" s="298"/>
      <c r="AB175" s="298"/>
      <c r="AC175" s="298"/>
      <c r="AD175" s="298"/>
      <c r="AE175" s="298"/>
      <c r="AF175" s="298"/>
      <c r="AG175" s="298"/>
      <c r="AH175" s="298"/>
      <c r="AI175" s="298"/>
      <c r="AJ175" s="298"/>
      <c r="AK175" s="298"/>
      <c r="AL175" s="298"/>
      <c r="AM175" s="298"/>
      <c r="AN175" s="298"/>
      <c r="AO175" s="298"/>
      <c r="AP175" s="298"/>
      <c r="AQ175" s="298"/>
      <c r="AR175" s="298"/>
      <c r="AS175" s="298"/>
      <c r="AT175" s="298"/>
      <c r="AU175" s="298"/>
      <c r="AV175" s="298"/>
      <c r="AW175" s="298"/>
      <c r="AX175" s="298"/>
      <c r="AY175" s="298"/>
      <c r="AZ175" s="298"/>
      <c r="BA175" s="298"/>
      <c r="BB175" s="298"/>
      <c r="BC175" s="298"/>
      <c r="BD175" s="298"/>
      <c r="BE175" s="298"/>
      <c r="BF175" s="298"/>
      <c r="BG175" s="298"/>
      <c r="BH175" s="298"/>
      <c r="BI175" s="298"/>
      <c r="BJ175" s="298"/>
      <c r="BK175" s="298"/>
      <c r="BL175" s="298"/>
      <c r="BM175" s="298"/>
      <c r="BN175" s="298"/>
      <c r="BO175" s="298"/>
      <c r="BP175" s="298"/>
    </row>
    <row r="176" spans="1:68" x14ac:dyDescent="0.2">
      <c r="A176" s="298"/>
      <c r="B176" s="298"/>
      <c r="C176" s="298"/>
      <c r="D176" s="298"/>
      <c r="E176" s="298"/>
      <c r="F176" s="298"/>
      <c r="G176" s="298"/>
      <c r="H176" s="298"/>
      <c r="I176" s="298"/>
      <c r="J176" s="298"/>
      <c r="K176" s="298"/>
      <c r="L176" s="298"/>
      <c r="M176" s="298"/>
      <c r="N176" s="298"/>
      <c r="O176" s="298"/>
      <c r="P176" s="298"/>
      <c r="Q176" s="298"/>
      <c r="R176" s="298"/>
      <c r="S176" s="298"/>
      <c r="T176" s="298"/>
      <c r="U176" s="298"/>
      <c r="V176" s="298"/>
      <c r="W176" s="298"/>
      <c r="X176" s="298"/>
      <c r="Y176" s="298"/>
      <c r="Z176" s="298"/>
      <c r="AA176" s="298"/>
      <c r="AB176" s="298"/>
      <c r="AC176" s="298"/>
      <c r="AD176" s="298"/>
      <c r="AE176" s="298"/>
      <c r="AF176" s="298"/>
      <c r="AG176" s="298"/>
      <c r="AH176" s="298"/>
      <c r="AI176" s="298"/>
      <c r="AJ176" s="298"/>
      <c r="AK176" s="298"/>
      <c r="AL176" s="298"/>
      <c r="AM176" s="298"/>
      <c r="AN176" s="298"/>
      <c r="AO176" s="298"/>
      <c r="AP176" s="298"/>
      <c r="AQ176" s="298"/>
      <c r="AR176" s="298"/>
      <c r="AS176" s="298"/>
      <c r="AT176" s="298"/>
      <c r="AU176" s="298"/>
      <c r="AV176" s="298"/>
      <c r="AW176" s="298"/>
      <c r="AX176" s="298"/>
      <c r="AY176" s="298"/>
      <c r="AZ176" s="298"/>
      <c r="BA176" s="298"/>
      <c r="BB176" s="298"/>
      <c r="BC176" s="298"/>
      <c r="BD176" s="298"/>
      <c r="BE176" s="298"/>
      <c r="BF176" s="298"/>
      <c r="BG176" s="298"/>
      <c r="BH176" s="298"/>
      <c r="BI176" s="298"/>
      <c r="BJ176" s="298"/>
      <c r="BK176" s="298"/>
      <c r="BL176" s="298"/>
      <c r="BM176" s="298"/>
      <c r="BN176" s="298"/>
      <c r="BO176" s="298"/>
      <c r="BP176" s="298"/>
    </row>
    <row r="177" spans="1:68" x14ac:dyDescent="0.2">
      <c r="A177" s="298"/>
      <c r="B177" s="298"/>
      <c r="C177" s="298"/>
      <c r="D177" s="298"/>
      <c r="E177" s="298"/>
      <c r="F177" s="298"/>
      <c r="G177" s="298"/>
      <c r="H177" s="298"/>
      <c r="I177" s="298"/>
      <c r="J177" s="298"/>
      <c r="K177" s="298"/>
      <c r="L177" s="298"/>
      <c r="M177" s="298"/>
      <c r="N177" s="298"/>
      <c r="O177" s="298"/>
      <c r="P177" s="298"/>
      <c r="Q177" s="298"/>
      <c r="R177" s="298"/>
      <c r="S177" s="298"/>
      <c r="T177" s="298"/>
      <c r="U177" s="298"/>
      <c r="V177" s="298"/>
      <c r="W177" s="298"/>
      <c r="X177" s="298"/>
      <c r="Y177" s="298"/>
      <c r="Z177" s="298"/>
      <c r="AA177" s="298"/>
      <c r="AB177" s="298"/>
      <c r="AC177" s="298"/>
      <c r="AD177" s="298"/>
      <c r="AE177" s="298"/>
      <c r="AF177" s="298"/>
      <c r="AG177" s="298"/>
      <c r="AH177" s="298"/>
      <c r="AI177" s="298"/>
      <c r="AJ177" s="298"/>
      <c r="AK177" s="298"/>
      <c r="AL177" s="298"/>
      <c r="AM177" s="298"/>
      <c r="AN177" s="298"/>
      <c r="AO177" s="298"/>
      <c r="AP177" s="298"/>
      <c r="AQ177" s="298"/>
      <c r="AR177" s="298"/>
      <c r="AS177" s="298"/>
      <c r="AT177" s="298"/>
      <c r="AU177" s="298"/>
      <c r="AV177" s="298"/>
      <c r="AW177" s="298"/>
      <c r="AX177" s="298"/>
      <c r="AY177" s="298"/>
      <c r="AZ177" s="298"/>
      <c r="BA177" s="298"/>
      <c r="BB177" s="298"/>
      <c r="BC177" s="298"/>
      <c r="BD177" s="298"/>
      <c r="BE177" s="298"/>
      <c r="BF177" s="298"/>
      <c r="BG177" s="298"/>
      <c r="BH177" s="298"/>
      <c r="BI177" s="298"/>
      <c r="BJ177" s="298"/>
      <c r="BK177" s="298"/>
      <c r="BL177" s="298"/>
      <c r="BM177" s="298"/>
      <c r="BN177" s="298"/>
      <c r="BO177" s="298"/>
      <c r="BP177" s="298"/>
    </row>
    <row r="178" spans="1:68" x14ac:dyDescent="0.2">
      <c r="A178" s="298"/>
      <c r="B178" s="298"/>
      <c r="C178" s="298"/>
      <c r="D178" s="298"/>
      <c r="E178" s="298"/>
      <c r="F178" s="298"/>
      <c r="G178" s="298"/>
      <c r="H178" s="298"/>
      <c r="I178" s="298"/>
      <c r="J178" s="298"/>
      <c r="K178" s="298"/>
      <c r="L178" s="298"/>
      <c r="M178" s="298"/>
      <c r="N178" s="298"/>
      <c r="O178" s="298"/>
      <c r="P178" s="298"/>
      <c r="Q178" s="298"/>
      <c r="R178" s="298"/>
      <c r="S178" s="298"/>
      <c r="T178" s="298"/>
      <c r="U178" s="298"/>
      <c r="V178" s="298"/>
      <c r="W178" s="298"/>
      <c r="X178" s="298"/>
      <c r="Y178" s="298"/>
      <c r="Z178" s="298"/>
      <c r="AA178" s="298"/>
      <c r="AB178" s="298"/>
      <c r="AC178" s="298"/>
      <c r="AD178" s="298"/>
      <c r="AE178" s="298"/>
      <c r="AF178" s="298"/>
      <c r="AG178" s="298"/>
      <c r="AH178" s="298"/>
      <c r="AI178" s="298"/>
      <c r="AJ178" s="298"/>
      <c r="AK178" s="298"/>
      <c r="AL178" s="298"/>
      <c r="AM178" s="298"/>
      <c r="AN178" s="298"/>
      <c r="AO178" s="298"/>
      <c r="AP178" s="298"/>
      <c r="AQ178" s="298"/>
      <c r="AR178" s="298"/>
      <c r="AS178" s="298"/>
      <c r="AT178" s="298"/>
      <c r="AU178" s="298"/>
      <c r="AV178" s="298"/>
      <c r="AW178" s="298"/>
      <c r="AX178" s="298"/>
      <c r="AY178" s="298"/>
      <c r="AZ178" s="298"/>
      <c r="BA178" s="298"/>
      <c r="BB178" s="298"/>
      <c r="BC178" s="298"/>
      <c r="BD178" s="298"/>
      <c r="BE178" s="298"/>
      <c r="BF178" s="298"/>
      <c r="BG178" s="298"/>
      <c r="BH178" s="298"/>
      <c r="BI178" s="298"/>
      <c r="BJ178" s="298"/>
      <c r="BK178" s="298"/>
      <c r="BL178" s="298"/>
      <c r="BM178" s="298"/>
      <c r="BN178" s="298"/>
      <c r="BO178" s="298"/>
      <c r="BP178" s="298"/>
    </row>
    <row r="179" spans="1:68" x14ac:dyDescent="0.2">
      <c r="A179" s="298"/>
      <c r="B179" s="298"/>
      <c r="C179" s="298"/>
      <c r="D179" s="298"/>
      <c r="E179" s="298"/>
      <c r="F179" s="298"/>
      <c r="G179" s="298"/>
      <c r="H179" s="298"/>
      <c r="I179" s="298"/>
      <c r="J179" s="298"/>
      <c r="K179" s="298"/>
      <c r="L179" s="298"/>
      <c r="M179" s="298"/>
      <c r="N179" s="298"/>
      <c r="O179" s="298"/>
      <c r="P179" s="298"/>
      <c r="Q179" s="298"/>
      <c r="R179" s="298"/>
      <c r="S179" s="298"/>
      <c r="T179" s="298"/>
      <c r="U179" s="298"/>
      <c r="V179" s="298"/>
      <c r="W179" s="298"/>
      <c r="X179" s="298"/>
      <c r="Y179" s="298"/>
      <c r="Z179" s="298"/>
      <c r="AA179" s="298"/>
      <c r="AB179" s="298"/>
      <c r="AC179" s="298"/>
      <c r="AD179" s="298"/>
      <c r="AE179" s="298"/>
      <c r="AF179" s="298"/>
      <c r="AG179" s="298"/>
      <c r="AH179" s="298"/>
      <c r="AI179" s="298"/>
      <c r="AJ179" s="298"/>
      <c r="AK179" s="298"/>
      <c r="AL179" s="298"/>
      <c r="AM179" s="298"/>
      <c r="AN179" s="298"/>
      <c r="AO179" s="298"/>
      <c r="AP179" s="298"/>
      <c r="AQ179" s="298"/>
      <c r="AR179" s="298"/>
      <c r="AS179" s="298"/>
      <c r="AT179" s="298"/>
      <c r="AU179" s="298"/>
      <c r="AV179" s="298"/>
      <c r="AW179" s="298"/>
      <c r="AX179" s="298"/>
      <c r="AY179" s="298"/>
      <c r="AZ179" s="298"/>
      <c r="BA179" s="298"/>
      <c r="BB179" s="298"/>
      <c r="BC179" s="298"/>
      <c r="BD179" s="298"/>
      <c r="BE179" s="298"/>
      <c r="BF179" s="298"/>
      <c r="BG179" s="298"/>
      <c r="BH179" s="298"/>
      <c r="BI179" s="298"/>
      <c r="BJ179" s="298"/>
      <c r="BK179" s="298"/>
      <c r="BL179" s="298"/>
      <c r="BM179" s="298"/>
      <c r="BN179" s="298"/>
      <c r="BO179" s="298"/>
      <c r="BP179" s="298"/>
    </row>
    <row r="180" spans="1:68" x14ac:dyDescent="0.2">
      <c r="A180" s="298"/>
      <c r="B180" s="298"/>
      <c r="C180" s="298"/>
      <c r="D180" s="298"/>
      <c r="E180" s="298"/>
      <c r="F180" s="298"/>
      <c r="G180" s="298"/>
      <c r="H180" s="298"/>
      <c r="I180" s="298"/>
      <c r="J180" s="298"/>
      <c r="K180" s="298"/>
      <c r="L180" s="298"/>
      <c r="M180" s="298"/>
      <c r="N180" s="298"/>
      <c r="O180" s="298"/>
      <c r="P180" s="298"/>
      <c r="Q180" s="298"/>
      <c r="R180" s="298"/>
      <c r="S180" s="298"/>
      <c r="T180" s="298"/>
      <c r="U180" s="298"/>
      <c r="V180" s="298"/>
      <c r="W180" s="298"/>
      <c r="X180" s="298"/>
      <c r="Y180" s="298"/>
      <c r="Z180" s="298"/>
      <c r="AA180" s="298"/>
      <c r="AB180" s="298"/>
      <c r="AC180" s="298"/>
      <c r="AD180" s="298"/>
      <c r="AE180" s="298"/>
      <c r="AF180" s="298"/>
      <c r="AG180" s="298"/>
      <c r="AH180" s="298"/>
      <c r="AI180" s="298"/>
      <c r="AJ180" s="298"/>
      <c r="AK180" s="298"/>
      <c r="AL180" s="298"/>
      <c r="AM180" s="298"/>
      <c r="AN180" s="298"/>
      <c r="AO180" s="298"/>
      <c r="AP180" s="298"/>
      <c r="AQ180" s="298"/>
      <c r="AR180" s="298"/>
      <c r="AS180" s="298"/>
      <c r="AT180" s="298"/>
      <c r="AU180" s="298"/>
      <c r="AV180" s="298"/>
      <c r="AW180" s="298"/>
      <c r="AX180" s="298"/>
      <c r="AY180" s="298"/>
      <c r="AZ180" s="298"/>
      <c r="BA180" s="298"/>
      <c r="BB180" s="298"/>
      <c r="BC180" s="298"/>
      <c r="BD180" s="298"/>
      <c r="BE180" s="298"/>
      <c r="BF180" s="298"/>
      <c r="BG180" s="298"/>
      <c r="BH180" s="298"/>
      <c r="BI180" s="298"/>
      <c r="BJ180" s="298"/>
      <c r="BK180" s="298"/>
      <c r="BL180" s="298"/>
      <c r="BM180" s="298"/>
      <c r="BN180" s="298"/>
      <c r="BO180" s="298"/>
      <c r="BP180" s="298"/>
    </row>
    <row r="181" spans="1:68" x14ac:dyDescent="0.2">
      <c r="A181" s="298"/>
      <c r="B181" s="298"/>
      <c r="C181" s="298"/>
      <c r="D181" s="298"/>
      <c r="E181" s="298"/>
      <c r="F181" s="298"/>
      <c r="G181" s="298"/>
      <c r="H181" s="298"/>
      <c r="I181" s="298"/>
      <c r="J181" s="298"/>
      <c r="K181" s="298"/>
      <c r="L181" s="298"/>
      <c r="M181" s="298"/>
      <c r="N181" s="298"/>
      <c r="O181" s="298"/>
      <c r="P181" s="298"/>
      <c r="Q181" s="298"/>
      <c r="R181" s="298"/>
      <c r="S181" s="298"/>
      <c r="T181" s="298"/>
      <c r="U181" s="298"/>
      <c r="V181" s="298"/>
      <c r="W181" s="298"/>
      <c r="X181" s="298"/>
      <c r="Y181" s="298"/>
      <c r="Z181" s="298"/>
      <c r="AA181" s="298"/>
      <c r="AB181" s="298"/>
      <c r="AC181" s="298"/>
      <c r="AD181" s="298"/>
      <c r="AE181" s="298"/>
      <c r="AF181" s="298"/>
      <c r="AG181" s="298"/>
      <c r="AH181" s="298"/>
      <c r="AI181" s="298"/>
      <c r="AJ181" s="298"/>
      <c r="AK181" s="298"/>
      <c r="AL181" s="298"/>
      <c r="AM181" s="298"/>
      <c r="AN181" s="298"/>
      <c r="AO181" s="298"/>
      <c r="AP181" s="298"/>
      <c r="AQ181" s="298"/>
      <c r="AR181" s="298"/>
      <c r="AS181" s="298"/>
      <c r="AT181" s="298"/>
      <c r="AU181" s="298"/>
      <c r="AV181" s="298"/>
      <c r="AW181" s="298"/>
      <c r="AX181" s="298"/>
      <c r="AY181" s="298"/>
      <c r="AZ181" s="298"/>
      <c r="BA181" s="298"/>
      <c r="BB181" s="298"/>
      <c r="BC181" s="298"/>
      <c r="BD181" s="298"/>
      <c r="BE181" s="298"/>
      <c r="BF181" s="298"/>
      <c r="BG181" s="298"/>
      <c r="BH181" s="298"/>
      <c r="BI181" s="298"/>
      <c r="BJ181" s="298"/>
      <c r="BK181" s="298"/>
      <c r="BL181" s="298"/>
      <c r="BM181" s="298"/>
      <c r="BN181" s="298"/>
      <c r="BO181" s="298"/>
      <c r="BP181" s="298"/>
    </row>
    <row r="182" spans="1:68" x14ac:dyDescent="0.2">
      <c r="A182" s="298"/>
      <c r="B182" s="298"/>
      <c r="C182" s="298"/>
      <c r="D182" s="298"/>
      <c r="E182" s="298"/>
      <c r="F182" s="298"/>
      <c r="G182" s="298"/>
      <c r="H182" s="298"/>
      <c r="I182" s="298"/>
      <c r="J182" s="298"/>
      <c r="K182" s="298"/>
      <c r="L182" s="298"/>
      <c r="M182" s="298"/>
      <c r="N182" s="298"/>
      <c r="O182" s="298"/>
      <c r="P182" s="298"/>
      <c r="Q182" s="298"/>
      <c r="R182" s="298"/>
      <c r="S182" s="298"/>
      <c r="T182" s="298"/>
      <c r="U182" s="298"/>
      <c r="V182" s="298"/>
      <c r="W182" s="298"/>
      <c r="X182" s="298"/>
      <c r="Y182" s="298"/>
      <c r="Z182" s="298"/>
      <c r="AA182" s="298"/>
      <c r="AB182" s="298"/>
      <c r="AC182" s="298"/>
      <c r="AD182" s="298"/>
      <c r="AE182" s="298"/>
      <c r="AF182" s="298"/>
      <c r="AG182" s="298"/>
      <c r="AH182" s="298"/>
      <c r="AI182" s="298"/>
      <c r="AJ182" s="298"/>
      <c r="AK182" s="298"/>
      <c r="AL182" s="298"/>
      <c r="AM182" s="298"/>
      <c r="AN182" s="298"/>
      <c r="AO182" s="298"/>
      <c r="AP182" s="298"/>
      <c r="AQ182" s="298"/>
      <c r="AR182" s="298"/>
      <c r="AS182" s="298"/>
      <c r="AT182" s="298"/>
      <c r="AU182" s="298"/>
      <c r="AV182" s="298"/>
      <c r="AW182" s="298"/>
      <c r="AX182" s="298"/>
      <c r="AY182" s="298"/>
      <c r="AZ182" s="298"/>
      <c r="BA182" s="298"/>
      <c r="BB182" s="298"/>
      <c r="BC182" s="298"/>
      <c r="BD182" s="298"/>
      <c r="BE182" s="298"/>
      <c r="BF182" s="298"/>
      <c r="BG182" s="298"/>
      <c r="BH182" s="298"/>
      <c r="BI182" s="298"/>
      <c r="BJ182" s="298"/>
      <c r="BK182" s="298"/>
      <c r="BL182" s="298"/>
      <c r="BM182" s="298"/>
      <c r="BN182" s="298"/>
      <c r="BO182" s="298"/>
      <c r="BP182" s="298"/>
    </row>
    <row r="183" spans="1:68" x14ac:dyDescent="0.2">
      <c r="A183" s="298"/>
      <c r="B183" s="298"/>
      <c r="C183" s="298"/>
      <c r="D183" s="298"/>
      <c r="E183" s="298"/>
      <c r="F183" s="298"/>
      <c r="G183" s="298"/>
      <c r="H183" s="298"/>
      <c r="I183" s="298"/>
      <c r="J183" s="298"/>
      <c r="K183" s="298"/>
      <c r="L183" s="298"/>
      <c r="M183" s="298"/>
      <c r="N183" s="298"/>
      <c r="O183" s="298"/>
      <c r="P183" s="298"/>
      <c r="Q183" s="298"/>
      <c r="R183" s="298"/>
      <c r="S183" s="298"/>
      <c r="T183" s="298"/>
      <c r="U183" s="298"/>
      <c r="V183" s="298"/>
      <c r="W183" s="298"/>
      <c r="X183" s="298"/>
      <c r="Y183" s="298"/>
      <c r="Z183" s="298"/>
      <c r="AA183" s="298"/>
      <c r="AB183" s="298"/>
      <c r="AC183" s="298"/>
      <c r="AD183" s="298"/>
      <c r="AE183" s="298"/>
      <c r="AF183" s="298"/>
      <c r="AG183" s="298"/>
      <c r="AH183" s="298"/>
      <c r="AI183" s="298"/>
      <c r="AJ183" s="298"/>
      <c r="AK183" s="298"/>
      <c r="AL183" s="298"/>
      <c r="AM183" s="298"/>
      <c r="AN183" s="298"/>
      <c r="AO183" s="298"/>
      <c r="AP183" s="298"/>
      <c r="AQ183" s="298"/>
      <c r="AR183" s="298"/>
      <c r="AS183" s="298"/>
      <c r="AT183" s="298"/>
      <c r="AU183" s="298"/>
      <c r="AV183" s="298"/>
      <c r="AW183" s="298"/>
      <c r="AX183" s="298"/>
      <c r="AY183" s="298"/>
      <c r="AZ183" s="298"/>
      <c r="BA183" s="298"/>
      <c r="BB183" s="298"/>
      <c r="BC183" s="298"/>
      <c r="BD183" s="298"/>
      <c r="BE183" s="298"/>
      <c r="BF183" s="298"/>
      <c r="BG183" s="298"/>
      <c r="BH183" s="298"/>
      <c r="BI183" s="298"/>
      <c r="BJ183" s="298"/>
      <c r="BK183" s="298"/>
      <c r="BL183" s="298"/>
      <c r="BM183" s="298"/>
      <c r="BN183" s="298"/>
      <c r="BO183" s="298"/>
      <c r="BP183" s="298"/>
    </row>
    <row r="184" spans="1:68" x14ac:dyDescent="0.2">
      <c r="A184" s="298"/>
      <c r="B184" s="298"/>
      <c r="C184" s="298"/>
      <c r="D184" s="298"/>
      <c r="E184" s="298"/>
      <c r="F184" s="298"/>
      <c r="G184" s="298"/>
      <c r="H184" s="298"/>
      <c r="I184" s="298"/>
      <c r="J184" s="298"/>
      <c r="K184" s="298"/>
      <c r="L184" s="298"/>
      <c r="M184" s="298"/>
      <c r="N184" s="298"/>
      <c r="O184" s="298"/>
      <c r="P184" s="298"/>
      <c r="Q184" s="298"/>
      <c r="R184" s="298"/>
      <c r="S184" s="298"/>
      <c r="T184" s="298"/>
      <c r="U184" s="298"/>
      <c r="V184" s="298"/>
      <c r="W184" s="298"/>
      <c r="X184" s="298"/>
      <c r="Y184" s="298"/>
      <c r="Z184" s="298"/>
      <c r="AA184" s="298"/>
      <c r="AB184" s="298"/>
      <c r="AC184" s="298"/>
      <c r="AD184" s="298"/>
      <c r="AE184" s="298"/>
      <c r="AF184" s="298"/>
      <c r="AG184" s="298"/>
      <c r="AH184" s="298"/>
      <c r="AI184" s="298"/>
      <c r="AJ184" s="298"/>
      <c r="AK184" s="298"/>
      <c r="AL184" s="298"/>
      <c r="AM184" s="298"/>
      <c r="AN184" s="298"/>
      <c r="AO184" s="298"/>
      <c r="AP184" s="298"/>
      <c r="AQ184" s="298"/>
      <c r="AR184" s="298"/>
      <c r="AS184" s="298"/>
      <c r="AT184" s="298"/>
      <c r="AU184" s="298"/>
      <c r="AV184" s="298"/>
      <c r="AW184" s="298"/>
      <c r="AX184" s="298"/>
      <c r="AY184" s="298"/>
      <c r="AZ184" s="298"/>
      <c r="BA184" s="298"/>
      <c r="BB184" s="298"/>
      <c r="BC184" s="298"/>
      <c r="BD184" s="298"/>
      <c r="BE184" s="298"/>
      <c r="BF184" s="298"/>
      <c r="BG184" s="298"/>
      <c r="BH184" s="298"/>
      <c r="BI184" s="298"/>
      <c r="BJ184" s="298"/>
      <c r="BK184" s="298"/>
      <c r="BL184" s="298"/>
      <c r="BM184" s="298"/>
      <c r="BN184" s="298"/>
      <c r="BO184" s="298"/>
      <c r="BP184" s="298"/>
    </row>
    <row r="185" spans="1:68" x14ac:dyDescent="0.2">
      <c r="A185" s="298"/>
      <c r="B185" s="298"/>
      <c r="C185" s="298"/>
      <c r="D185" s="298"/>
      <c r="E185" s="298"/>
      <c r="F185" s="298"/>
      <c r="G185" s="298"/>
      <c r="H185" s="298"/>
      <c r="I185" s="298"/>
      <c r="J185" s="298"/>
      <c r="K185" s="298"/>
      <c r="L185" s="298"/>
      <c r="M185" s="298"/>
      <c r="N185" s="298"/>
      <c r="O185" s="298"/>
      <c r="P185" s="298"/>
      <c r="Q185" s="298"/>
      <c r="R185" s="298"/>
      <c r="S185" s="298"/>
      <c r="T185" s="298"/>
      <c r="U185" s="298"/>
      <c r="V185" s="298"/>
      <c r="W185" s="298"/>
      <c r="X185" s="298"/>
      <c r="Y185" s="298"/>
      <c r="Z185" s="298"/>
      <c r="AA185" s="298"/>
      <c r="AB185" s="298"/>
      <c r="AC185" s="298"/>
      <c r="AD185" s="298"/>
      <c r="AE185" s="298"/>
      <c r="AF185" s="298"/>
      <c r="AG185" s="298"/>
      <c r="AH185" s="298"/>
      <c r="AI185" s="298"/>
      <c r="AJ185" s="298"/>
      <c r="AK185" s="298"/>
      <c r="AL185" s="298"/>
      <c r="AM185" s="298"/>
      <c r="AN185" s="298"/>
      <c r="AO185" s="298"/>
      <c r="AP185" s="298"/>
      <c r="AQ185" s="298"/>
      <c r="AR185" s="298"/>
      <c r="AS185" s="298"/>
      <c r="AT185" s="298"/>
      <c r="AU185" s="298"/>
      <c r="AV185" s="298"/>
      <c r="AW185" s="298"/>
      <c r="AX185" s="298"/>
      <c r="AY185" s="298"/>
      <c r="AZ185" s="298"/>
      <c r="BA185" s="298"/>
      <c r="BB185" s="298"/>
      <c r="BC185" s="298"/>
      <c r="BD185" s="298"/>
      <c r="BE185" s="298"/>
      <c r="BF185" s="298"/>
      <c r="BG185" s="298"/>
      <c r="BH185" s="298"/>
      <c r="BI185" s="298"/>
      <c r="BJ185" s="298"/>
      <c r="BK185" s="298"/>
      <c r="BL185" s="298"/>
      <c r="BM185" s="298"/>
      <c r="BN185" s="298"/>
      <c r="BO185" s="298"/>
      <c r="BP185" s="298"/>
    </row>
    <row r="186" spans="1:68" x14ac:dyDescent="0.2">
      <c r="A186" s="298"/>
      <c r="B186" s="298"/>
      <c r="C186" s="298"/>
      <c r="D186" s="298"/>
      <c r="E186" s="298"/>
      <c r="F186" s="298"/>
      <c r="G186" s="298"/>
      <c r="H186" s="298"/>
      <c r="I186" s="298"/>
      <c r="J186" s="298"/>
      <c r="K186" s="298"/>
      <c r="L186" s="298"/>
      <c r="M186" s="298"/>
      <c r="N186" s="298"/>
      <c r="O186" s="298"/>
      <c r="P186" s="298"/>
      <c r="Q186" s="298"/>
      <c r="R186" s="298"/>
      <c r="S186" s="298"/>
      <c r="T186" s="298"/>
      <c r="U186" s="298"/>
      <c r="V186" s="298"/>
      <c r="W186" s="298"/>
      <c r="X186" s="298"/>
      <c r="Y186" s="298"/>
      <c r="Z186" s="298"/>
      <c r="AA186" s="298"/>
      <c r="AB186" s="298"/>
      <c r="AC186" s="298"/>
      <c r="AD186" s="298"/>
      <c r="AE186" s="298"/>
      <c r="AF186" s="298"/>
      <c r="AG186" s="298"/>
      <c r="AH186" s="298"/>
      <c r="AI186" s="298"/>
      <c r="AJ186" s="298"/>
      <c r="AK186" s="298"/>
      <c r="AL186" s="298"/>
      <c r="AM186" s="298"/>
      <c r="AN186" s="298"/>
      <c r="AO186" s="298"/>
      <c r="AP186" s="298"/>
      <c r="AQ186" s="298"/>
      <c r="AR186" s="298"/>
      <c r="AS186" s="298"/>
      <c r="AT186" s="298"/>
      <c r="AU186" s="298"/>
      <c r="AV186" s="298"/>
      <c r="AW186" s="298"/>
      <c r="AX186" s="298"/>
      <c r="AY186" s="298"/>
      <c r="AZ186" s="298"/>
      <c r="BA186" s="298"/>
      <c r="BB186" s="298"/>
      <c r="BC186" s="298"/>
      <c r="BD186" s="298"/>
      <c r="BE186" s="298"/>
      <c r="BF186" s="298"/>
      <c r="BG186" s="298"/>
      <c r="BH186" s="298"/>
      <c r="BI186" s="298"/>
      <c r="BJ186" s="298"/>
      <c r="BK186" s="298"/>
      <c r="BL186" s="298"/>
      <c r="BM186" s="298"/>
      <c r="BN186" s="298"/>
      <c r="BO186" s="298"/>
      <c r="BP186" s="298"/>
    </row>
    <row r="187" spans="1:68" x14ac:dyDescent="0.2">
      <c r="A187" s="298"/>
      <c r="B187" s="298"/>
      <c r="C187" s="298"/>
      <c r="D187" s="298"/>
      <c r="E187" s="298"/>
      <c r="F187" s="298"/>
      <c r="G187" s="298"/>
      <c r="H187" s="298"/>
      <c r="I187" s="298"/>
      <c r="J187" s="298"/>
      <c r="K187" s="298"/>
      <c r="L187" s="298"/>
      <c r="M187" s="298"/>
      <c r="N187" s="298"/>
      <c r="O187" s="298"/>
      <c r="P187" s="298"/>
      <c r="Q187" s="298"/>
      <c r="R187" s="298"/>
      <c r="S187" s="298"/>
      <c r="T187" s="298"/>
      <c r="U187" s="298"/>
      <c r="V187" s="298"/>
      <c r="W187" s="298"/>
      <c r="X187" s="298"/>
      <c r="Y187" s="298"/>
      <c r="Z187" s="298"/>
      <c r="AA187" s="298"/>
      <c r="AB187" s="298"/>
      <c r="AC187" s="298"/>
      <c r="AD187" s="298"/>
      <c r="AE187" s="298"/>
      <c r="AF187" s="298"/>
      <c r="AG187" s="298"/>
      <c r="AH187" s="298"/>
      <c r="AI187" s="298"/>
      <c r="AJ187" s="298"/>
      <c r="AK187" s="298"/>
      <c r="AL187" s="298"/>
      <c r="AM187" s="298"/>
      <c r="AN187" s="298"/>
      <c r="AO187" s="298"/>
      <c r="AP187" s="298"/>
      <c r="AQ187" s="298"/>
      <c r="AR187" s="298"/>
      <c r="AS187" s="298"/>
      <c r="AT187" s="298"/>
      <c r="AU187" s="298"/>
      <c r="AV187" s="298"/>
      <c r="AW187" s="298"/>
      <c r="AX187" s="298"/>
      <c r="AY187" s="298"/>
      <c r="AZ187" s="298"/>
      <c r="BA187" s="298"/>
      <c r="BB187" s="298"/>
      <c r="BC187" s="298"/>
      <c r="BD187" s="298"/>
      <c r="BE187" s="298"/>
      <c r="BF187" s="298"/>
      <c r="BG187" s="298"/>
      <c r="BH187" s="298"/>
      <c r="BI187" s="298"/>
      <c r="BJ187" s="298"/>
      <c r="BK187" s="298"/>
      <c r="BL187" s="298"/>
      <c r="BM187" s="298"/>
      <c r="BN187" s="298"/>
      <c r="BO187" s="298"/>
      <c r="BP187" s="298"/>
    </row>
    <row r="188" spans="1:68" x14ac:dyDescent="0.2">
      <c r="A188" s="298"/>
      <c r="B188" s="298"/>
      <c r="C188" s="298"/>
      <c r="D188" s="298"/>
      <c r="E188" s="298"/>
      <c r="F188" s="298"/>
      <c r="G188" s="298"/>
      <c r="H188" s="298"/>
      <c r="I188" s="298"/>
      <c r="J188" s="298"/>
      <c r="K188" s="298"/>
      <c r="L188" s="298"/>
      <c r="M188" s="298"/>
      <c r="N188" s="298"/>
      <c r="O188" s="298"/>
      <c r="P188" s="298"/>
      <c r="Q188" s="298"/>
      <c r="R188" s="298"/>
      <c r="S188" s="298"/>
      <c r="T188" s="298"/>
      <c r="U188" s="298"/>
      <c r="V188" s="298"/>
      <c r="W188" s="298"/>
      <c r="X188" s="298"/>
      <c r="Y188" s="298"/>
      <c r="Z188" s="298"/>
      <c r="AA188" s="298"/>
      <c r="AB188" s="298"/>
      <c r="AC188" s="298"/>
      <c r="AD188" s="298"/>
      <c r="AE188" s="298"/>
      <c r="AF188" s="298"/>
      <c r="AG188" s="298"/>
      <c r="AH188" s="298"/>
      <c r="AI188" s="298"/>
      <c r="AJ188" s="298"/>
      <c r="AK188" s="298"/>
      <c r="AL188" s="298"/>
      <c r="AM188" s="298"/>
      <c r="AN188" s="298"/>
      <c r="AO188" s="298"/>
      <c r="AP188" s="298"/>
      <c r="AQ188" s="298"/>
      <c r="AR188" s="298"/>
      <c r="AS188" s="298"/>
      <c r="AT188" s="298"/>
      <c r="AU188" s="298"/>
      <c r="AV188" s="298"/>
      <c r="AW188" s="298"/>
      <c r="AX188" s="298"/>
      <c r="AY188" s="298"/>
      <c r="AZ188" s="298"/>
      <c r="BA188" s="298"/>
      <c r="BB188" s="298"/>
      <c r="BC188" s="298"/>
      <c r="BD188" s="298"/>
      <c r="BE188" s="298"/>
      <c r="BF188" s="298"/>
      <c r="BG188" s="298"/>
      <c r="BH188" s="298"/>
      <c r="BI188" s="298"/>
      <c r="BJ188" s="298"/>
      <c r="BK188" s="298"/>
      <c r="BL188" s="298"/>
      <c r="BM188" s="298"/>
      <c r="BN188" s="298"/>
      <c r="BO188" s="298"/>
      <c r="BP188" s="298"/>
    </row>
    <row r="189" spans="1:68" x14ac:dyDescent="0.2">
      <c r="A189" s="298"/>
      <c r="B189" s="298"/>
      <c r="C189" s="298"/>
      <c r="D189" s="298"/>
      <c r="E189" s="298"/>
      <c r="F189" s="298"/>
      <c r="G189" s="298"/>
      <c r="H189" s="298"/>
      <c r="I189" s="298"/>
      <c r="J189" s="298"/>
      <c r="K189" s="298"/>
      <c r="L189" s="298"/>
      <c r="M189" s="298"/>
      <c r="N189" s="298"/>
      <c r="O189" s="298"/>
      <c r="P189" s="298"/>
      <c r="Q189" s="298"/>
      <c r="R189" s="298"/>
      <c r="S189" s="298"/>
      <c r="T189" s="298"/>
      <c r="U189" s="298"/>
      <c r="V189" s="298"/>
      <c r="W189" s="298"/>
      <c r="X189" s="298"/>
      <c r="Y189" s="298"/>
      <c r="Z189" s="298"/>
      <c r="AA189" s="298"/>
      <c r="AB189" s="298"/>
      <c r="AC189" s="298"/>
      <c r="AD189" s="298"/>
      <c r="AE189" s="298"/>
      <c r="AF189" s="298"/>
      <c r="AG189" s="298"/>
      <c r="AH189" s="298"/>
      <c r="AI189" s="298"/>
      <c r="AJ189" s="298"/>
      <c r="AK189" s="298"/>
      <c r="AL189" s="298"/>
      <c r="AM189" s="298"/>
      <c r="AN189" s="298"/>
      <c r="AO189" s="298"/>
      <c r="AP189" s="298"/>
      <c r="AQ189" s="298"/>
      <c r="AR189" s="298"/>
      <c r="AS189" s="298"/>
      <c r="AT189" s="298"/>
      <c r="AU189" s="298"/>
      <c r="AV189" s="298"/>
      <c r="AW189" s="298"/>
      <c r="AX189" s="298"/>
      <c r="AY189" s="298"/>
      <c r="AZ189" s="298"/>
      <c r="BA189" s="298"/>
      <c r="BB189" s="298"/>
      <c r="BC189" s="298"/>
      <c r="BD189" s="298"/>
      <c r="BE189" s="298"/>
      <c r="BF189" s="298"/>
      <c r="BG189" s="298"/>
      <c r="BH189" s="298"/>
      <c r="BI189" s="298"/>
      <c r="BJ189" s="298"/>
      <c r="BK189" s="298"/>
      <c r="BL189" s="298"/>
      <c r="BM189" s="298"/>
      <c r="BN189" s="298"/>
      <c r="BO189" s="298"/>
      <c r="BP189" s="298"/>
    </row>
    <row r="190" spans="1:68" x14ac:dyDescent="0.2">
      <c r="A190" s="298"/>
      <c r="B190" s="298"/>
      <c r="C190" s="298"/>
      <c r="D190" s="298"/>
      <c r="E190" s="298"/>
      <c r="F190" s="298"/>
      <c r="G190" s="298"/>
      <c r="H190" s="298"/>
      <c r="I190" s="298"/>
      <c r="J190" s="298"/>
      <c r="K190" s="298"/>
      <c r="L190" s="298"/>
      <c r="M190" s="298"/>
      <c r="N190" s="298"/>
      <c r="O190" s="298"/>
      <c r="P190" s="298"/>
      <c r="Q190" s="298"/>
      <c r="R190" s="298"/>
      <c r="S190" s="298"/>
      <c r="T190" s="298"/>
      <c r="U190" s="298"/>
      <c r="V190" s="298"/>
      <c r="W190" s="298"/>
      <c r="X190" s="298"/>
      <c r="Y190" s="298"/>
      <c r="Z190" s="298"/>
      <c r="AA190" s="298"/>
      <c r="AB190" s="298"/>
      <c r="AC190" s="298"/>
      <c r="AD190" s="298"/>
      <c r="AE190" s="298"/>
      <c r="AF190" s="298"/>
      <c r="AG190" s="298"/>
      <c r="AH190" s="298"/>
      <c r="AI190" s="298"/>
      <c r="AJ190" s="298"/>
      <c r="AK190" s="298"/>
      <c r="AL190" s="298"/>
      <c r="AM190" s="298"/>
      <c r="AN190" s="298"/>
      <c r="AO190" s="298"/>
      <c r="AP190" s="298"/>
      <c r="AQ190" s="298"/>
      <c r="AR190" s="298"/>
      <c r="AS190" s="298"/>
      <c r="AT190" s="298"/>
      <c r="AU190" s="298"/>
      <c r="AV190" s="298"/>
      <c r="AW190" s="298"/>
      <c r="AX190" s="298"/>
      <c r="AY190" s="298"/>
      <c r="AZ190" s="298"/>
      <c r="BA190" s="298"/>
      <c r="BB190" s="298"/>
      <c r="BC190" s="298"/>
      <c r="BD190" s="298"/>
      <c r="BE190" s="298"/>
      <c r="BF190" s="298"/>
      <c r="BG190" s="298"/>
      <c r="BH190" s="298"/>
      <c r="BI190" s="298"/>
      <c r="BJ190" s="298"/>
      <c r="BK190" s="298"/>
      <c r="BL190" s="298"/>
      <c r="BM190" s="298"/>
      <c r="BN190" s="298"/>
      <c r="BO190" s="298"/>
      <c r="BP190" s="298"/>
    </row>
    <row r="191" spans="1:68" x14ac:dyDescent="0.2">
      <c r="A191" s="298"/>
      <c r="B191" s="298"/>
      <c r="C191" s="298"/>
      <c r="D191" s="298"/>
      <c r="E191" s="298"/>
      <c r="F191" s="298"/>
      <c r="G191" s="298"/>
      <c r="H191" s="298"/>
      <c r="I191" s="298"/>
      <c r="J191" s="298"/>
      <c r="K191" s="298"/>
      <c r="L191" s="298"/>
      <c r="M191" s="298"/>
      <c r="N191" s="298"/>
      <c r="O191" s="298"/>
      <c r="P191" s="298"/>
      <c r="Q191" s="298"/>
      <c r="R191" s="298"/>
      <c r="S191" s="298"/>
      <c r="T191" s="298"/>
      <c r="U191" s="298"/>
      <c r="V191" s="298"/>
      <c r="W191" s="298"/>
      <c r="X191" s="298"/>
      <c r="Y191" s="298"/>
      <c r="Z191" s="298"/>
      <c r="AA191" s="298"/>
      <c r="AB191" s="298"/>
      <c r="AC191" s="298"/>
      <c r="AD191" s="298"/>
      <c r="AE191" s="298"/>
      <c r="AF191" s="298"/>
      <c r="AG191" s="298"/>
      <c r="AH191" s="298"/>
      <c r="AI191" s="298"/>
      <c r="AJ191" s="298"/>
      <c r="AK191" s="298"/>
      <c r="AL191" s="298"/>
      <c r="AM191" s="298"/>
      <c r="AN191" s="298"/>
      <c r="AO191" s="298"/>
      <c r="AP191" s="298"/>
      <c r="AQ191" s="298"/>
      <c r="AR191" s="298"/>
      <c r="AS191" s="298"/>
      <c r="AT191" s="298"/>
      <c r="AU191" s="298"/>
      <c r="AV191" s="298"/>
      <c r="AW191" s="298"/>
      <c r="AX191" s="298"/>
      <c r="AY191" s="298"/>
      <c r="AZ191" s="298"/>
      <c r="BA191" s="298"/>
      <c r="BB191" s="298"/>
      <c r="BC191" s="298"/>
      <c r="BD191" s="298"/>
      <c r="BE191" s="298"/>
      <c r="BF191" s="298"/>
      <c r="BG191" s="298"/>
      <c r="BH191" s="298"/>
      <c r="BI191" s="298"/>
      <c r="BJ191" s="298"/>
      <c r="BK191" s="298"/>
      <c r="BL191" s="298"/>
      <c r="BM191" s="298"/>
      <c r="BN191" s="298"/>
      <c r="BO191" s="298"/>
      <c r="BP191" s="298"/>
    </row>
    <row r="192" spans="1:68" x14ac:dyDescent="0.2">
      <c r="A192" s="298"/>
      <c r="B192" s="298"/>
      <c r="C192" s="298"/>
      <c r="D192" s="298"/>
      <c r="E192" s="298"/>
      <c r="F192" s="298"/>
      <c r="G192" s="298"/>
      <c r="H192" s="298"/>
      <c r="I192" s="298"/>
      <c r="J192" s="298"/>
      <c r="K192" s="298"/>
      <c r="L192" s="298"/>
      <c r="M192" s="298"/>
      <c r="N192" s="298"/>
      <c r="O192" s="298"/>
      <c r="P192" s="298"/>
      <c r="Q192" s="298"/>
      <c r="R192" s="298"/>
      <c r="S192" s="298"/>
      <c r="T192" s="298"/>
      <c r="U192" s="298"/>
      <c r="V192" s="298"/>
      <c r="W192" s="298"/>
      <c r="X192" s="298"/>
      <c r="Y192" s="298"/>
      <c r="Z192" s="298"/>
      <c r="AA192" s="298"/>
      <c r="AB192" s="298"/>
      <c r="AC192" s="298"/>
      <c r="AD192" s="298"/>
      <c r="AE192" s="298"/>
      <c r="AF192" s="298"/>
      <c r="AG192" s="298"/>
      <c r="AH192" s="298"/>
      <c r="AI192" s="298"/>
      <c r="AJ192" s="298"/>
      <c r="AK192" s="298"/>
      <c r="AL192" s="298"/>
      <c r="AM192" s="298"/>
      <c r="AN192" s="298"/>
      <c r="AO192" s="298"/>
      <c r="AP192" s="298"/>
      <c r="AQ192" s="298"/>
      <c r="AR192" s="298"/>
      <c r="AS192" s="298"/>
      <c r="AT192" s="298"/>
      <c r="AU192" s="298"/>
      <c r="AV192" s="298"/>
      <c r="AW192" s="298"/>
      <c r="AX192" s="298"/>
      <c r="AY192" s="298"/>
      <c r="AZ192" s="298"/>
      <c r="BA192" s="298"/>
      <c r="BB192" s="298"/>
      <c r="BC192" s="298"/>
      <c r="BD192" s="298"/>
      <c r="BE192" s="298"/>
      <c r="BF192" s="298"/>
      <c r="BG192" s="298"/>
      <c r="BH192" s="298"/>
      <c r="BI192" s="298"/>
      <c r="BJ192" s="298"/>
      <c r="BK192" s="298"/>
      <c r="BL192" s="298"/>
      <c r="BM192" s="298"/>
      <c r="BN192" s="298"/>
      <c r="BO192" s="298"/>
      <c r="BP192" s="298"/>
    </row>
    <row r="193" spans="1:68" x14ac:dyDescent="0.2">
      <c r="A193" s="298"/>
      <c r="B193" s="298"/>
      <c r="C193" s="298"/>
      <c r="D193" s="298"/>
      <c r="E193" s="298"/>
      <c r="F193" s="298"/>
      <c r="G193" s="298"/>
      <c r="H193" s="298"/>
      <c r="I193" s="298"/>
      <c r="J193" s="298"/>
      <c r="K193" s="298"/>
      <c r="L193" s="298"/>
      <c r="M193" s="298"/>
      <c r="N193" s="298"/>
      <c r="O193" s="298"/>
      <c r="P193" s="298"/>
      <c r="Q193" s="298"/>
      <c r="R193" s="298"/>
      <c r="S193" s="298"/>
      <c r="T193" s="298"/>
      <c r="U193" s="298"/>
      <c r="V193" s="298"/>
      <c r="W193" s="298"/>
      <c r="X193" s="298"/>
      <c r="Y193" s="298"/>
      <c r="Z193" s="298"/>
      <c r="AA193" s="298"/>
      <c r="AB193" s="298"/>
      <c r="AC193" s="298"/>
      <c r="AD193" s="298"/>
      <c r="AE193" s="298"/>
      <c r="AF193" s="298"/>
      <c r="AG193" s="298"/>
      <c r="AH193" s="298"/>
      <c r="AI193" s="298"/>
      <c r="AJ193" s="298"/>
      <c r="AK193" s="298"/>
      <c r="AL193" s="298"/>
      <c r="AM193" s="298"/>
      <c r="AN193" s="298"/>
      <c r="AO193" s="298"/>
      <c r="AP193" s="298"/>
      <c r="AQ193" s="298"/>
      <c r="AR193" s="298"/>
      <c r="AS193" s="298"/>
      <c r="AT193" s="298"/>
      <c r="AU193" s="298"/>
      <c r="AV193" s="298"/>
      <c r="AW193" s="298"/>
      <c r="AX193" s="298"/>
      <c r="AY193" s="298"/>
      <c r="AZ193" s="298"/>
      <c r="BA193" s="298"/>
      <c r="BB193" s="298"/>
      <c r="BC193" s="298"/>
      <c r="BD193" s="298"/>
      <c r="BE193" s="298"/>
      <c r="BF193" s="298"/>
      <c r="BG193" s="298"/>
      <c r="BH193" s="298"/>
      <c r="BI193" s="298"/>
      <c r="BJ193" s="298"/>
      <c r="BK193" s="298"/>
      <c r="BL193" s="298"/>
      <c r="BM193" s="298"/>
      <c r="BN193" s="298"/>
      <c r="BO193" s="298"/>
      <c r="BP193" s="298"/>
    </row>
    <row r="194" spans="1:68" x14ac:dyDescent="0.2">
      <c r="A194" s="298"/>
      <c r="B194" s="298"/>
      <c r="C194" s="298"/>
      <c r="D194" s="298"/>
      <c r="E194" s="298"/>
      <c r="F194" s="298"/>
      <c r="G194" s="298"/>
      <c r="H194" s="298"/>
      <c r="I194" s="298"/>
      <c r="J194" s="298"/>
      <c r="K194" s="298"/>
      <c r="L194" s="298"/>
      <c r="M194" s="298"/>
      <c r="N194" s="298"/>
      <c r="O194" s="298"/>
      <c r="P194" s="298"/>
      <c r="Q194" s="298"/>
      <c r="R194" s="298"/>
      <c r="S194" s="298"/>
      <c r="T194" s="298"/>
      <c r="U194" s="298"/>
      <c r="V194" s="298"/>
      <c r="W194" s="298"/>
      <c r="X194" s="298"/>
      <c r="Y194" s="298"/>
      <c r="Z194" s="298"/>
      <c r="AA194" s="298"/>
      <c r="AB194" s="298"/>
      <c r="AC194" s="298"/>
      <c r="AD194" s="298"/>
      <c r="AE194" s="298"/>
      <c r="AF194" s="298"/>
      <c r="AG194" s="298"/>
      <c r="AH194" s="298"/>
      <c r="AI194" s="298"/>
      <c r="AJ194" s="298"/>
      <c r="AK194" s="298"/>
      <c r="AL194" s="298"/>
      <c r="AM194" s="298"/>
      <c r="AN194" s="298"/>
      <c r="AO194" s="298"/>
      <c r="AP194" s="298"/>
      <c r="AQ194" s="298"/>
      <c r="AR194" s="298"/>
      <c r="AS194" s="298"/>
      <c r="AT194" s="298"/>
      <c r="AU194" s="298"/>
      <c r="AV194" s="298"/>
      <c r="AW194" s="298"/>
      <c r="AX194" s="298"/>
      <c r="AY194" s="298"/>
      <c r="AZ194" s="298"/>
      <c r="BA194" s="298"/>
      <c r="BB194" s="298"/>
      <c r="BC194" s="298"/>
      <c r="BD194" s="298"/>
      <c r="BE194" s="298"/>
      <c r="BF194" s="298"/>
      <c r="BG194" s="298"/>
      <c r="BH194" s="298"/>
      <c r="BI194" s="298"/>
      <c r="BJ194" s="298"/>
      <c r="BK194" s="298"/>
      <c r="BL194" s="298"/>
      <c r="BM194" s="298"/>
      <c r="BN194" s="298"/>
      <c r="BO194" s="298"/>
      <c r="BP194" s="298"/>
    </row>
    <row r="195" spans="1:68" x14ac:dyDescent="0.2">
      <c r="A195" s="298"/>
      <c r="B195" s="298"/>
      <c r="C195" s="298"/>
      <c r="D195" s="298"/>
      <c r="E195" s="298"/>
      <c r="F195" s="298"/>
      <c r="G195" s="298"/>
      <c r="H195" s="298"/>
      <c r="I195" s="298"/>
      <c r="J195" s="298"/>
      <c r="K195" s="298"/>
      <c r="L195" s="298"/>
      <c r="M195" s="298"/>
      <c r="N195" s="298"/>
      <c r="O195" s="298"/>
      <c r="P195" s="298"/>
      <c r="Q195" s="298"/>
      <c r="R195" s="298"/>
      <c r="S195" s="298"/>
      <c r="T195" s="298"/>
      <c r="U195" s="298"/>
      <c r="V195" s="298"/>
      <c r="W195" s="298"/>
      <c r="X195" s="298"/>
      <c r="Y195" s="298"/>
      <c r="Z195" s="298"/>
      <c r="AA195" s="298"/>
      <c r="AB195" s="298"/>
      <c r="AC195" s="298"/>
      <c r="AD195" s="298"/>
      <c r="AE195" s="298"/>
      <c r="AF195" s="298"/>
      <c r="AG195" s="298"/>
      <c r="AH195" s="298"/>
      <c r="AI195" s="298"/>
      <c r="AJ195" s="298"/>
      <c r="AK195" s="298"/>
      <c r="AL195" s="298"/>
      <c r="AM195" s="298"/>
      <c r="AN195" s="298"/>
      <c r="AO195" s="298"/>
      <c r="AP195" s="298"/>
      <c r="AQ195" s="298"/>
      <c r="AR195" s="298"/>
      <c r="AS195" s="298"/>
      <c r="AT195" s="298"/>
      <c r="AU195" s="298"/>
      <c r="AV195" s="298"/>
      <c r="AW195" s="298"/>
      <c r="AX195" s="298"/>
      <c r="AY195" s="298"/>
      <c r="AZ195" s="298"/>
      <c r="BA195" s="298"/>
      <c r="BB195" s="298"/>
      <c r="BC195" s="298"/>
      <c r="BD195" s="298"/>
      <c r="BE195" s="298"/>
      <c r="BF195" s="298"/>
      <c r="BG195" s="298"/>
      <c r="BH195" s="298"/>
      <c r="BI195" s="298"/>
      <c r="BJ195" s="298"/>
      <c r="BK195" s="298"/>
      <c r="BL195" s="298"/>
      <c r="BM195" s="298"/>
      <c r="BN195" s="298"/>
      <c r="BO195" s="298"/>
      <c r="BP195" s="298"/>
    </row>
    <row r="196" spans="1:68" x14ac:dyDescent="0.2">
      <c r="A196" s="298"/>
      <c r="B196" s="298"/>
      <c r="C196" s="298"/>
      <c r="D196" s="298"/>
      <c r="E196" s="298"/>
      <c r="F196" s="298"/>
      <c r="G196" s="298"/>
      <c r="H196" s="298"/>
      <c r="I196" s="298"/>
      <c r="J196" s="298"/>
      <c r="K196" s="298"/>
      <c r="L196" s="298"/>
      <c r="M196" s="298"/>
      <c r="N196" s="298"/>
      <c r="O196" s="298"/>
      <c r="P196" s="298"/>
      <c r="Q196" s="298"/>
      <c r="R196" s="298"/>
      <c r="S196" s="298"/>
      <c r="T196" s="298"/>
      <c r="U196" s="298"/>
      <c r="V196" s="298"/>
      <c r="W196" s="298"/>
      <c r="X196" s="298"/>
      <c r="Y196" s="298"/>
      <c r="Z196" s="298"/>
      <c r="AA196" s="298"/>
      <c r="AB196" s="298"/>
      <c r="AC196" s="298"/>
      <c r="AD196" s="298"/>
      <c r="AE196" s="298"/>
      <c r="AF196" s="298"/>
      <c r="AG196" s="298"/>
      <c r="AH196" s="298"/>
      <c r="AI196" s="298"/>
      <c r="AJ196" s="298"/>
      <c r="AK196" s="298"/>
      <c r="AL196" s="298"/>
      <c r="AM196" s="298"/>
      <c r="AN196" s="298"/>
      <c r="AO196" s="298"/>
      <c r="AP196" s="298"/>
      <c r="AQ196" s="298"/>
      <c r="AR196" s="298"/>
      <c r="AS196" s="298"/>
      <c r="AT196" s="298"/>
      <c r="AU196" s="298"/>
      <c r="AV196" s="298"/>
      <c r="AW196" s="298"/>
      <c r="AX196" s="298"/>
      <c r="AY196" s="298"/>
      <c r="AZ196" s="298"/>
      <c r="BA196" s="298"/>
      <c r="BB196" s="298"/>
      <c r="BC196" s="298"/>
      <c r="BD196" s="298"/>
      <c r="BE196" s="298"/>
      <c r="BF196" s="298"/>
      <c r="BG196" s="298"/>
      <c r="BH196" s="298"/>
      <c r="BI196" s="298"/>
      <c r="BJ196" s="298"/>
      <c r="BK196" s="298"/>
      <c r="BL196" s="298"/>
      <c r="BM196" s="298"/>
      <c r="BN196" s="298"/>
      <c r="BO196" s="298"/>
      <c r="BP196" s="298"/>
    </row>
    <row r="197" spans="1:68" x14ac:dyDescent="0.2">
      <c r="A197" s="298"/>
      <c r="B197" s="298"/>
      <c r="C197" s="298"/>
      <c r="D197" s="298"/>
      <c r="E197" s="298"/>
      <c r="F197" s="298"/>
      <c r="G197" s="298"/>
      <c r="H197" s="298"/>
      <c r="I197" s="298"/>
      <c r="J197" s="298"/>
      <c r="K197" s="298"/>
      <c r="L197" s="298"/>
      <c r="M197" s="298"/>
      <c r="N197" s="298"/>
      <c r="O197" s="298"/>
      <c r="P197" s="298"/>
      <c r="Q197" s="298"/>
      <c r="R197" s="298"/>
      <c r="S197" s="298"/>
      <c r="T197" s="298"/>
      <c r="U197" s="298"/>
      <c r="V197" s="298"/>
      <c r="W197" s="298"/>
      <c r="X197" s="298"/>
      <c r="Y197" s="298"/>
      <c r="Z197" s="298"/>
      <c r="AA197" s="298"/>
      <c r="AB197" s="298"/>
      <c r="AC197" s="298"/>
      <c r="AD197" s="298"/>
      <c r="AE197" s="298"/>
      <c r="AF197" s="298"/>
      <c r="AG197" s="298"/>
      <c r="AH197" s="298"/>
      <c r="AI197" s="298"/>
      <c r="AJ197" s="298"/>
      <c r="AK197" s="298"/>
      <c r="AL197" s="298"/>
      <c r="AM197" s="298"/>
      <c r="AN197" s="298"/>
      <c r="AO197" s="298"/>
      <c r="AP197" s="298"/>
      <c r="AQ197" s="298"/>
      <c r="AR197" s="298"/>
      <c r="AS197" s="298"/>
      <c r="AT197" s="298"/>
      <c r="AU197" s="298"/>
      <c r="AV197" s="298"/>
      <c r="AW197" s="298"/>
      <c r="AX197" s="298"/>
      <c r="AY197" s="298"/>
      <c r="AZ197" s="298"/>
      <c r="BA197" s="298"/>
      <c r="BB197" s="298"/>
      <c r="BC197" s="298"/>
      <c r="BD197" s="298"/>
      <c r="BE197" s="298"/>
      <c r="BF197" s="298"/>
      <c r="BG197" s="298"/>
      <c r="BH197" s="298"/>
      <c r="BI197" s="298"/>
      <c r="BJ197" s="298"/>
      <c r="BK197" s="298"/>
      <c r="BL197" s="298"/>
      <c r="BM197" s="298"/>
      <c r="BN197" s="298"/>
      <c r="BO197" s="298"/>
      <c r="BP197" s="298"/>
    </row>
    <row r="198" spans="1:68" x14ac:dyDescent="0.2">
      <c r="A198" s="298"/>
      <c r="B198" s="298"/>
      <c r="C198" s="298"/>
      <c r="D198" s="298"/>
      <c r="E198" s="298"/>
      <c r="F198" s="298"/>
      <c r="G198" s="298"/>
      <c r="H198" s="298"/>
      <c r="I198" s="298"/>
      <c r="J198" s="298"/>
      <c r="K198" s="298"/>
      <c r="L198" s="298"/>
      <c r="M198" s="298"/>
      <c r="N198" s="298"/>
      <c r="O198" s="298"/>
      <c r="P198" s="298"/>
      <c r="Q198" s="298"/>
      <c r="R198" s="298"/>
      <c r="S198" s="298"/>
      <c r="T198" s="298"/>
      <c r="U198" s="298"/>
      <c r="V198" s="298"/>
      <c r="W198" s="298"/>
      <c r="X198" s="298"/>
      <c r="Y198" s="298"/>
      <c r="Z198" s="298"/>
      <c r="AA198" s="298"/>
      <c r="AB198" s="298"/>
      <c r="AC198" s="298"/>
      <c r="AD198" s="298"/>
      <c r="AE198" s="298"/>
      <c r="AF198" s="298"/>
      <c r="AG198" s="298"/>
      <c r="AH198" s="298"/>
      <c r="AI198" s="298"/>
      <c r="AJ198" s="298"/>
      <c r="AK198" s="298"/>
      <c r="AL198" s="298"/>
      <c r="AM198" s="298"/>
      <c r="AN198" s="298"/>
      <c r="AO198" s="298"/>
      <c r="AP198" s="298"/>
      <c r="AQ198" s="298"/>
      <c r="AR198" s="298"/>
      <c r="AS198" s="298"/>
      <c r="AT198" s="298"/>
      <c r="AU198" s="298"/>
      <c r="AV198" s="298"/>
      <c r="AW198" s="298"/>
      <c r="AX198" s="298"/>
      <c r="AY198" s="298"/>
      <c r="AZ198" s="298"/>
      <c r="BA198" s="298"/>
      <c r="BB198" s="298"/>
      <c r="BC198" s="298"/>
      <c r="BD198" s="298"/>
      <c r="BE198" s="298"/>
      <c r="BF198" s="298"/>
      <c r="BG198" s="298"/>
      <c r="BH198" s="298"/>
      <c r="BI198" s="298"/>
      <c r="BJ198" s="298"/>
      <c r="BK198" s="298"/>
      <c r="BL198" s="298"/>
      <c r="BM198" s="298"/>
      <c r="BN198" s="298"/>
      <c r="BO198" s="298"/>
      <c r="BP198" s="298"/>
    </row>
    <row r="199" spans="1:68" x14ac:dyDescent="0.2">
      <c r="A199" s="298"/>
      <c r="B199" s="298"/>
      <c r="C199" s="298"/>
      <c r="D199" s="298"/>
      <c r="E199" s="298"/>
      <c r="F199" s="298"/>
      <c r="G199" s="298"/>
      <c r="H199" s="298"/>
      <c r="I199" s="298"/>
      <c r="J199" s="298"/>
      <c r="K199" s="298"/>
      <c r="L199" s="298"/>
      <c r="M199" s="298"/>
      <c r="N199" s="298"/>
      <c r="O199" s="298"/>
      <c r="P199" s="298"/>
      <c r="Q199" s="298"/>
      <c r="R199" s="298"/>
      <c r="S199" s="298"/>
      <c r="T199" s="298"/>
      <c r="U199" s="298"/>
      <c r="V199" s="298"/>
      <c r="W199" s="298"/>
      <c r="X199" s="298"/>
      <c r="Y199" s="298"/>
      <c r="Z199" s="298"/>
      <c r="AA199" s="298"/>
      <c r="AB199" s="298"/>
      <c r="AC199" s="298"/>
      <c r="AD199" s="298"/>
      <c r="AE199" s="298"/>
      <c r="AF199" s="298"/>
      <c r="AG199" s="298"/>
      <c r="AH199" s="298"/>
      <c r="AI199" s="298"/>
      <c r="AJ199" s="298"/>
      <c r="AK199" s="298"/>
      <c r="AL199" s="298"/>
      <c r="AM199" s="298"/>
      <c r="AN199" s="298"/>
      <c r="AO199" s="298"/>
      <c r="AP199" s="298"/>
      <c r="AQ199" s="298"/>
      <c r="AR199" s="298"/>
      <c r="AS199" s="298"/>
      <c r="AT199" s="298"/>
      <c r="AU199" s="298"/>
      <c r="AV199" s="298"/>
      <c r="AW199" s="298"/>
      <c r="AX199" s="298"/>
      <c r="AY199" s="298"/>
      <c r="AZ199" s="298"/>
      <c r="BA199" s="298"/>
      <c r="BB199" s="298"/>
      <c r="BC199" s="298"/>
      <c r="BD199" s="298"/>
      <c r="BE199" s="298"/>
      <c r="BF199" s="298"/>
      <c r="BG199" s="298"/>
      <c r="BH199" s="298"/>
      <c r="BI199" s="298"/>
      <c r="BJ199" s="298"/>
      <c r="BK199" s="298"/>
      <c r="BL199" s="298"/>
      <c r="BM199" s="298"/>
      <c r="BN199" s="298"/>
      <c r="BO199" s="298"/>
      <c r="BP199" s="298"/>
    </row>
    <row r="200" spans="1:68" x14ac:dyDescent="0.2">
      <c r="A200" s="298"/>
      <c r="B200" s="298"/>
      <c r="C200" s="298"/>
      <c r="D200" s="298"/>
      <c r="E200" s="298"/>
      <c r="F200" s="298"/>
      <c r="G200" s="298"/>
      <c r="H200" s="298"/>
      <c r="I200" s="298"/>
      <c r="J200" s="298"/>
      <c r="K200" s="298"/>
      <c r="L200" s="298"/>
      <c r="M200" s="298"/>
      <c r="N200" s="298"/>
      <c r="O200" s="298"/>
      <c r="P200" s="298"/>
      <c r="Q200" s="298"/>
      <c r="R200" s="298"/>
      <c r="S200" s="298"/>
      <c r="T200" s="298"/>
      <c r="U200" s="298"/>
      <c r="V200" s="298"/>
      <c r="W200" s="298"/>
      <c r="X200" s="298"/>
      <c r="Y200" s="298"/>
      <c r="Z200" s="298"/>
      <c r="AA200" s="298"/>
      <c r="AB200" s="298"/>
      <c r="AC200" s="298"/>
      <c r="AD200" s="298"/>
      <c r="AE200" s="298"/>
      <c r="AF200" s="298"/>
      <c r="AG200" s="298"/>
      <c r="AH200" s="298"/>
      <c r="AI200" s="298"/>
      <c r="AJ200" s="298"/>
      <c r="AK200" s="298"/>
      <c r="AL200" s="298"/>
      <c r="AM200" s="298"/>
      <c r="AN200" s="298"/>
      <c r="AO200" s="298"/>
      <c r="AP200" s="298"/>
      <c r="AQ200" s="298"/>
      <c r="AR200" s="298"/>
      <c r="AS200" s="298"/>
      <c r="AT200" s="298"/>
      <c r="AU200" s="298"/>
      <c r="AV200" s="298"/>
      <c r="AW200" s="298"/>
      <c r="AX200" s="298"/>
      <c r="AY200" s="298"/>
      <c r="AZ200" s="298"/>
      <c r="BA200" s="298"/>
      <c r="BB200" s="298"/>
      <c r="BC200" s="298"/>
      <c r="BD200" s="298"/>
      <c r="BE200" s="298"/>
      <c r="BF200" s="298"/>
      <c r="BG200" s="298"/>
      <c r="BH200" s="298"/>
      <c r="BI200" s="298"/>
      <c r="BJ200" s="298"/>
      <c r="BK200" s="298"/>
      <c r="BL200" s="298"/>
      <c r="BM200" s="298"/>
      <c r="BN200" s="298"/>
      <c r="BO200" s="298"/>
      <c r="BP200" s="298"/>
    </row>
    <row r="201" spans="1:68" x14ac:dyDescent="0.2">
      <c r="A201" s="298"/>
      <c r="B201" s="298"/>
      <c r="C201" s="298"/>
      <c r="D201" s="298"/>
      <c r="E201" s="298"/>
      <c r="F201" s="298"/>
      <c r="G201" s="298"/>
      <c r="H201" s="298"/>
      <c r="I201" s="298"/>
      <c r="J201" s="298"/>
      <c r="K201" s="298"/>
      <c r="L201" s="298"/>
      <c r="M201" s="298"/>
      <c r="N201" s="298"/>
      <c r="O201" s="298"/>
      <c r="P201" s="298"/>
      <c r="Q201" s="298"/>
      <c r="R201" s="298"/>
      <c r="S201" s="298"/>
      <c r="T201" s="298"/>
      <c r="U201" s="298"/>
      <c r="V201" s="298"/>
      <c r="W201" s="298"/>
      <c r="X201" s="298"/>
      <c r="Y201" s="298"/>
      <c r="Z201" s="298"/>
      <c r="AA201" s="298"/>
      <c r="AB201" s="298"/>
      <c r="AC201" s="298"/>
      <c r="AD201" s="298"/>
      <c r="AE201" s="298"/>
      <c r="AF201" s="298"/>
      <c r="AG201" s="298"/>
      <c r="AH201" s="298"/>
      <c r="AI201" s="298"/>
      <c r="AJ201" s="298"/>
      <c r="AK201" s="298"/>
      <c r="AL201" s="298"/>
      <c r="AM201" s="298"/>
      <c r="AN201" s="298"/>
      <c r="AO201" s="298"/>
      <c r="AP201" s="298"/>
      <c r="AQ201" s="298"/>
      <c r="AR201" s="298"/>
      <c r="AS201" s="298"/>
      <c r="AT201" s="298"/>
      <c r="AU201" s="298"/>
      <c r="AV201" s="298"/>
      <c r="AW201" s="298"/>
      <c r="AX201" s="298"/>
      <c r="AY201" s="298"/>
      <c r="AZ201" s="298"/>
      <c r="BA201" s="298"/>
      <c r="BB201" s="298"/>
      <c r="BC201" s="298"/>
      <c r="BD201" s="298"/>
      <c r="BE201" s="298"/>
      <c r="BF201" s="298"/>
      <c r="BG201" s="298"/>
      <c r="BH201" s="298"/>
      <c r="BI201" s="298"/>
      <c r="BJ201" s="298"/>
      <c r="BK201" s="298"/>
      <c r="BL201" s="298"/>
      <c r="BM201" s="298"/>
      <c r="BN201" s="298"/>
      <c r="BO201" s="298"/>
      <c r="BP201" s="298"/>
    </row>
    <row r="202" spans="1:68" x14ac:dyDescent="0.2">
      <c r="A202" s="298"/>
      <c r="B202" s="298"/>
      <c r="C202" s="298"/>
      <c r="D202" s="298"/>
      <c r="E202" s="298"/>
      <c r="F202" s="298"/>
      <c r="G202" s="298"/>
      <c r="H202" s="298"/>
      <c r="I202" s="298"/>
      <c r="J202" s="298"/>
      <c r="K202" s="298"/>
      <c r="L202" s="298"/>
      <c r="M202" s="298"/>
      <c r="N202" s="298"/>
      <c r="O202" s="298"/>
      <c r="P202" s="298"/>
      <c r="Q202" s="298"/>
      <c r="R202" s="298"/>
      <c r="S202" s="298"/>
      <c r="T202" s="298"/>
      <c r="U202" s="298"/>
      <c r="V202" s="298"/>
      <c r="W202" s="298"/>
      <c r="X202" s="298"/>
      <c r="Y202" s="298"/>
      <c r="Z202" s="298"/>
      <c r="AA202" s="298"/>
      <c r="AB202" s="298"/>
      <c r="AC202" s="298"/>
      <c r="AD202" s="298"/>
      <c r="AE202" s="298"/>
      <c r="AF202" s="298"/>
      <c r="AG202" s="298"/>
      <c r="AH202" s="298"/>
      <c r="AI202" s="298"/>
      <c r="AJ202" s="298"/>
      <c r="AK202" s="298"/>
      <c r="AL202" s="298"/>
      <c r="AM202" s="298"/>
      <c r="AN202" s="298"/>
      <c r="AO202" s="298"/>
      <c r="AP202" s="298"/>
      <c r="AQ202" s="298"/>
      <c r="AR202" s="298"/>
      <c r="AS202" s="298"/>
      <c r="AT202" s="298"/>
      <c r="AU202" s="298"/>
      <c r="AV202" s="298"/>
      <c r="AW202" s="298"/>
      <c r="AX202" s="298"/>
      <c r="AY202" s="298"/>
      <c r="AZ202" s="298"/>
      <c r="BA202" s="298"/>
      <c r="BB202" s="298"/>
      <c r="BC202" s="298"/>
      <c r="BD202" s="298"/>
      <c r="BE202" s="298"/>
      <c r="BF202" s="298"/>
      <c r="BG202" s="298"/>
      <c r="BH202" s="298"/>
      <c r="BI202" s="298"/>
      <c r="BJ202" s="298"/>
      <c r="BK202" s="298"/>
      <c r="BL202" s="298"/>
      <c r="BM202" s="298"/>
      <c r="BN202" s="298"/>
      <c r="BO202" s="298"/>
      <c r="BP202" s="298"/>
    </row>
    <row r="203" spans="1:68" x14ac:dyDescent="0.2">
      <c r="A203" s="298"/>
      <c r="B203" s="298"/>
      <c r="C203" s="298"/>
      <c r="D203" s="298"/>
      <c r="E203" s="298"/>
      <c r="F203" s="298"/>
      <c r="G203" s="298"/>
      <c r="H203" s="298"/>
      <c r="I203" s="298"/>
      <c r="J203" s="298"/>
      <c r="K203" s="298"/>
      <c r="L203" s="298"/>
      <c r="M203" s="298"/>
      <c r="N203" s="298"/>
      <c r="O203" s="298"/>
      <c r="P203" s="298"/>
      <c r="Q203" s="298"/>
      <c r="R203" s="298"/>
      <c r="S203" s="298"/>
      <c r="T203" s="298"/>
      <c r="U203" s="298"/>
      <c r="V203" s="298"/>
      <c r="W203" s="298"/>
      <c r="X203" s="298"/>
      <c r="Y203" s="298"/>
      <c r="Z203" s="298"/>
      <c r="AA203" s="298"/>
      <c r="AB203" s="298"/>
      <c r="AC203" s="298"/>
      <c r="AD203" s="298"/>
      <c r="AE203" s="298"/>
      <c r="AF203" s="298"/>
      <c r="AG203" s="298"/>
      <c r="AH203" s="298"/>
      <c r="AI203" s="298"/>
      <c r="AJ203" s="298"/>
      <c r="AK203" s="298"/>
      <c r="AL203" s="298"/>
      <c r="AM203" s="298"/>
      <c r="AN203" s="298"/>
      <c r="AO203" s="298"/>
      <c r="AP203" s="298"/>
      <c r="AQ203" s="298"/>
      <c r="AR203" s="298"/>
      <c r="AS203" s="298"/>
      <c r="AT203" s="298"/>
      <c r="AU203" s="298"/>
      <c r="AV203" s="298"/>
      <c r="AW203" s="298"/>
      <c r="AX203" s="298"/>
      <c r="AY203" s="298"/>
      <c r="AZ203" s="298"/>
      <c r="BA203" s="298"/>
      <c r="BB203" s="298"/>
      <c r="BC203" s="298"/>
      <c r="BD203" s="298"/>
      <c r="BE203" s="298"/>
      <c r="BF203" s="298"/>
      <c r="BG203" s="298"/>
      <c r="BH203" s="298"/>
      <c r="BI203" s="298"/>
      <c r="BJ203" s="298"/>
      <c r="BK203" s="298"/>
      <c r="BL203" s="298"/>
      <c r="BM203" s="298"/>
      <c r="BN203" s="298"/>
      <c r="BO203" s="298"/>
      <c r="BP203" s="298"/>
    </row>
    <row r="204" spans="1:68" x14ac:dyDescent="0.2">
      <c r="A204" s="298"/>
      <c r="B204" s="298"/>
      <c r="C204" s="298"/>
      <c r="D204" s="298"/>
      <c r="E204" s="298"/>
      <c r="F204" s="298"/>
      <c r="G204" s="298"/>
      <c r="H204" s="298"/>
      <c r="I204" s="298"/>
      <c r="J204" s="298"/>
      <c r="K204" s="298"/>
      <c r="L204" s="298"/>
      <c r="M204" s="298"/>
      <c r="N204" s="298"/>
      <c r="O204" s="298"/>
      <c r="P204" s="298"/>
      <c r="Q204" s="298"/>
      <c r="R204" s="298"/>
      <c r="S204" s="298"/>
      <c r="T204" s="298"/>
      <c r="U204" s="298"/>
      <c r="V204" s="298"/>
      <c r="W204" s="298"/>
      <c r="X204" s="298"/>
      <c r="Y204" s="298"/>
      <c r="Z204" s="298"/>
      <c r="AA204" s="298"/>
      <c r="AB204" s="298"/>
      <c r="AC204" s="298"/>
      <c r="AD204" s="298"/>
      <c r="AE204" s="298"/>
      <c r="AF204" s="298"/>
      <c r="AG204" s="298"/>
      <c r="AH204" s="298"/>
      <c r="AI204" s="298"/>
      <c r="AJ204" s="298"/>
      <c r="AK204" s="298"/>
      <c r="AL204" s="298"/>
      <c r="AM204" s="298"/>
      <c r="AN204" s="298"/>
      <c r="AO204" s="298"/>
      <c r="AP204" s="298"/>
      <c r="AQ204" s="298"/>
      <c r="AR204" s="298"/>
      <c r="AS204" s="298"/>
      <c r="AT204" s="298"/>
      <c r="AU204" s="298"/>
      <c r="AV204" s="298"/>
      <c r="AW204" s="298"/>
      <c r="AX204" s="298"/>
      <c r="AY204" s="298"/>
      <c r="AZ204" s="298"/>
      <c r="BA204" s="298"/>
      <c r="BB204" s="298"/>
      <c r="BC204" s="298"/>
      <c r="BD204" s="298"/>
      <c r="BE204" s="298"/>
      <c r="BF204" s="298"/>
      <c r="BG204" s="298"/>
      <c r="BH204" s="298"/>
      <c r="BI204" s="298"/>
      <c r="BJ204" s="298"/>
      <c r="BK204" s="298"/>
      <c r="BL204" s="298"/>
      <c r="BM204" s="298"/>
      <c r="BN204" s="298"/>
      <c r="BO204" s="298"/>
      <c r="BP204" s="298"/>
    </row>
    <row r="205" spans="1:68" x14ac:dyDescent="0.2">
      <c r="A205" s="298"/>
      <c r="B205" s="298"/>
      <c r="C205" s="298"/>
      <c r="D205" s="298"/>
      <c r="E205" s="298"/>
      <c r="F205" s="298"/>
      <c r="G205" s="298"/>
      <c r="H205" s="298"/>
      <c r="I205" s="298"/>
      <c r="J205" s="298"/>
      <c r="K205" s="298"/>
      <c r="L205" s="298"/>
      <c r="M205" s="298"/>
      <c r="N205" s="298"/>
      <c r="O205" s="298"/>
      <c r="P205" s="298"/>
      <c r="Q205" s="298"/>
      <c r="R205" s="298"/>
      <c r="S205" s="298"/>
      <c r="T205" s="298"/>
      <c r="U205" s="298"/>
      <c r="V205" s="298"/>
      <c r="W205" s="298"/>
      <c r="X205" s="298"/>
      <c r="Y205" s="298"/>
      <c r="Z205" s="298"/>
      <c r="AA205" s="298"/>
      <c r="AB205" s="298"/>
      <c r="AC205" s="298"/>
      <c r="AD205" s="298"/>
      <c r="AE205" s="298"/>
      <c r="AF205" s="298"/>
      <c r="AG205" s="298"/>
      <c r="AH205" s="298"/>
      <c r="AI205" s="298"/>
      <c r="AJ205" s="298"/>
      <c r="AK205" s="298"/>
      <c r="AL205" s="298"/>
      <c r="AM205" s="298"/>
      <c r="AN205" s="298"/>
      <c r="AO205" s="298"/>
      <c r="AP205" s="298"/>
      <c r="AQ205" s="298"/>
      <c r="AR205" s="298"/>
      <c r="AS205" s="298"/>
      <c r="AT205" s="298"/>
      <c r="AU205" s="298"/>
      <c r="AV205" s="298"/>
      <c r="AW205" s="298"/>
      <c r="AX205" s="298"/>
      <c r="AY205" s="298"/>
      <c r="AZ205" s="298"/>
      <c r="BA205" s="298"/>
      <c r="BB205" s="298"/>
      <c r="BC205" s="298"/>
      <c r="BD205" s="298"/>
      <c r="BE205" s="298"/>
      <c r="BF205" s="298"/>
      <c r="BG205" s="298"/>
      <c r="BH205" s="298"/>
      <c r="BI205" s="298"/>
      <c r="BJ205" s="298"/>
      <c r="BK205" s="298"/>
      <c r="BL205" s="298"/>
      <c r="BM205" s="298"/>
      <c r="BN205" s="298"/>
      <c r="BO205" s="298"/>
      <c r="BP205" s="298"/>
    </row>
  </sheetData>
  <sheetProtection algorithmName="SHA-512" hashValue="3NN5LqyrglqbPKXNjNCCn/kL1ACCF6tIxwWq7JJeZm1a4CIcXVZxh7c9Nz4l0MpNPS28vKSIFCWZ9W0xHij0EQ==" saltValue="6VB3PFJtG666d2QnCwIwlw==" spinCount="100000" sheet="1" scenarios="1" formatCells="0" formatColumns="0" formatRows="0"/>
  <mergeCells count="16">
    <mergeCell ref="H17:J17"/>
    <mergeCell ref="H19:J19"/>
    <mergeCell ref="H21:J21"/>
    <mergeCell ref="H23:J23"/>
    <mergeCell ref="C2:I2"/>
    <mergeCell ref="B5:I5"/>
    <mergeCell ref="B9:J9"/>
    <mergeCell ref="H11:J11"/>
    <mergeCell ref="H13:J13"/>
    <mergeCell ref="H15:J15"/>
    <mergeCell ref="B3:J3"/>
    <mergeCell ref="B64:D64"/>
    <mergeCell ref="B67:J67"/>
    <mergeCell ref="B26:J26"/>
    <mergeCell ref="B27:J27"/>
    <mergeCell ref="B30:J30"/>
  </mergeCells>
  <conditionalFormatting sqref="D11 D13 D15 D17 D19 D21 D23 H11:J11 H13:J13 H15:J15 H17:J17 H19:J19 H21:J21 H23:J23">
    <cfRule type="cellIs" dxfId="3" priority="1" operator="equal">
      <formula>0</formula>
    </cfRule>
  </conditionalFormatting>
  <hyperlinks>
    <hyperlink ref="J65" location="Summary!K53" display="Remittance Advice" xr:uid="{91415186-C349-44E9-9CBB-9BF7C366AAF9}"/>
    <hyperlink ref="J65:K65" location="Summary!K52" display="Remittance Advice" xr:uid="{44A85041-D12F-4390-9623-35E0F919D593}"/>
  </hyperlinks>
  <printOptions verticalCentered="1"/>
  <pageMargins left="0.70866141732283472" right="0.31496062992125984" top="0.39370078740157483" bottom="0.27559055118110237" header="0" footer="0.11811023622047245"/>
  <pageSetup paperSize="9" scale="48" orientation="portrait" r:id="rId1"/>
  <headerFooter>
    <oddHeader xml:space="preserve">&amp;R     </oddHeader>
    <oddFooter>&amp;R&amp;A</oddFooter>
  </headerFooter>
  <colBreaks count="1" manualBreakCount="1">
    <brk id="11" min="4" max="41" man="1"/>
  </colBreaks>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6D92DA-19DD-4FA5-AC40-21BC0ED819F9}">
  <sheetPr codeName="Sheet2">
    <pageSetUpPr fitToPage="1"/>
  </sheetPr>
  <dimension ref="A1:C31"/>
  <sheetViews>
    <sheetView zoomScale="70" zoomScaleNormal="70" workbookViewId="0">
      <selection activeCell="A14" sqref="A14"/>
    </sheetView>
  </sheetViews>
  <sheetFormatPr baseColWidth="10" defaultColWidth="8.83203125" defaultRowHeight="15" x14ac:dyDescent="0.2"/>
  <cols>
    <col min="1" max="1" width="90.1640625" bestFit="1" customWidth="1"/>
  </cols>
  <sheetData>
    <row r="1" spans="1:3" ht="35.5" customHeight="1" x14ac:dyDescent="0.2">
      <c r="A1" t="s">
        <v>32</v>
      </c>
      <c r="C1" s="109" t="s">
        <v>272</v>
      </c>
    </row>
    <row r="2" spans="1:3" ht="20" x14ac:dyDescent="0.2">
      <c r="A2" s="87" t="str">
        <f ca="1">Summary!E64&amp;A3&amp;'Source list'!B3&amp;A3&amp;Summary!I64&amp;'Source list'!A3&amp;A3&amp;A5&amp;A3&amp;A4&amp;A3&amp;B4</f>
        <v xml:space="preserve"> -   AZA 2024 22 Jul 2024</v>
      </c>
      <c r="C2" s="109"/>
    </row>
    <row r="3" spans="1:3" ht="20" x14ac:dyDescent="0.2">
      <c r="A3" t="s">
        <v>45</v>
      </c>
      <c r="B3" s="89" t="s">
        <v>271</v>
      </c>
      <c r="C3" s="109"/>
    </row>
    <row r="4" spans="1:3" ht="20" x14ac:dyDescent="0.25">
      <c r="A4" s="88" t="str">
        <f ca="1">TEXT(Summary!K60, "DD MMM")</f>
        <v>22 Jul</v>
      </c>
      <c r="B4" s="88" t="str">
        <f ca="1">TEXT(Summary!K60, "yyyy")</f>
        <v>2024</v>
      </c>
      <c r="C4" s="74"/>
    </row>
    <row r="5" spans="1:3" ht="20" x14ac:dyDescent="0.25">
      <c r="A5" s="75" t="s">
        <v>608</v>
      </c>
      <c r="C5" s="74"/>
    </row>
    <row r="6" spans="1:3" ht="20" x14ac:dyDescent="0.25">
      <c r="C6" s="74"/>
    </row>
    <row r="10" spans="1:3" x14ac:dyDescent="0.2">
      <c r="A10" s="124" t="str">
        <f>Summary!B116</f>
        <v>mpho.goehler@gl-events.com</v>
      </c>
    </row>
    <row r="14" spans="1:3" x14ac:dyDescent="0.2">
      <c r="A14" s="75" t="s">
        <v>277</v>
      </c>
    </row>
    <row r="15" spans="1:3" x14ac:dyDescent="0.2">
      <c r="A15" s="125" t="s">
        <v>278</v>
      </c>
    </row>
    <row r="16" spans="1:3" x14ac:dyDescent="0.2">
      <c r="A16" s="125" t="s">
        <v>279</v>
      </c>
    </row>
    <row r="17" spans="1:1" x14ac:dyDescent="0.2">
      <c r="A17" s="125" t="s">
        <v>280</v>
      </c>
    </row>
    <row r="18" spans="1:1" x14ac:dyDescent="0.2">
      <c r="A18" s="125" t="s">
        <v>281</v>
      </c>
    </row>
    <row r="19" spans="1:1" x14ac:dyDescent="0.2">
      <c r="A19" s="125" t="s">
        <v>282</v>
      </c>
    </row>
    <row r="20" spans="1:1" x14ac:dyDescent="0.2">
      <c r="A20" s="125" t="s">
        <v>283</v>
      </c>
    </row>
    <row r="21" spans="1:1" x14ac:dyDescent="0.2">
      <c r="A21" s="125" t="s">
        <v>284</v>
      </c>
    </row>
    <row r="22" spans="1:1" x14ac:dyDescent="0.2">
      <c r="A22" s="125" t="s">
        <v>285</v>
      </c>
    </row>
    <row r="23" spans="1:1" x14ac:dyDescent="0.2">
      <c r="A23" s="125" t="s">
        <v>286</v>
      </c>
    </row>
    <row r="24" spans="1:1" x14ac:dyDescent="0.2">
      <c r="A24" s="125" t="s">
        <v>287</v>
      </c>
    </row>
    <row r="25" spans="1:1" x14ac:dyDescent="0.2">
      <c r="A25" s="125" t="s">
        <v>288</v>
      </c>
    </row>
    <row r="26" spans="1:1" x14ac:dyDescent="0.2">
      <c r="A26" s="125" t="s">
        <v>289</v>
      </c>
    </row>
    <row r="27" spans="1:1" x14ac:dyDescent="0.2">
      <c r="A27" s="125" t="s">
        <v>290</v>
      </c>
    </row>
    <row r="28" spans="1:1" x14ac:dyDescent="0.2">
      <c r="A28" s="125" t="s">
        <v>291</v>
      </c>
    </row>
    <row r="29" spans="1:1" x14ac:dyDescent="0.2">
      <c r="A29" s="125" t="s">
        <v>292</v>
      </c>
    </row>
    <row r="30" spans="1:1" x14ac:dyDescent="0.2">
      <c r="A30" s="125" t="s">
        <v>293</v>
      </c>
    </row>
    <row r="31" spans="1:1" x14ac:dyDescent="0.2">
      <c r="A31" s="125" t="s">
        <v>294</v>
      </c>
    </row>
  </sheetData>
  <pageMargins left="0.9055118110236221" right="0.51181102362204722" top="1.1811023622047245" bottom="0.35433070866141736" header="0.31496062992125984" footer="0.31496062992125984"/>
  <pageSetup paperSize="9" orientation="portrait" r:id="rId1"/>
  <headerFooter>
    <oddHeader xml:space="preserve">&amp;L&amp;G&amp;R&amp;G                </oddHeader>
    <oddFooter>&amp;R&amp;A</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FF1228-C56B-48EC-91FA-2D00CCDC9D16}">
  <sheetPr codeName="Sheet5">
    <pageSetUpPr fitToPage="1"/>
  </sheetPr>
  <dimension ref="A1:HE14"/>
  <sheetViews>
    <sheetView topLeftCell="L1" zoomScaleNormal="100" zoomScaleSheetLayoutView="70" workbookViewId="0">
      <selection activeCell="M6" sqref="M6"/>
    </sheetView>
  </sheetViews>
  <sheetFormatPr baseColWidth="10" defaultColWidth="8.83203125" defaultRowHeight="15" x14ac:dyDescent="0.2"/>
  <cols>
    <col min="1" max="1" width="34.33203125" customWidth="1"/>
    <col min="2" max="2" width="11" customWidth="1"/>
    <col min="3" max="3" width="11.1640625" customWidth="1"/>
    <col min="4" max="4" width="41.6640625" style="341" customWidth="1"/>
    <col min="5" max="5" width="24.6640625" style="341" customWidth="1"/>
    <col min="6" max="6" width="19.6640625" customWidth="1"/>
    <col min="7" max="7" width="15.33203125" customWidth="1"/>
    <col min="8" max="8" width="27.6640625" style="341" customWidth="1"/>
    <col min="9" max="9" width="22" customWidth="1"/>
    <col min="10" max="10" width="6.83203125" bestFit="1" customWidth="1"/>
    <col min="11" max="11" width="9.33203125" bestFit="1" customWidth="1"/>
    <col min="12" max="12" width="58.33203125" bestFit="1" customWidth="1"/>
    <col min="13" max="13" width="15" style="125" customWidth="1"/>
    <col min="14" max="14" width="14.6640625" style="125" customWidth="1"/>
    <col min="15" max="16" width="39.33203125" hidden="1" customWidth="1"/>
    <col min="17" max="17" width="27.6640625" hidden="1" customWidth="1"/>
    <col min="18" max="18" width="26.33203125" hidden="1" customWidth="1"/>
    <col min="19" max="19" width="29.33203125" hidden="1" customWidth="1"/>
    <col min="20" max="22" width="29.33203125" customWidth="1"/>
    <col min="23" max="23" width="26.33203125" hidden="1" customWidth="1"/>
    <col min="24" max="24" width="27.6640625" hidden="1" customWidth="1"/>
    <col min="25" max="25" width="26.33203125" hidden="1" customWidth="1"/>
    <col min="26" max="115" width="7.33203125" customWidth="1"/>
    <col min="116" max="118" width="9" customWidth="1"/>
    <col min="119" max="120" width="9" hidden="1" customWidth="1"/>
    <col min="121" max="121" width="6" bestFit="1" customWidth="1"/>
    <col min="122" max="122" width="6" customWidth="1"/>
    <col min="123" max="123" width="6" bestFit="1" customWidth="1"/>
    <col min="124" max="124" width="16.33203125" hidden="1" customWidth="1"/>
    <col min="125" max="125" width="9.1640625" customWidth="1"/>
    <col min="126" max="130" width="5" bestFit="1" customWidth="1"/>
    <col min="131" max="131" width="5.83203125" bestFit="1" customWidth="1"/>
    <col min="132" max="132" width="5.6640625" bestFit="1" customWidth="1"/>
    <col min="133" max="135" width="5.83203125" bestFit="1" customWidth="1"/>
    <col min="136" max="136" width="6.33203125" customWidth="1"/>
    <col min="137" max="141" width="5.83203125" bestFit="1" customWidth="1"/>
    <col min="142" max="142" width="6.33203125" customWidth="1"/>
    <col min="143" max="143" width="5.83203125" bestFit="1" customWidth="1"/>
    <col min="144" max="144" width="6.33203125" bestFit="1" customWidth="1"/>
    <col min="145" max="146" width="6.33203125" customWidth="1"/>
    <col min="147" max="150" width="6.33203125" bestFit="1" customWidth="1"/>
    <col min="151" max="151" width="5.83203125" bestFit="1" customWidth="1"/>
    <col min="152" max="154" width="6.33203125" customWidth="1"/>
    <col min="155" max="155" width="5.83203125" bestFit="1" customWidth="1"/>
    <col min="156" max="158" width="6.33203125" customWidth="1"/>
    <col min="159" max="162" width="4.33203125" bestFit="1" customWidth="1"/>
    <col min="163" max="164" width="6.33203125" hidden="1" customWidth="1"/>
    <col min="169" max="169" width="10.33203125" hidden="1" customWidth="1"/>
    <col min="170" max="173" width="7.33203125" hidden="1" customWidth="1"/>
    <col min="174" max="176" width="10.33203125" hidden="1" customWidth="1"/>
    <col min="177" max="180" width="7.33203125" hidden="1" customWidth="1"/>
    <col min="181" max="181" width="10.33203125" hidden="1" customWidth="1"/>
    <col min="182" max="182" width="7.33203125" hidden="1" customWidth="1"/>
    <col min="183" max="183" width="10.33203125" hidden="1" customWidth="1"/>
    <col min="184" max="190" width="7.33203125" hidden="1" customWidth="1"/>
    <col min="191" max="191" width="13.33203125" hidden="1" customWidth="1"/>
    <col min="192" max="192" width="7.33203125" hidden="1" customWidth="1"/>
    <col min="193" max="197" width="16.33203125" customWidth="1"/>
    <col min="198" max="208" width="15.83203125" style="341" hidden="1" customWidth="1"/>
    <col min="209" max="209" width="15.83203125" hidden="1" customWidth="1"/>
    <col min="210" max="213" width="13.33203125" hidden="1" customWidth="1"/>
  </cols>
  <sheetData>
    <row r="1" spans="1:213" s="356" customFormat="1" ht="26" x14ac:dyDescent="0.3">
      <c r="D1" s="357"/>
      <c r="E1" s="357"/>
      <c r="H1" s="357"/>
      <c r="M1" s="358"/>
      <c r="N1" s="358"/>
      <c r="O1" s="788" t="s">
        <v>390</v>
      </c>
      <c r="P1" s="789"/>
      <c r="Q1" s="780" t="s">
        <v>493</v>
      </c>
      <c r="R1" s="782"/>
      <c r="S1" s="771" t="s">
        <v>492</v>
      </c>
      <c r="T1" s="771"/>
      <c r="U1" s="771"/>
      <c r="V1" s="487"/>
      <c r="W1" s="780" t="s">
        <v>380</v>
      </c>
      <c r="X1" s="781"/>
      <c r="Y1" s="782"/>
      <c r="Z1" s="777" t="str">
        <f>Summary!G102</f>
        <v>Form 5a</v>
      </c>
      <c r="AA1" s="778"/>
      <c r="AB1" s="778"/>
      <c r="AC1" s="778"/>
      <c r="AD1" s="778"/>
      <c r="AE1" s="778"/>
      <c r="AF1" s="778"/>
      <c r="AG1" s="778"/>
      <c r="AH1" s="778"/>
      <c r="AI1" s="778"/>
      <c r="AJ1" s="778"/>
      <c r="AK1" s="778"/>
      <c r="AL1" s="778"/>
      <c r="AM1" s="778"/>
      <c r="AN1" s="778"/>
      <c r="AO1" s="778"/>
      <c r="AP1" s="778"/>
      <c r="AQ1" s="778"/>
      <c r="AR1" s="778"/>
      <c r="AS1" s="778"/>
      <c r="AT1" s="778"/>
      <c r="AU1" s="778"/>
      <c r="AV1" s="778"/>
      <c r="AW1" s="778"/>
      <c r="AX1" s="778"/>
      <c r="AY1" s="778"/>
      <c r="AZ1" s="778"/>
      <c r="BA1" s="778"/>
      <c r="BB1" s="778"/>
      <c r="BC1" s="778"/>
      <c r="BD1" s="778"/>
      <c r="BE1" s="778"/>
      <c r="BF1" s="778"/>
      <c r="BG1" s="778"/>
      <c r="BH1" s="778"/>
      <c r="BI1" s="778"/>
      <c r="BJ1" s="778"/>
      <c r="BK1" s="778"/>
      <c r="BL1" s="778"/>
      <c r="BM1" s="778"/>
      <c r="BN1" s="778"/>
      <c r="BO1" s="778"/>
      <c r="BP1" s="778"/>
      <c r="BQ1" s="778"/>
      <c r="BR1" s="778"/>
      <c r="BS1" s="778"/>
      <c r="BT1" s="778"/>
      <c r="BU1" s="778"/>
      <c r="BV1" s="778"/>
      <c r="BW1" s="778"/>
      <c r="BX1" s="778"/>
      <c r="BY1" s="778"/>
      <c r="BZ1" s="778"/>
      <c r="CA1" s="778"/>
      <c r="CB1" s="778"/>
      <c r="CC1" s="778"/>
      <c r="CD1" s="778"/>
      <c r="CE1" s="778"/>
      <c r="CF1" s="778"/>
      <c r="CG1" s="778"/>
      <c r="CH1" s="778"/>
      <c r="CI1" s="778"/>
      <c r="CJ1" s="778"/>
      <c r="CK1" s="778"/>
      <c r="CL1" s="778"/>
      <c r="CM1" s="778"/>
      <c r="CN1" s="778"/>
      <c r="CO1" s="778"/>
      <c r="CP1" s="778"/>
      <c r="CQ1" s="778"/>
      <c r="CR1" s="778"/>
      <c r="CS1" s="778"/>
      <c r="CT1" s="778"/>
      <c r="CU1" s="778"/>
      <c r="CV1" s="778"/>
      <c r="CW1" s="778"/>
      <c r="CX1" s="778"/>
      <c r="CY1" s="778"/>
      <c r="CZ1" s="778"/>
      <c r="DA1" s="778"/>
      <c r="DB1" s="778"/>
      <c r="DC1" s="778"/>
      <c r="DD1" s="778"/>
      <c r="DE1" s="778"/>
      <c r="DF1" s="778"/>
      <c r="DG1" s="778"/>
      <c r="DH1" s="778"/>
      <c r="DI1" s="778"/>
      <c r="DJ1" s="778"/>
      <c r="DK1" s="778"/>
      <c r="DL1" s="778"/>
      <c r="DM1" s="779"/>
      <c r="DN1" s="768" t="s">
        <v>495</v>
      </c>
      <c r="DO1" s="769"/>
      <c r="DP1" s="769"/>
      <c r="DQ1" s="769"/>
      <c r="DR1" s="769"/>
      <c r="DS1" s="769"/>
      <c r="DT1" s="769"/>
      <c r="DU1" s="769"/>
      <c r="DV1" s="772" t="s">
        <v>556</v>
      </c>
      <c r="DW1" s="773"/>
      <c r="DX1" s="773"/>
      <c r="DY1" s="773"/>
      <c r="DZ1" s="773"/>
      <c r="EA1" s="773"/>
      <c r="EB1" s="773"/>
      <c r="EC1" s="773"/>
      <c r="ED1" s="773"/>
      <c r="EE1" s="773"/>
      <c r="EF1" s="773"/>
      <c r="EG1" s="773"/>
      <c r="EH1" s="773"/>
      <c r="EI1" s="773"/>
      <c r="EJ1" s="773"/>
      <c r="EK1" s="773"/>
      <c r="EL1" s="773"/>
      <c r="EM1" s="773"/>
      <c r="EN1" s="773"/>
      <c r="EO1" s="773"/>
      <c r="EP1" s="773"/>
      <c r="EQ1" s="773"/>
      <c r="ER1" s="773"/>
      <c r="ES1" s="773"/>
      <c r="ET1" s="773"/>
      <c r="EU1" s="773"/>
      <c r="EV1" s="773"/>
      <c r="EW1" s="773"/>
      <c r="EX1" s="773"/>
      <c r="EY1" s="773"/>
      <c r="EZ1" s="773"/>
      <c r="FA1" s="773"/>
      <c r="FB1" s="773"/>
      <c r="FC1" s="773"/>
      <c r="FD1" s="773"/>
      <c r="FE1" s="773"/>
      <c r="FF1" s="773"/>
      <c r="FG1" s="773"/>
      <c r="FH1" s="773"/>
      <c r="FI1" s="773"/>
      <c r="FJ1" s="773"/>
      <c r="FK1" s="773"/>
      <c r="FL1" s="773"/>
      <c r="FM1" s="770" t="str">
        <f>Summary!G106</f>
        <v>Form 9</v>
      </c>
      <c r="FN1" s="770"/>
      <c r="FO1" s="770"/>
      <c r="FP1" s="770"/>
      <c r="FQ1" s="770"/>
      <c r="FR1" s="770"/>
      <c r="FS1" s="770"/>
      <c r="FT1" s="770"/>
      <c r="FU1" s="770"/>
      <c r="FV1" s="770"/>
      <c r="FW1" s="770"/>
      <c r="FX1" s="770"/>
      <c r="FY1" s="770"/>
      <c r="FZ1" s="770"/>
      <c r="GA1" s="770"/>
      <c r="GB1" s="770"/>
      <c r="GC1" s="770"/>
      <c r="GD1" s="770"/>
      <c r="GE1" s="770"/>
      <c r="GF1" s="770"/>
      <c r="GG1" s="770"/>
      <c r="GH1" s="770"/>
      <c r="GI1" s="770"/>
      <c r="GJ1" s="770"/>
      <c r="GK1" s="359" t="str">
        <f>Summary!G107</f>
        <v>Form 10</v>
      </c>
      <c r="GL1" s="359"/>
      <c r="GM1" s="359"/>
      <c r="GN1" s="359"/>
      <c r="GO1" s="359"/>
      <c r="GP1" s="767" t="str">
        <f>Summary!G108</f>
        <v>Form 11</v>
      </c>
      <c r="GQ1" s="767"/>
      <c r="GR1" s="767"/>
      <c r="GS1" s="767"/>
      <c r="GT1" s="767"/>
      <c r="GU1" s="767"/>
      <c r="GV1" s="767"/>
      <c r="GW1" s="767"/>
      <c r="GX1" s="767"/>
      <c r="GY1" s="767"/>
      <c r="GZ1" s="767"/>
      <c r="HA1" s="767"/>
      <c r="HB1" s="767"/>
      <c r="HC1" s="767"/>
      <c r="HD1" s="767"/>
      <c r="HE1" s="767"/>
    </row>
    <row r="2" spans="1:213" ht="75" customHeight="1" x14ac:dyDescent="0.2">
      <c r="A2" s="783" t="s">
        <v>388</v>
      </c>
      <c r="B2" s="784"/>
      <c r="C2" s="784"/>
      <c r="D2" s="784"/>
      <c r="E2" s="784"/>
      <c r="F2" s="784"/>
      <c r="G2" s="784"/>
      <c r="H2" s="784"/>
      <c r="I2" s="785"/>
      <c r="J2" s="786" t="s">
        <v>389</v>
      </c>
      <c r="K2" s="786"/>
      <c r="L2" s="786"/>
      <c r="M2" s="786"/>
      <c r="N2" s="786"/>
      <c r="O2" s="774"/>
      <c r="P2" s="776"/>
      <c r="Q2" s="343"/>
      <c r="R2" s="343"/>
      <c r="S2" s="787"/>
      <c r="T2" s="787"/>
      <c r="U2" s="787"/>
      <c r="V2" s="488"/>
      <c r="W2" s="774"/>
      <c r="X2" s="775"/>
      <c r="Y2" s="776"/>
      <c r="Z2" s="333" t="s">
        <v>69</v>
      </c>
      <c r="AA2" s="333" t="s">
        <v>70</v>
      </c>
      <c r="AB2" s="333" t="s">
        <v>71</v>
      </c>
      <c r="AC2" s="333" t="s">
        <v>72</v>
      </c>
      <c r="AD2" s="333" t="s">
        <v>73</v>
      </c>
      <c r="AE2" s="333" t="s">
        <v>74</v>
      </c>
      <c r="AF2" s="333" t="s">
        <v>75</v>
      </c>
      <c r="AG2" s="333" t="s">
        <v>76</v>
      </c>
      <c r="AH2" s="333" t="s">
        <v>77</v>
      </c>
      <c r="AI2" s="333" t="s">
        <v>78</v>
      </c>
      <c r="AJ2" s="333" t="s">
        <v>297</v>
      </c>
      <c r="AK2" s="333" t="s">
        <v>79</v>
      </c>
      <c r="AL2" s="333" t="s">
        <v>80</v>
      </c>
      <c r="AM2" s="333" t="s">
        <v>81</v>
      </c>
      <c r="AN2" s="333" t="s">
        <v>82</v>
      </c>
      <c r="AO2" s="333" t="s">
        <v>83</v>
      </c>
      <c r="AP2" s="333" t="s">
        <v>84</v>
      </c>
      <c r="AQ2" s="333" t="s">
        <v>85</v>
      </c>
      <c r="AR2" s="333" t="s">
        <v>86</v>
      </c>
      <c r="AS2" s="333" t="s">
        <v>87</v>
      </c>
      <c r="AT2" s="333" t="s">
        <v>88</v>
      </c>
      <c r="AU2" s="333" t="s">
        <v>299</v>
      </c>
      <c r="AV2" s="333" t="s">
        <v>301</v>
      </c>
      <c r="AW2" s="333" t="s">
        <v>89</v>
      </c>
      <c r="AX2" s="333" t="s">
        <v>90</v>
      </c>
      <c r="AY2" s="333" t="s">
        <v>91</v>
      </c>
      <c r="AZ2" s="333" t="s">
        <v>126</v>
      </c>
      <c r="BA2" s="333" t="s">
        <v>129</v>
      </c>
      <c r="BB2" s="333" t="s">
        <v>132</v>
      </c>
      <c r="BC2" s="333"/>
      <c r="BD2" s="333"/>
      <c r="BE2" s="333" t="s">
        <v>135</v>
      </c>
      <c r="BF2" s="333" t="s">
        <v>138</v>
      </c>
      <c r="BG2" s="333" t="s">
        <v>303</v>
      </c>
      <c r="BH2" s="333" t="s">
        <v>141</v>
      </c>
      <c r="BI2" s="333" t="s">
        <v>144</v>
      </c>
      <c r="BJ2" s="333" t="s">
        <v>305</v>
      </c>
      <c r="BK2" s="334" t="s">
        <v>146</v>
      </c>
      <c r="BL2" s="333" t="s">
        <v>149</v>
      </c>
      <c r="BM2" s="333" t="s">
        <v>152</v>
      </c>
      <c r="BN2" s="333" t="s">
        <v>155</v>
      </c>
      <c r="BO2" s="333" t="s">
        <v>157</v>
      </c>
      <c r="BP2" s="333" t="s">
        <v>158</v>
      </c>
      <c r="BQ2" s="333" t="s">
        <v>159</v>
      </c>
      <c r="BR2" s="333" t="s">
        <v>161</v>
      </c>
      <c r="BS2" s="333" t="s">
        <v>162</v>
      </c>
      <c r="BT2" s="333" t="s">
        <v>163</v>
      </c>
      <c r="BU2" s="333" t="s">
        <v>166</v>
      </c>
      <c r="BV2" s="333" t="s">
        <v>169</v>
      </c>
      <c r="BW2" s="333" t="s">
        <v>171</v>
      </c>
      <c r="BX2" s="333" t="s">
        <v>174</v>
      </c>
      <c r="BY2" s="333" t="s">
        <v>176</v>
      </c>
      <c r="BZ2" s="333" t="s">
        <v>178</v>
      </c>
      <c r="CA2" s="333" t="s">
        <v>180</v>
      </c>
      <c r="CB2" s="333" t="s">
        <v>183</v>
      </c>
      <c r="CC2" s="333" t="s">
        <v>186</v>
      </c>
      <c r="CD2" s="333" t="s">
        <v>189</v>
      </c>
      <c r="CE2" s="333" t="s">
        <v>192</v>
      </c>
      <c r="CF2" s="333" t="s">
        <v>195</v>
      </c>
      <c r="CG2" s="333" t="s">
        <v>197</v>
      </c>
      <c r="CH2" s="333" t="s">
        <v>306</v>
      </c>
      <c r="CI2" s="333" t="s">
        <v>200</v>
      </c>
      <c r="CJ2" s="333" t="s">
        <v>203</v>
      </c>
      <c r="CK2" s="333" t="s">
        <v>206</v>
      </c>
      <c r="CL2" s="333" t="s">
        <v>209</v>
      </c>
      <c r="CM2" s="333" t="s">
        <v>211</v>
      </c>
      <c r="CN2" s="333" t="s">
        <v>213</v>
      </c>
      <c r="CO2" s="333" t="s">
        <v>216</v>
      </c>
      <c r="CP2" s="333" t="s">
        <v>218</v>
      </c>
      <c r="CQ2" s="333" t="s">
        <v>221</v>
      </c>
      <c r="CR2" s="333" t="s">
        <v>224</v>
      </c>
      <c r="CS2" s="333" t="s">
        <v>227</v>
      </c>
      <c r="CT2" s="333" t="s">
        <v>229</v>
      </c>
      <c r="CU2" s="333" t="s">
        <v>232</v>
      </c>
      <c r="CV2" s="333"/>
      <c r="CW2" s="333"/>
      <c r="CX2" s="333" t="s">
        <v>235</v>
      </c>
      <c r="CY2" s="333" t="s">
        <v>235</v>
      </c>
      <c r="CZ2" s="333" t="s">
        <v>235</v>
      </c>
      <c r="DA2" s="333" t="s">
        <v>237</v>
      </c>
      <c r="DB2" s="333" t="s">
        <v>308</v>
      </c>
      <c r="DC2" s="333" t="s">
        <v>238</v>
      </c>
      <c r="DD2" s="333" t="s">
        <v>239</v>
      </c>
      <c r="DE2" s="333" t="s">
        <v>240</v>
      </c>
      <c r="DF2" s="333" t="s">
        <v>310</v>
      </c>
      <c r="DG2" s="333" t="s">
        <v>242</v>
      </c>
      <c r="DH2" s="333" t="s">
        <v>312</v>
      </c>
      <c r="DI2" s="333" t="s">
        <v>243</v>
      </c>
      <c r="DJ2" s="333" t="s">
        <v>392</v>
      </c>
      <c r="DK2" s="333" t="s">
        <v>244</v>
      </c>
      <c r="DL2" s="333" t="s">
        <v>314</v>
      </c>
      <c r="DM2" s="333" t="s">
        <v>241</v>
      </c>
      <c r="DN2" s="352"/>
      <c r="DO2" s="352"/>
      <c r="DP2" s="352"/>
      <c r="DQ2" s="352"/>
      <c r="DR2" s="352"/>
      <c r="DS2" s="352"/>
      <c r="DT2" s="352"/>
      <c r="DU2" s="352"/>
      <c r="DV2" s="335" t="s">
        <v>393</v>
      </c>
      <c r="DW2" s="335" t="s">
        <v>394</v>
      </c>
      <c r="DX2" s="335" t="s">
        <v>395</v>
      </c>
      <c r="DY2" s="335" t="s">
        <v>396</v>
      </c>
      <c r="DZ2" s="335" t="s">
        <v>397</v>
      </c>
      <c r="EA2" s="335" t="s">
        <v>398</v>
      </c>
      <c r="EB2" s="335" t="s">
        <v>399</v>
      </c>
      <c r="EC2" s="335" t="s">
        <v>400</v>
      </c>
      <c r="ED2" s="335" t="s">
        <v>401</v>
      </c>
      <c r="EE2" s="335" t="s">
        <v>402</v>
      </c>
      <c r="EF2" s="335" t="s">
        <v>403</v>
      </c>
      <c r="EG2" s="335" t="s">
        <v>404</v>
      </c>
      <c r="EH2" s="335" t="s">
        <v>405</v>
      </c>
      <c r="EI2" s="335" t="s">
        <v>406</v>
      </c>
      <c r="EJ2" s="335" t="s">
        <v>407</v>
      </c>
      <c r="EK2" s="335" t="s">
        <v>408</v>
      </c>
      <c r="EL2" s="335" t="s">
        <v>409</v>
      </c>
      <c r="EM2" s="335" t="s">
        <v>410</v>
      </c>
      <c r="EN2" s="335" t="s">
        <v>411</v>
      </c>
      <c r="EO2" s="335" t="s">
        <v>412</v>
      </c>
      <c r="EP2" s="335" t="s">
        <v>413</v>
      </c>
      <c r="EQ2" s="335" t="s">
        <v>414</v>
      </c>
      <c r="ER2" s="335" t="s">
        <v>415</v>
      </c>
      <c r="ES2" s="335" t="s">
        <v>416</v>
      </c>
      <c r="ET2" s="335" t="s">
        <v>417</v>
      </c>
      <c r="EU2" s="335" t="s">
        <v>418</v>
      </c>
      <c r="EV2" s="335" t="s">
        <v>419</v>
      </c>
      <c r="EW2" s="335" t="s">
        <v>420</v>
      </c>
      <c r="EX2" s="335" t="s">
        <v>421</v>
      </c>
      <c r="EY2" s="335" t="s">
        <v>422</v>
      </c>
      <c r="EZ2" s="335" t="s">
        <v>423</v>
      </c>
      <c r="FA2" s="335" t="s">
        <v>424</v>
      </c>
      <c r="FB2" s="335" t="s">
        <v>425</v>
      </c>
      <c r="FC2" s="335" t="s">
        <v>426</v>
      </c>
      <c r="FD2" s="335" t="s">
        <v>427</v>
      </c>
      <c r="FE2" s="335" t="s">
        <v>428</v>
      </c>
      <c r="FF2" s="335" t="s">
        <v>429</v>
      </c>
      <c r="FG2" s="335"/>
      <c r="FH2" s="335"/>
      <c r="FI2" s="335"/>
      <c r="FJ2" s="335"/>
      <c r="FK2" s="336"/>
      <c r="FL2" s="336"/>
      <c r="FM2" s="353" t="s">
        <v>506</v>
      </c>
      <c r="FN2" s="353" t="s">
        <v>507</v>
      </c>
      <c r="FO2" s="353" t="s">
        <v>508</v>
      </c>
      <c r="FP2" s="353" t="s">
        <v>509</v>
      </c>
      <c r="FQ2" s="353" t="s">
        <v>510</v>
      </c>
      <c r="FR2" s="353" t="s">
        <v>511</v>
      </c>
      <c r="FS2" s="353" t="s">
        <v>512</v>
      </c>
      <c r="FT2" s="353" t="s">
        <v>513</v>
      </c>
      <c r="FU2" s="353" t="s">
        <v>514</v>
      </c>
      <c r="FV2" s="353" t="s">
        <v>597</v>
      </c>
      <c r="FW2" s="353" t="s">
        <v>516</v>
      </c>
      <c r="FX2" s="353" t="s">
        <v>527</v>
      </c>
      <c r="FY2" s="353" t="s">
        <v>528</v>
      </c>
      <c r="FZ2" s="353" t="s">
        <v>529</v>
      </c>
      <c r="GA2" s="353" t="s">
        <v>530</v>
      </c>
      <c r="GB2" s="353" t="s">
        <v>531</v>
      </c>
      <c r="GC2" s="353" t="s">
        <v>538</v>
      </c>
      <c r="GD2" s="353" t="s">
        <v>539</v>
      </c>
      <c r="GE2" s="353" t="s">
        <v>540</v>
      </c>
      <c r="GF2" s="353" t="s">
        <v>541</v>
      </c>
      <c r="GG2" s="353" t="s">
        <v>542</v>
      </c>
      <c r="GH2" s="353" t="s">
        <v>549</v>
      </c>
      <c r="GI2" s="353" t="s">
        <v>550</v>
      </c>
      <c r="GJ2" s="353" t="s">
        <v>554</v>
      </c>
      <c r="GK2" s="354"/>
      <c r="GL2" s="354"/>
      <c r="GM2" s="354"/>
      <c r="GN2" s="354"/>
      <c r="GO2" s="354"/>
      <c r="GP2" s="355"/>
      <c r="GQ2" s="355"/>
      <c r="GR2" s="355"/>
      <c r="GS2" s="355"/>
      <c r="GT2" s="355"/>
      <c r="GU2" s="355"/>
      <c r="GV2" s="355"/>
      <c r="GW2" s="355"/>
      <c r="GX2" s="355"/>
      <c r="GY2" s="355"/>
      <c r="GZ2" s="355"/>
      <c r="HA2" s="355"/>
      <c r="HB2" s="355"/>
      <c r="HC2" s="355"/>
      <c r="HD2" s="355"/>
      <c r="HE2" s="355"/>
    </row>
    <row r="3" spans="1:213" s="369" customFormat="1" ht="192" customHeight="1" x14ac:dyDescent="0.2">
      <c r="A3" s="362" t="s">
        <v>430</v>
      </c>
      <c r="B3" s="362" t="s">
        <v>431</v>
      </c>
      <c r="C3" s="362" t="s">
        <v>432</v>
      </c>
      <c r="D3" s="362" t="s">
        <v>433</v>
      </c>
      <c r="E3" s="362" t="s">
        <v>434</v>
      </c>
      <c r="F3" s="362" t="s">
        <v>435</v>
      </c>
      <c r="G3" s="362" t="s">
        <v>436</v>
      </c>
      <c r="H3" s="362" t="s">
        <v>437</v>
      </c>
      <c r="I3" s="362" t="s">
        <v>438</v>
      </c>
      <c r="J3" s="363" t="s">
        <v>439</v>
      </c>
      <c r="K3" s="363" t="s">
        <v>440</v>
      </c>
      <c r="L3" s="363" t="s">
        <v>441</v>
      </c>
      <c r="M3" s="363" t="s">
        <v>29</v>
      </c>
      <c r="N3" s="363" t="s">
        <v>442</v>
      </c>
      <c r="O3" s="363" t="s">
        <v>443</v>
      </c>
      <c r="P3" s="363" t="s">
        <v>490</v>
      </c>
      <c r="Q3" s="476" t="s">
        <v>444</v>
      </c>
      <c r="R3" s="476" t="s">
        <v>445</v>
      </c>
      <c r="S3" s="477" t="s">
        <v>295</v>
      </c>
      <c r="T3" s="477" t="s">
        <v>599</v>
      </c>
      <c r="U3" s="477" t="s">
        <v>710</v>
      </c>
      <c r="V3" s="477" t="s">
        <v>600</v>
      </c>
      <c r="W3" s="476" t="s">
        <v>491</v>
      </c>
      <c r="X3" s="476" t="s">
        <v>444</v>
      </c>
      <c r="Y3" s="476" t="s">
        <v>445</v>
      </c>
      <c r="Z3" s="478" t="s">
        <v>92</v>
      </c>
      <c r="AA3" s="478" t="s">
        <v>94</v>
      </c>
      <c r="AB3" s="478" t="s">
        <v>94</v>
      </c>
      <c r="AC3" s="478" t="s">
        <v>97</v>
      </c>
      <c r="AD3" s="478" t="s">
        <v>260</v>
      </c>
      <c r="AE3" s="478" t="s">
        <v>100</v>
      </c>
      <c r="AF3" s="478" t="s">
        <v>101</v>
      </c>
      <c r="AG3" s="478" t="s">
        <v>102</v>
      </c>
      <c r="AH3" s="478" t="s">
        <v>104</v>
      </c>
      <c r="AI3" s="478" t="s">
        <v>106</v>
      </c>
      <c r="AJ3" s="478" t="s">
        <v>298</v>
      </c>
      <c r="AK3" s="478" t="s">
        <v>108</v>
      </c>
      <c r="AL3" s="478" t="s">
        <v>110</v>
      </c>
      <c r="AM3" s="478" t="s">
        <v>261</v>
      </c>
      <c r="AN3" s="478" t="s">
        <v>113</v>
      </c>
      <c r="AO3" s="478" t="s">
        <v>262</v>
      </c>
      <c r="AP3" s="478" t="s">
        <v>114</v>
      </c>
      <c r="AQ3" s="478" t="s">
        <v>115</v>
      </c>
      <c r="AR3" s="478" t="s">
        <v>116</v>
      </c>
      <c r="AS3" s="478" t="s">
        <v>116</v>
      </c>
      <c r="AT3" s="478" t="s">
        <v>119</v>
      </c>
      <c r="AU3" s="478" t="s">
        <v>300</v>
      </c>
      <c r="AV3" s="478" t="s">
        <v>302</v>
      </c>
      <c r="AW3" s="478" t="s">
        <v>120</v>
      </c>
      <c r="AX3" s="478" t="s">
        <v>122</v>
      </c>
      <c r="AY3" s="478" t="s">
        <v>124</v>
      </c>
      <c r="AZ3" s="478" t="s">
        <v>127</v>
      </c>
      <c r="BA3" s="478" t="s">
        <v>130</v>
      </c>
      <c r="BB3" s="478" t="s">
        <v>133</v>
      </c>
      <c r="BC3" s="479"/>
      <c r="BD3" s="479"/>
      <c r="BE3" s="478" t="s">
        <v>136</v>
      </c>
      <c r="BF3" s="478" t="s">
        <v>139</v>
      </c>
      <c r="BG3" s="480" t="s">
        <v>304</v>
      </c>
      <c r="BH3" s="478" t="s">
        <v>142</v>
      </c>
      <c r="BI3" s="478" t="s">
        <v>317</v>
      </c>
      <c r="BJ3" s="478" t="s">
        <v>318</v>
      </c>
      <c r="BK3" s="478" t="s">
        <v>147</v>
      </c>
      <c r="BL3" s="478" t="s">
        <v>150</v>
      </c>
      <c r="BM3" s="478" t="s">
        <v>153</v>
      </c>
      <c r="BN3" s="478" t="s">
        <v>156</v>
      </c>
      <c r="BO3" s="478" t="s">
        <v>156</v>
      </c>
      <c r="BP3" s="478" t="s">
        <v>156</v>
      </c>
      <c r="BQ3" s="478" t="s">
        <v>160</v>
      </c>
      <c r="BR3" s="478" t="s">
        <v>160</v>
      </c>
      <c r="BS3" s="478" t="s">
        <v>160</v>
      </c>
      <c r="BT3" s="478" t="s">
        <v>164</v>
      </c>
      <c r="BU3" s="478" t="s">
        <v>167</v>
      </c>
      <c r="BV3" s="478" t="s">
        <v>170</v>
      </c>
      <c r="BW3" s="478" t="s">
        <v>172</v>
      </c>
      <c r="BX3" s="478" t="s">
        <v>172</v>
      </c>
      <c r="BY3" s="478" t="s">
        <v>177</v>
      </c>
      <c r="BZ3" s="478" t="s">
        <v>179</v>
      </c>
      <c r="CA3" s="478" t="s">
        <v>181</v>
      </c>
      <c r="CB3" s="478" t="s">
        <v>184</v>
      </c>
      <c r="CC3" s="478" t="s">
        <v>187</v>
      </c>
      <c r="CD3" s="478" t="s">
        <v>190</v>
      </c>
      <c r="CE3" s="478" t="s">
        <v>193</v>
      </c>
      <c r="CF3" s="478" t="s">
        <v>196</v>
      </c>
      <c r="CG3" s="478" t="s">
        <v>198</v>
      </c>
      <c r="CH3" s="478" t="s">
        <v>307</v>
      </c>
      <c r="CI3" s="478" t="s">
        <v>201</v>
      </c>
      <c r="CJ3" s="478" t="s">
        <v>204</v>
      </c>
      <c r="CK3" s="478" t="s">
        <v>207</v>
      </c>
      <c r="CL3" s="478" t="s">
        <v>210</v>
      </c>
      <c r="CM3" s="478" t="s">
        <v>212</v>
      </c>
      <c r="CN3" s="478" t="s">
        <v>214</v>
      </c>
      <c r="CO3" s="478" t="s">
        <v>217</v>
      </c>
      <c r="CP3" s="478" t="s">
        <v>219</v>
      </c>
      <c r="CQ3" s="478" t="s">
        <v>222</v>
      </c>
      <c r="CR3" s="478" t="s">
        <v>225</v>
      </c>
      <c r="CS3" s="478" t="s">
        <v>228</v>
      </c>
      <c r="CT3" s="478" t="s">
        <v>230</v>
      </c>
      <c r="CU3" s="478" t="s">
        <v>233</v>
      </c>
      <c r="CV3" s="481"/>
      <c r="CW3" s="482"/>
      <c r="CX3" s="478" t="s">
        <v>589</v>
      </c>
      <c r="CY3" s="478" t="s">
        <v>590</v>
      </c>
      <c r="CZ3" s="478" t="s">
        <v>591</v>
      </c>
      <c r="DA3" s="478" t="s">
        <v>245</v>
      </c>
      <c r="DB3" s="478" t="s">
        <v>309</v>
      </c>
      <c r="DC3" s="478" t="s">
        <v>246</v>
      </c>
      <c r="DD3" s="478" t="s">
        <v>247</v>
      </c>
      <c r="DE3" s="478" t="s">
        <v>248</v>
      </c>
      <c r="DF3" s="478" t="s">
        <v>311</v>
      </c>
      <c r="DG3" s="478" t="s">
        <v>250</v>
      </c>
      <c r="DH3" s="483" t="s">
        <v>313</v>
      </c>
      <c r="DI3" s="478" t="s">
        <v>252</v>
      </c>
      <c r="DJ3" s="478" t="s">
        <v>466</v>
      </c>
      <c r="DK3" s="478" t="s">
        <v>254</v>
      </c>
      <c r="DL3" s="483" t="s">
        <v>315</v>
      </c>
      <c r="DM3" s="478" t="s">
        <v>249</v>
      </c>
      <c r="DN3" s="477" t="s">
        <v>334</v>
      </c>
      <c r="DO3" s="477" t="s">
        <v>335</v>
      </c>
      <c r="DP3" s="477" t="s">
        <v>336</v>
      </c>
      <c r="DQ3" s="478" t="s">
        <v>711</v>
      </c>
      <c r="DR3" s="478" t="s">
        <v>707</v>
      </c>
      <c r="DS3" s="478" t="s">
        <v>712</v>
      </c>
      <c r="DT3" s="478" t="s">
        <v>557</v>
      </c>
      <c r="DU3" s="478" t="s">
        <v>713</v>
      </c>
      <c r="DV3" s="484" t="s">
        <v>446</v>
      </c>
      <c r="DW3" s="484" t="s">
        <v>447</v>
      </c>
      <c r="DX3" s="484" t="s">
        <v>467</v>
      </c>
      <c r="DY3" s="484" t="s">
        <v>446</v>
      </c>
      <c r="DZ3" s="484" t="s">
        <v>446</v>
      </c>
      <c r="EA3" s="484" t="s">
        <v>448</v>
      </c>
      <c r="EB3" s="484" t="s">
        <v>449</v>
      </c>
      <c r="EC3" s="484" t="s">
        <v>468</v>
      </c>
      <c r="ED3" s="484" t="s">
        <v>469</v>
      </c>
      <c r="EE3" s="484" t="s">
        <v>450</v>
      </c>
      <c r="EF3" s="484" t="s">
        <v>470</v>
      </c>
      <c r="EG3" s="484" t="s">
        <v>471</v>
      </c>
      <c r="EH3" s="484" t="s">
        <v>472</v>
      </c>
      <c r="EI3" s="484" t="s">
        <v>473</v>
      </c>
      <c r="EJ3" s="484" t="s">
        <v>474</v>
      </c>
      <c r="EK3" s="484" t="s">
        <v>475</v>
      </c>
      <c r="EL3" s="484" t="s">
        <v>476</v>
      </c>
      <c r="EM3" s="484" t="s">
        <v>477</v>
      </c>
      <c r="EN3" s="484" t="s">
        <v>478</v>
      </c>
      <c r="EO3" s="484" t="s">
        <v>451</v>
      </c>
      <c r="EP3" s="484" t="s">
        <v>452</v>
      </c>
      <c r="EQ3" s="484" t="s">
        <v>479</v>
      </c>
      <c r="ER3" s="484" t="s">
        <v>480</v>
      </c>
      <c r="ES3" s="484" t="s">
        <v>481</v>
      </c>
      <c r="ET3" s="484" t="s">
        <v>482</v>
      </c>
      <c r="EU3" s="484" t="s">
        <v>453</v>
      </c>
      <c r="EV3" s="484" t="s">
        <v>454</v>
      </c>
      <c r="EW3" s="484" t="s">
        <v>455</v>
      </c>
      <c r="EX3" s="484" t="s">
        <v>456</v>
      </c>
      <c r="EY3" s="484" t="s">
        <v>483</v>
      </c>
      <c r="EZ3" s="484" t="s">
        <v>484</v>
      </c>
      <c r="FA3" s="484" t="s">
        <v>485</v>
      </c>
      <c r="FB3" s="484" t="s">
        <v>486</v>
      </c>
      <c r="FC3" s="484" t="s">
        <v>487</v>
      </c>
      <c r="FD3" s="484" t="s">
        <v>488</v>
      </c>
      <c r="FE3" s="484" t="s">
        <v>457</v>
      </c>
      <c r="FF3" s="484" t="s">
        <v>458</v>
      </c>
      <c r="FG3" s="484" t="s">
        <v>459</v>
      </c>
      <c r="FH3" s="484" t="s">
        <v>460</v>
      </c>
      <c r="FI3" s="484" t="s">
        <v>461</v>
      </c>
      <c r="FJ3" s="484" t="s">
        <v>489</v>
      </c>
      <c r="FK3" s="484" t="s">
        <v>462</v>
      </c>
      <c r="FL3" s="484" t="s">
        <v>463</v>
      </c>
      <c r="FM3" s="364" t="s">
        <v>518</v>
      </c>
      <c r="FN3" s="364" t="s">
        <v>519</v>
      </c>
      <c r="FO3" s="364" t="s">
        <v>520</v>
      </c>
      <c r="FP3" s="364" t="s">
        <v>521</v>
      </c>
      <c r="FQ3" s="364" t="s">
        <v>522</v>
      </c>
      <c r="FR3" s="364" t="s">
        <v>523</v>
      </c>
      <c r="FS3" s="364" t="s">
        <v>524</v>
      </c>
      <c r="FT3" s="364" t="s">
        <v>525</v>
      </c>
      <c r="FU3" s="364" t="s">
        <v>515</v>
      </c>
      <c r="FV3" s="364" t="s">
        <v>598</v>
      </c>
      <c r="FW3" s="364" t="s">
        <v>517</v>
      </c>
      <c r="FX3" s="364" t="s">
        <v>532</v>
      </c>
      <c r="FY3" s="364" t="s">
        <v>533</v>
      </c>
      <c r="FZ3" s="364" t="s">
        <v>534</v>
      </c>
      <c r="GA3" s="364" t="s">
        <v>535</v>
      </c>
      <c r="GB3" s="364" t="s">
        <v>536</v>
      </c>
      <c r="GC3" s="364" t="s">
        <v>543</v>
      </c>
      <c r="GD3" s="364" t="s">
        <v>544</v>
      </c>
      <c r="GE3" s="364" t="s">
        <v>545</v>
      </c>
      <c r="GF3" s="364" t="s">
        <v>546</v>
      </c>
      <c r="GG3" s="364" t="s">
        <v>547</v>
      </c>
      <c r="GH3" s="364" t="s">
        <v>551</v>
      </c>
      <c r="GI3" s="364" t="s">
        <v>552</v>
      </c>
      <c r="GJ3" s="364" t="s">
        <v>555</v>
      </c>
      <c r="GK3" s="478" t="s">
        <v>592</v>
      </c>
      <c r="GL3" s="365" t="s">
        <v>593</v>
      </c>
      <c r="GM3" s="365" t="s">
        <v>594</v>
      </c>
      <c r="GN3" s="365" t="s">
        <v>616</v>
      </c>
      <c r="GO3" s="365" t="s">
        <v>595</v>
      </c>
      <c r="GP3" s="366" t="s">
        <v>366</v>
      </c>
      <c r="GQ3" s="366" t="s">
        <v>565</v>
      </c>
      <c r="GR3" s="366" t="s">
        <v>564</v>
      </c>
      <c r="GS3" s="366" t="s">
        <v>563</v>
      </c>
      <c r="GT3" s="366" t="s">
        <v>562</v>
      </c>
      <c r="GU3" s="366" t="s">
        <v>561</v>
      </c>
      <c r="GV3" s="366" t="s">
        <v>561</v>
      </c>
      <c r="GW3" s="366" t="s">
        <v>566</v>
      </c>
      <c r="GX3" s="366" t="s">
        <v>567</v>
      </c>
      <c r="GY3" s="366" t="s">
        <v>374</v>
      </c>
      <c r="GZ3" s="366" t="s">
        <v>568</v>
      </c>
      <c r="HA3" s="366" t="s">
        <v>344</v>
      </c>
      <c r="HB3" s="367" t="s">
        <v>346</v>
      </c>
      <c r="HC3" s="368" t="s">
        <v>348</v>
      </c>
      <c r="HD3" s="493" t="s">
        <v>369</v>
      </c>
      <c r="HE3" s="366" t="s">
        <v>350</v>
      </c>
    </row>
    <row r="4" spans="1:213" s="340" customFormat="1" ht="49" customHeight="1" x14ac:dyDescent="0.2">
      <c r="A4" s="337">
        <f>Company_name</f>
        <v>0</v>
      </c>
      <c r="B4" s="338">
        <f>Hall_no.</f>
        <v>0</v>
      </c>
      <c r="C4" s="338">
        <f>Stand_no</f>
        <v>0</v>
      </c>
      <c r="D4" s="338" t="str">
        <f>address_1&amp;'Delivery Sheet'!A5&amp;'Delivery Sheet'!B5&amp;Address_2&amp;'Delivery Sheet'!A5&amp;'Delivery Sheet'!B5&amp;Address_3</f>
        <v xml:space="preserve">,  ,  </v>
      </c>
      <c r="E4" s="338">
        <v>0</v>
      </c>
      <c r="F4" s="338">
        <f>Cocontact_no</f>
        <v>0</v>
      </c>
      <c r="G4" s="338">
        <f>VAT_no</f>
        <v>0</v>
      </c>
      <c r="H4" s="338">
        <f>Site_contact</f>
        <v>0</v>
      </c>
      <c r="I4" s="338">
        <f>Site_contactno</f>
        <v>0</v>
      </c>
      <c r="J4" s="338">
        <f>pay_eft</f>
        <v>0</v>
      </c>
      <c r="K4" s="338">
        <f>pay_credit</f>
        <v>0</v>
      </c>
      <c r="L4" s="338" t="str">
        <f ca="1">Order_Ref</f>
        <v xml:space="preserve"> -   AZA 2024 22 Jul 2024</v>
      </c>
      <c r="M4" s="339">
        <f ca="1">Surcharge_total</f>
        <v>0</v>
      </c>
      <c r="N4" s="339">
        <f>sub_total</f>
        <v>0</v>
      </c>
      <c r="O4" s="370">
        <f>fasca_name</f>
        <v>0</v>
      </c>
      <c r="P4" s="338">
        <f>extra_fascianame</f>
        <v>0</v>
      </c>
      <c r="Q4" s="338">
        <f>Carpet_1</f>
        <v>0</v>
      </c>
      <c r="R4" s="338">
        <f>Carpet_2</f>
        <v>0</v>
      </c>
      <c r="S4" s="338">
        <f>IF(fabrban_3m&gt;0,fabrban_3m&amp;'Delivery Sheet'!S6&amp;'Delivery Sheet'!S5&amp;'Form 3'!BN35,0)</f>
        <v>0</v>
      </c>
      <c r="T4" s="338">
        <f>IF(fascia_logo&gt;0,fascia_logo&amp;'Delivery Sheet'!T6&amp;'Delivery Sheet'!T5&amp;'Form 3'!BN36,0)</f>
        <v>0</v>
      </c>
      <c r="U4" s="338">
        <f>IF(fascia_3m&gt;0,fascia_3m&amp;'Delivery Sheet'!U6&amp;'Delivery Sheet'!U5&amp;'Form 3'!BN37,0)</f>
        <v>0</v>
      </c>
      <c r="V4" s="338">
        <f>IF(graphic_panelfull&gt;0,graphic_panelfull&amp;'Delivery Sheet'!V6&amp;'Delivery Sheet'!V5&amp;'Form 3'!BN38,0)</f>
        <v>0</v>
      </c>
      <c r="W4" s="338">
        <f>Carpet_Size</f>
        <v>0</v>
      </c>
      <c r="X4" s="338">
        <f>Carpet_1</f>
        <v>0</v>
      </c>
      <c r="Y4" s="338">
        <f>Carpet_2</f>
        <v>0</v>
      </c>
      <c r="Z4" s="485">
        <f>'Form 5a'!$H$28</f>
        <v>0</v>
      </c>
      <c r="AA4" s="485">
        <f>'Form 5a'!$H$29</f>
        <v>0</v>
      </c>
      <c r="AB4" s="485">
        <f>'Form 5a'!$H$30</f>
        <v>0</v>
      </c>
      <c r="AC4" s="485">
        <f>'Form 5a'!$H$31</f>
        <v>0</v>
      </c>
      <c r="AD4" s="485">
        <f>'Form 5a'!$H$32</f>
        <v>0</v>
      </c>
      <c r="AE4" s="485">
        <f>'Form 5a'!$H$33</f>
        <v>0</v>
      </c>
      <c r="AF4" s="485">
        <f>'Form 5a'!$H$34</f>
        <v>0</v>
      </c>
      <c r="AG4" s="485">
        <f>'Form 5a'!$H$35</f>
        <v>0</v>
      </c>
      <c r="AH4" s="485">
        <f>'Form 5a'!$H$38</f>
        <v>0</v>
      </c>
      <c r="AI4" s="485">
        <f>'Form 5a'!$H$39</f>
        <v>0</v>
      </c>
      <c r="AJ4" s="485">
        <f>'Form 5a'!$H$40</f>
        <v>0</v>
      </c>
      <c r="AK4" s="485">
        <f>'Form 5a'!$H$41</f>
        <v>0</v>
      </c>
      <c r="AL4" s="485">
        <f>'Form 5a'!$H$42</f>
        <v>0</v>
      </c>
      <c r="AM4" s="485">
        <f>'Form 5a'!$H$43</f>
        <v>0</v>
      </c>
      <c r="AN4" s="485">
        <f>'Form 5a'!$H$44</f>
        <v>0</v>
      </c>
      <c r="AO4" s="485">
        <f>'Form 5a'!$H$45</f>
        <v>0</v>
      </c>
      <c r="AP4" s="485">
        <f>'Form 5a'!$H$46</f>
        <v>0</v>
      </c>
      <c r="AQ4" s="485">
        <f>'Form 5a'!$H$47</f>
        <v>0</v>
      </c>
      <c r="AR4" s="485">
        <f>'Form 5a'!$H$48</f>
        <v>0</v>
      </c>
      <c r="AS4" s="485">
        <f>'Form 5a'!$H$49</f>
        <v>0</v>
      </c>
      <c r="AT4" s="485">
        <f>'Form 5a'!$H$50</f>
        <v>0</v>
      </c>
      <c r="AU4" s="485">
        <f>'Form 5a'!$H$51</f>
        <v>0</v>
      </c>
      <c r="AV4" s="485">
        <f>'Form 5a'!$H$54</f>
        <v>0</v>
      </c>
      <c r="AW4" s="485">
        <f>'Form 5a'!$H$55</f>
        <v>0</v>
      </c>
      <c r="AX4" s="485">
        <f>'Form 5a'!$H$56</f>
        <v>0</v>
      </c>
      <c r="AY4" s="485">
        <f>'Form 5a'!$H$57</f>
        <v>0</v>
      </c>
      <c r="AZ4" s="485">
        <f>'Form 5a'!$H$58</f>
        <v>0</v>
      </c>
      <c r="BA4" s="485">
        <f>'Form 5a'!$H$59</f>
        <v>0</v>
      </c>
      <c r="BB4" s="485">
        <f>'Form 5a'!$H$60</f>
        <v>0</v>
      </c>
      <c r="BC4" s="485"/>
      <c r="BD4" s="485"/>
      <c r="BE4" s="485">
        <f>'Form 5a'!$H$61</f>
        <v>0</v>
      </c>
      <c r="BF4" s="485">
        <f>'Form 5a'!$H$62</f>
        <v>0</v>
      </c>
      <c r="BG4" s="485">
        <f>'Form 5a'!$H$63</f>
        <v>0</v>
      </c>
      <c r="BH4" s="485">
        <f>'Form 5a'!$H$64</f>
        <v>0</v>
      </c>
      <c r="BI4" s="485">
        <f>'Form 5a'!$H$65</f>
        <v>0</v>
      </c>
      <c r="BJ4" s="485">
        <f>'Form 5a'!$H$66</f>
        <v>0</v>
      </c>
      <c r="BK4" s="485">
        <f>'Form 5a'!$H$67</f>
        <v>0</v>
      </c>
      <c r="BL4" s="485">
        <f>'Form 5a'!$H$68</f>
        <v>0</v>
      </c>
      <c r="BM4" s="485">
        <f>'Form 5a'!$H$69</f>
        <v>0</v>
      </c>
      <c r="BN4" s="485">
        <f>'Form 5a'!$H$70</f>
        <v>0</v>
      </c>
      <c r="BO4" s="485">
        <f>'Form 5a'!$H$71</f>
        <v>0</v>
      </c>
      <c r="BP4" s="485">
        <f>'Form 5a'!$H$72</f>
        <v>0</v>
      </c>
      <c r="BQ4" s="485">
        <f>'Form 5a'!$H$73</f>
        <v>0</v>
      </c>
      <c r="BR4" s="485">
        <f>'Form 5a'!$H$74</f>
        <v>0</v>
      </c>
      <c r="BS4" s="485">
        <f>'Form 5a'!$H$75</f>
        <v>0</v>
      </c>
      <c r="BT4" s="485">
        <f>'Form 5a'!$H$78</f>
        <v>0</v>
      </c>
      <c r="BU4" s="485">
        <f>'Form 5a'!$H$79</f>
        <v>0</v>
      </c>
      <c r="BV4" s="485">
        <f>'Form 5a'!$H$80</f>
        <v>0</v>
      </c>
      <c r="BW4" s="485">
        <f>'Form 5a'!$H$81</f>
        <v>0</v>
      </c>
      <c r="BX4" s="485">
        <f>'Form 5a'!$H$82</f>
        <v>0</v>
      </c>
      <c r="BY4" s="485">
        <f>'Form 5a'!$H$83</f>
        <v>0</v>
      </c>
      <c r="BZ4" s="485">
        <f>'Form 5a'!$H$84</f>
        <v>0</v>
      </c>
      <c r="CA4" s="485">
        <f>'Form 5a'!$H$85</f>
        <v>0</v>
      </c>
      <c r="CB4" s="485">
        <f>'Form 5a'!$H$86</f>
        <v>0</v>
      </c>
      <c r="CC4" s="485">
        <f>'Form 5a'!$H$87</f>
        <v>0</v>
      </c>
      <c r="CD4" s="485">
        <f>'Form 5a'!$H$88</f>
        <v>0</v>
      </c>
      <c r="CE4" s="485">
        <f>'Form 5a'!$H$89</f>
        <v>0</v>
      </c>
      <c r="CF4" s="485">
        <f>'Form 5a'!$H$90</f>
        <v>0</v>
      </c>
      <c r="CG4" s="485">
        <f>'Form 5a'!$H$91</f>
        <v>0</v>
      </c>
      <c r="CH4" s="485">
        <f>'Form 5a'!$H$92</f>
        <v>0</v>
      </c>
      <c r="CI4" s="485">
        <f>'Form 5a'!$H$93</f>
        <v>0</v>
      </c>
      <c r="CJ4" s="485">
        <f>'Form 5a'!$H$94</f>
        <v>0</v>
      </c>
      <c r="CK4" s="485">
        <f>'Form 5a'!$H$95</f>
        <v>0</v>
      </c>
      <c r="CL4" s="485">
        <f>'Form 5a'!$H$98</f>
        <v>0</v>
      </c>
      <c r="CM4" s="485">
        <f>'Form 5a'!$H$99</f>
        <v>0</v>
      </c>
      <c r="CN4" s="485">
        <f>'Form 5a'!$H$100</f>
        <v>0</v>
      </c>
      <c r="CO4" s="485">
        <f>'Form 5a'!$H$101</f>
        <v>0</v>
      </c>
      <c r="CP4" s="485">
        <f>'Form 5a'!$H$102</f>
        <v>0</v>
      </c>
      <c r="CQ4" s="485">
        <f>'Form 5a'!$H$103</f>
        <v>0</v>
      </c>
      <c r="CR4" s="485">
        <f>'Form 5a'!$H$104</f>
        <v>0</v>
      </c>
      <c r="CS4" s="485">
        <f>'Form 5a'!$H$105</f>
        <v>0</v>
      </c>
      <c r="CT4" s="485">
        <f>'Form 5a'!$H$106</f>
        <v>0</v>
      </c>
      <c r="CU4" s="485">
        <f>'Form 5a'!$H$107</f>
        <v>0</v>
      </c>
      <c r="CV4" s="485"/>
      <c r="CW4" s="485"/>
      <c r="CX4" s="485">
        <f>'Form 5a'!$H$108</f>
        <v>0</v>
      </c>
      <c r="CY4" s="485">
        <f>'Form 5a'!$H$109</f>
        <v>0</v>
      </c>
      <c r="CZ4" s="485">
        <f>'Form 5a'!$H$110</f>
        <v>0</v>
      </c>
      <c r="DA4" s="485">
        <f>'Form 5a'!$H$111</f>
        <v>0</v>
      </c>
      <c r="DB4" s="485">
        <f>'Form 5a'!$H$112</f>
        <v>0</v>
      </c>
      <c r="DC4" s="485">
        <f>'Form 5a'!$H$113</f>
        <v>0</v>
      </c>
      <c r="DD4" s="485">
        <f>'Form 5a'!$H$114</f>
        <v>0</v>
      </c>
      <c r="DE4" s="485">
        <f>'Form 5a'!$H$117</f>
        <v>0</v>
      </c>
      <c r="DF4" s="485">
        <f>'Form 5a'!$H$118</f>
        <v>0</v>
      </c>
      <c r="DG4" s="485">
        <f>'Form 5a'!$H$119</f>
        <v>0</v>
      </c>
      <c r="DH4" s="485">
        <f>'Form 5a'!$H$121</f>
        <v>0</v>
      </c>
      <c r="DI4" s="485">
        <f>'Form 5a'!$H$122</f>
        <v>0</v>
      </c>
      <c r="DJ4" s="485">
        <f>'Form 5a'!$H$123</f>
        <v>0</v>
      </c>
      <c r="DK4" s="485">
        <f>'Form 5a'!$H$124</f>
        <v>0</v>
      </c>
      <c r="DL4" s="485">
        <f>'Form 5a'!$H$125</f>
        <v>0</v>
      </c>
      <c r="DM4" s="485">
        <f>'Form 5a'!$H$126</f>
        <v>0</v>
      </c>
      <c r="DN4" s="485">
        <f>'Form 6'!$G$31</f>
        <v>0</v>
      </c>
      <c r="DO4" s="485">
        <f>'Form 6'!$G$32</f>
        <v>0</v>
      </c>
      <c r="DP4" s="485">
        <f>'Form 6'!$G$33</f>
        <v>0</v>
      </c>
      <c r="DQ4" s="485">
        <f>'Form 6'!$G$35</f>
        <v>0</v>
      </c>
      <c r="DR4" s="485">
        <f>'Form 6'!$G$36</f>
        <v>0</v>
      </c>
      <c r="DS4" s="485">
        <f>'Form 6'!$G$37</f>
        <v>0</v>
      </c>
      <c r="DT4" s="485">
        <f>'Form 6'!$G$38</f>
        <v>0</v>
      </c>
      <c r="DU4" s="485">
        <f>'Form 6'!$G$39</f>
        <v>0</v>
      </c>
      <c r="DV4" s="338">
        <v>0</v>
      </c>
      <c r="DW4" s="338">
        <v>0</v>
      </c>
      <c r="DX4" s="338">
        <v>0</v>
      </c>
      <c r="DY4" s="338">
        <v>0</v>
      </c>
      <c r="DZ4" s="338">
        <v>0</v>
      </c>
      <c r="EA4" s="338">
        <v>0</v>
      </c>
      <c r="EB4" s="338">
        <v>0</v>
      </c>
      <c r="EC4" s="338">
        <v>0</v>
      </c>
      <c r="ED4" s="338">
        <v>0</v>
      </c>
      <c r="EE4" s="338">
        <v>0</v>
      </c>
      <c r="EF4" s="338">
        <v>0</v>
      </c>
      <c r="EG4" s="338">
        <v>0</v>
      </c>
      <c r="EH4" s="338">
        <v>0</v>
      </c>
      <c r="EI4" s="338">
        <v>0</v>
      </c>
      <c r="EJ4" s="338">
        <v>0</v>
      </c>
      <c r="EK4" s="338">
        <v>0</v>
      </c>
      <c r="EL4" s="338">
        <v>0</v>
      </c>
      <c r="EM4" s="338">
        <v>0</v>
      </c>
      <c r="EN4" s="338">
        <v>0</v>
      </c>
      <c r="EO4" s="338">
        <v>0</v>
      </c>
      <c r="EP4" s="338">
        <v>0</v>
      </c>
      <c r="EQ4" s="338">
        <v>0</v>
      </c>
      <c r="ER4" s="338">
        <v>0</v>
      </c>
      <c r="ES4" s="338">
        <v>0</v>
      </c>
      <c r="ET4" s="338">
        <v>0</v>
      </c>
      <c r="EU4" s="338">
        <v>0</v>
      </c>
      <c r="EV4" s="338">
        <v>0</v>
      </c>
      <c r="EW4" s="338">
        <v>0</v>
      </c>
      <c r="EX4" s="338">
        <v>0</v>
      </c>
      <c r="EY4" s="338">
        <v>0</v>
      </c>
      <c r="EZ4" s="338">
        <v>0</v>
      </c>
      <c r="FA4" s="338">
        <v>0</v>
      </c>
      <c r="FB4" s="338">
        <v>0</v>
      </c>
      <c r="FC4" s="338">
        <v>0</v>
      </c>
      <c r="FD4" s="338">
        <v>0</v>
      </c>
      <c r="FE4" s="338">
        <v>0</v>
      </c>
      <c r="FF4" s="338">
        <v>0</v>
      </c>
      <c r="FG4" s="338">
        <v>0</v>
      </c>
      <c r="FH4" s="338">
        <v>0</v>
      </c>
      <c r="FI4" s="338">
        <v>0</v>
      </c>
      <c r="FJ4" s="338">
        <v>0</v>
      </c>
      <c r="FK4" s="338">
        <v>0</v>
      </c>
      <c r="FL4" s="338">
        <v>0</v>
      </c>
      <c r="FM4" s="486">
        <f>'Form 9'!$G$30</f>
        <v>0</v>
      </c>
      <c r="FN4" s="486">
        <f>'Form 9'!$G$32</f>
        <v>0</v>
      </c>
      <c r="FO4" s="486">
        <f>'Form 9'!$G$34</f>
        <v>0</v>
      </c>
      <c r="FP4" s="486">
        <f>'Form 9'!$G$36</f>
        <v>0</v>
      </c>
      <c r="FQ4" s="486">
        <f>'Form 9'!$G$38</f>
        <v>0</v>
      </c>
      <c r="FR4" s="486">
        <f>'Form 9'!$G$40</f>
        <v>0</v>
      </c>
      <c r="FS4" s="486">
        <f>'Form 9'!$G$42</f>
        <v>0</v>
      </c>
      <c r="FT4" s="486">
        <f>'Form 9'!$G$44</f>
        <v>0</v>
      </c>
      <c r="FU4" s="486">
        <f>'Form 9'!$G$46</f>
        <v>0</v>
      </c>
      <c r="FV4" s="486">
        <f>'Form 9'!$G$48</f>
        <v>0</v>
      </c>
      <c r="FW4" s="486">
        <f>'Form 9'!$G$49</f>
        <v>0</v>
      </c>
      <c r="FX4" s="486">
        <f>'Form 9'!$G$54</f>
        <v>0</v>
      </c>
      <c r="FY4" s="486">
        <f>'Form 9'!$G$56</f>
        <v>0</v>
      </c>
      <c r="FZ4" s="486">
        <f>'Form 9'!$G$58</f>
        <v>0</v>
      </c>
      <c r="GA4" s="486">
        <f>'Form 9'!$G$60</f>
        <v>0</v>
      </c>
      <c r="GB4" s="486">
        <f>'Form 9'!$G$62</f>
        <v>0</v>
      </c>
      <c r="GC4" s="486">
        <f>'Form 9'!$G$66</f>
        <v>0</v>
      </c>
      <c r="GD4" s="486">
        <f>'Form 9'!$G$68</f>
        <v>0</v>
      </c>
      <c r="GE4" s="486">
        <f>'Form 9'!$G$70</f>
        <v>0</v>
      </c>
      <c r="GF4" s="486">
        <f>'Form 9'!$G$72</f>
        <v>0</v>
      </c>
      <c r="GG4" s="486">
        <f>'Form 9'!$G$74</f>
        <v>0</v>
      </c>
      <c r="GH4" s="486">
        <f>'Form 9'!$G$80</f>
        <v>0</v>
      </c>
      <c r="GI4" s="486">
        <f>'Form 9'!$G$82</f>
        <v>0</v>
      </c>
      <c r="GJ4" s="486">
        <f>'Form 9'!$G$86</f>
        <v>0</v>
      </c>
      <c r="GK4" s="486">
        <f>'Form 10'!$G$31</f>
        <v>0</v>
      </c>
      <c r="GL4" s="459">
        <f>'Form 10'!$G$32</f>
        <v>0</v>
      </c>
      <c r="GM4" s="459">
        <f>'Form 10'!$G$33</f>
        <v>0</v>
      </c>
      <c r="GN4" s="459">
        <f>'Form 10'!$G$34</f>
        <v>0</v>
      </c>
      <c r="GO4" s="459">
        <f>'Form 10'!$G$35</f>
        <v>0</v>
      </c>
      <c r="GP4" s="460">
        <f>IF(snow_peak&gt;0,snow_peak&amp;'Delivery Sheet'!$GP$7&amp;'Form 11'!$H$29&amp;'Delivery Sheet'!$GP$8&amp;'Form 11'!$I$29&amp;'Delivery Sheet'!$GP$9,0)</f>
        <v>0</v>
      </c>
      <c r="GQ4" s="460">
        <f>IF(pvc_6by3m&gt;0,pvc_6by3m&amp;'Delivery Sheet'!$GP$7&amp;'Form 11'!$H$30&amp;'Delivery Sheet'!$GP$8&amp;'Form 11'!$I$30&amp;'Delivery Sheet'!$GP$9,0)</f>
        <v>0</v>
      </c>
      <c r="GR4" s="460">
        <f>IF(pvc_5m&gt;0,pvc_5m&amp;'Delivery Sheet'!$GP$7&amp;'Form 11'!$H$31&amp;'Delivery Sheet'!$GP$8&amp;'Form 11'!$I$31&amp;'Delivery Sheet'!$GP$9,0)</f>
        <v>0</v>
      </c>
      <c r="GS4" s="460">
        <f>IF(pvc_10by5m&gt;0,pvc_10by5m&amp;'Delivery Sheet'!$GP$7&amp;'Form 11'!$H$32&amp;'Delivery Sheet'!$GP$8&amp;'Form 11'!$I$32&amp;'Delivery Sheet'!$GP$9,0)</f>
        <v>0</v>
      </c>
      <c r="GT4" s="460">
        <f>IF(pvc_15by5m&gt;0,pvc_10by5m&amp;'Delivery Sheet'!$GP$7&amp;'Form 11'!$H$33&amp;'Delivery Sheet'!$GP$8&amp;'Form 11'!$I$33&amp;'Delivery Sheet'!$GP$9,0)</f>
        <v>0</v>
      </c>
      <c r="GU4" s="460">
        <f>IF(pvc_20by5m&gt;0,pvc_20by5m&amp;'Delivery Sheet'!$GP$7&amp;'Form 11'!$H$34&amp;'Delivery Sheet'!$GP$8&amp;'Form 11'!$I$34&amp;'Delivery Sheet'!$GP$9,0)</f>
        <v>0</v>
      </c>
      <c r="GV4" s="460">
        <f>IF(Glass_6by5m&gt;0,Glass_6by5m&amp;'Delivery Sheet'!$GP$7&amp;'Form 11'!$H$35&amp;'Delivery Sheet'!$GP$8&amp;'Form 11'!$I$35&amp;'Delivery Sheet'!$GP$9,0)</f>
        <v>0</v>
      </c>
      <c r="GW4" s="460">
        <f>IF(Glass_10by5m&gt;0,Glass_10by5m&amp;'Delivery Sheet'!$GP$7&amp;'Form 11'!$H$36&amp;'Delivery Sheet'!$GP$8&amp;'Form 11'!$I$36&amp;'Delivery Sheet'!$GP$9,0)</f>
        <v>0</v>
      </c>
      <c r="GX4" s="460">
        <f>IF(Glass_15by5m&gt;0,Glass_15by5m&amp;'Delivery Sheet'!$GP$7&amp;'Form 11'!$H$37&amp;'Delivery Sheet'!$GP$8&amp;'Form 11'!$I$37&amp;'Delivery Sheet'!$GP$9,0)</f>
        <v>0</v>
      </c>
      <c r="GY4" s="460">
        <f>IF(Glass_20by5m&gt;0,Glass_20by5m&amp;'Delivery Sheet'!$GP$7&amp;'Form 11'!$H$38&amp;'Delivery Sheet'!$GP$8&amp;'Form 11'!$I$38&amp;'Delivery Sheet'!$GP$9,0)</f>
        <v>0</v>
      </c>
      <c r="GZ4" s="460">
        <f>IF(Glass_30by5m&gt;0,Glass_30by5m&amp;'Delivery Sheet'!$GP$7&amp;'Form 11'!$H$39&amp;'Delivery Sheet'!$GP$8&amp;'Form 11'!$I$39&amp;'Delivery Sheet'!$GP$9,0)</f>
        <v>0</v>
      </c>
      <c r="HA4" s="459">
        <f>double_glassdoor</f>
        <v>0</v>
      </c>
      <c r="HB4" s="459">
        <f>wood_floorm²</f>
        <v>0</v>
      </c>
      <c r="HC4" s="494"/>
      <c r="HD4" s="486">
        <f>Astro_turfm²</f>
        <v>0</v>
      </c>
      <c r="HE4" s="461">
        <f>pickt_fence</f>
        <v>0</v>
      </c>
    </row>
    <row r="5" spans="1:213" ht="14.5" customHeight="1" x14ac:dyDescent="0.2">
      <c r="A5" t="s">
        <v>464</v>
      </c>
      <c r="B5" t="s">
        <v>45</v>
      </c>
      <c r="S5" s="361" t="s">
        <v>500</v>
      </c>
      <c r="T5" s="361" t="s">
        <v>500</v>
      </c>
      <c r="U5" s="361" t="s">
        <v>500</v>
      </c>
      <c r="V5" s="361" t="s">
        <v>500</v>
      </c>
    </row>
    <row r="6" spans="1:213" ht="14.5" customHeight="1" x14ac:dyDescent="0.2">
      <c r="S6" s="62" t="s">
        <v>45</v>
      </c>
      <c r="T6" s="62" t="s">
        <v>45</v>
      </c>
      <c r="U6" s="62" t="s">
        <v>45</v>
      </c>
      <c r="V6" s="62" t="s">
        <v>45</v>
      </c>
      <c r="GP6" s="360" t="s">
        <v>45</v>
      </c>
    </row>
    <row r="7" spans="1:213" ht="16.25" customHeight="1" x14ac:dyDescent="0.2">
      <c r="S7" s="62"/>
      <c r="T7" s="62"/>
      <c r="U7" s="62"/>
      <c r="V7" s="62"/>
      <c r="GP7" s="360" t="s">
        <v>560</v>
      </c>
    </row>
    <row r="8" spans="1:213" ht="16" x14ac:dyDescent="0.2">
      <c r="GP8" s="360" t="s">
        <v>558</v>
      </c>
    </row>
    <row r="9" spans="1:213" ht="16" x14ac:dyDescent="0.2">
      <c r="GP9" s="360" t="s">
        <v>559</v>
      </c>
    </row>
    <row r="10" spans="1:213" ht="15" customHeight="1" x14ac:dyDescent="0.2">
      <c r="T10" s="489"/>
      <c r="U10" s="489"/>
      <c r="V10" s="489"/>
      <c r="GK10" s="165"/>
      <c r="GL10" s="165"/>
      <c r="GM10" s="165"/>
      <c r="GN10" s="165"/>
      <c r="GO10" s="165"/>
    </row>
    <row r="11" spans="1:213" ht="15" customHeight="1" x14ac:dyDescent="0.2">
      <c r="T11" s="489"/>
      <c r="U11" s="489"/>
      <c r="V11" s="489"/>
      <c r="GK11" s="165"/>
      <c r="GL11" s="165"/>
      <c r="GM11" s="165"/>
      <c r="GN11" s="165"/>
      <c r="GO11" s="165"/>
    </row>
    <row r="12" spans="1:213" ht="15" customHeight="1" x14ac:dyDescent="0.2">
      <c r="T12" s="165"/>
      <c r="U12" s="165"/>
      <c r="V12" s="165"/>
      <c r="GK12" s="165"/>
      <c r="GL12" s="165"/>
      <c r="GM12" s="165"/>
      <c r="GN12" s="165"/>
      <c r="GO12" s="165"/>
    </row>
    <row r="13" spans="1:213" ht="15" customHeight="1" x14ac:dyDescent="0.2">
      <c r="T13" s="165"/>
      <c r="U13" s="165"/>
      <c r="V13" s="165"/>
      <c r="GK13" s="165"/>
      <c r="GL13" s="165"/>
      <c r="GM13" s="165"/>
      <c r="GN13" s="165"/>
      <c r="GO13" s="165"/>
    </row>
    <row r="14" spans="1:213" ht="20" x14ac:dyDescent="0.25">
      <c r="GK14" s="74"/>
      <c r="GL14" s="74"/>
      <c r="GM14" s="74"/>
      <c r="GN14" s="74"/>
      <c r="GO14" s="74"/>
    </row>
  </sheetData>
  <sheetProtection algorithmName="SHA-512" hashValue="2jOnzORtf5K3cpHXAbc8SRoS4MGWeNnId6fV54iWZUXOZ4oPXdXh5A5eVP75vaH7etS1oyURkcCZZ1ABz2cqSQ==" saltValue="lFSiKrBPCDTy9y7uccRbmg==" spinCount="100000" sheet="1" objects="1" scenarios="1"/>
  <mergeCells count="14">
    <mergeCell ref="W2:Y2"/>
    <mergeCell ref="Z1:DM1"/>
    <mergeCell ref="W1:Y1"/>
    <mergeCell ref="Q1:R1"/>
    <mergeCell ref="A2:I2"/>
    <mergeCell ref="J2:N2"/>
    <mergeCell ref="O2:P2"/>
    <mergeCell ref="S2:U2"/>
    <mergeCell ref="O1:P1"/>
    <mergeCell ref="GP1:HE1"/>
    <mergeCell ref="DN1:DU1"/>
    <mergeCell ref="FM1:GJ1"/>
    <mergeCell ref="S1:U1"/>
    <mergeCell ref="DV1:FL1"/>
  </mergeCells>
  <phoneticPr fontId="81" type="noConversion"/>
  <conditionalFormatting sqref="A4:XFD4">
    <cfRule type="cellIs" dxfId="2" priority="5" operator="equal">
      <formula>0</formula>
    </cfRule>
  </conditionalFormatting>
  <conditionalFormatting sqref="J4:K4">
    <cfRule type="cellIs" dxfId="1" priority="3" operator="equal">
      <formula>0</formula>
    </cfRule>
  </conditionalFormatting>
  <conditionalFormatting sqref="S4:V4">
    <cfRule type="cellIs" dxfId="0" priority="2" operator="equal">
      <formula>0</formula>
    </cfRule>
  </conditionalFormatting>
  <pageMargins left="0.70866141732283472" right="0.70866141732283472" top="0.74803149606299213" bottom="0.74803149606299213" header="0.31496062992125984" footer="0.31496062992125984"/>
  <pageSetup paperSize="9" scale="10" orientation="landscape" r:id="rId1"/>
  <colBreaks count="4" manualBreakCount="4">
    <brk id="18" max="3" man="1"/>
    <brk id="25" max="3" man="1"/>
    <brk id="83" max="3" man="1"/>
    <brk id="125" max="3" man="1"/>
  </colBreaks>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4" baseType="variant">
      <vt:variant>
        <vt:lpstr>Worksheets</vt:lpstr>
      </vt:variant>
      <vt:variant>
        <vt:i4>17</vt:i4>
      </vt:variant>
      <vt:variant>
        <vt:lpstr>Named Ranges</vt:lpstr>
      </vt:variant>
      <vt:variant>
        <vt:i4>71</vt:i4>
      </vt:variant>
    </vt:vector>
  </HeadingPairs>
  <TitlesOfParts>
    <vt:vector size="88" baseType="lpstr">
      <vt:lpstr>Cover Page</vt:lpstr>
      <vt:lpstr>Summary</vt:lpstr>
      <vt:lpstr>Form 2</vt:lpstr>
      <vt:lpstr>Form 2A</vt:lpstr>
      <vt:lpstr>Form 3</vt:lpstr>
      <vt:lpstr>Form 3a</vt:lpstr>
      <vt:lpstr>Form 4</vt:lpstr>
      <vt:lpstr>Form 5a</vt:lpstr>
      <vt:lpstr>Form 6</vt:lpstr>
      <vt:lpstr>Form 7</vt:lpstr>
      <vt:lpstr>Form 7a</vt:lpstr>
      <vt:lpstr>Form 9</vt:lpstr>
      <vt:lpstr>Form 10</vt:lpstr>
      <vt:lpstr>Form 11</vt:lpstr>
      <vt:lpstr>Form 11a</vt:lpstr>
      <vt:lpstr>Source list</vt:lpstr>
      <vt:lpstr>Delivery Sheet</vt:lpstr>
      <vt:lpstr>address_1</vt:lpstr>
      <vt:lpstr>Address_2</vt:lpstr>
      <vt:lpstr>Address_3</vt:lpstr>
      <vt:lpstr>Astro_turfm²</vt:lpstr>
      <vt:lpstr>Carpet_1</vt:lpstr>
      <vt:lpstr>Carpet_2</vt:lpstr>
      <vt:lpstr>Carpet_Size</vt:lpstr>
      <vt:lpstr>Cocontact_no</vt:lpstr>
      <vt:lpstr>Company_name</vt:lpstr>
      <vt:lpstr>Contact_no</vt:lpstr>
      <vt:lpstr>double_glassdoor</vt:lpstr>
      <vt:lpstr>extra_fascianame</vt:lpstr>
      <vt:lpstr>fabrban_3m</vt:lpstr>
      <vt:lpstr>fasca_name</vt:lpstr>
      <vt:lpstr>fascia_3m</vt:lpstr>
      <vt:lpstr>fascia_logo</vt:lpstr>
      <vt:lpstr>Form_10</vt:lpstr>
      <vt:lpstr>Form_11</vt:lpstr>
      <vt:lpstr>Form_2</vt:lpstr>
      <vt:lpstr>Form_2a</vt:lpstr>
      <vt:lpstr>Form_3</vt:lpstr>
      <vt:lpstr>Form_4</vt:lpstr>
      <vt:lpstr>Form_5a</vt:lpstr>
      <vt:lpstr>Form_6</vt:lpstr>
      <vt:lpstr>Form_7</vt:lpstr>
      <vt:lpstr>Form_9</vt:lpstr>
      <vt:lpstr>Glass_10by5m</vt:lpstr>
      <vt:lpstr>Glass_15by5m</vt:lpstr>
      <vt:lpstr>Glass_20by5m</vt:lpstr>
      <vt:lpstr>Glass_30by5m</vt:lpstr>
      <vt:lpstr>Glass_6by5m</vt:lpstr>
      <vt:lpstr>graphic_panelfull</vt:lpstr>
      <vt:lpstr>Hall_no.</vt:lpstr>
      <vt:lpstr>logo_fascia</vt:lpstr>
      <vt:lpstr>Order_Ref</vt:lpstr>
      <vt:lpstr>pay_credit</vt:lpstr>
      <vt:lpstr>pay_eft</vt:lpstr>
      <vt:lpstr>pickt_fence</vt:lpstr>
      <vt:lpstr>'Cover Page'!Print_Area</vt:lpstr>
      <vt:lpstr>'Delivery Sheet'!Print_Area</vt:lpstr>
      <vt:lpstr>'Form 10'!Print_Area</vt:lpstr>
      <vt:lpstr>'Form 11'!Print_Area</vt:lpstr>
      <vt:lpstr>'Form 11a'!Print_Area</vt:lpstr>
      <vt:lpstr>'Form 2'!Print_Area</vt:lpstr>
      <vt:lpstr>'Form 2A'!Print_Area</vt:lpstr>
      <vt:lpstr>'Form 3'!Print_Area</vt:lpstr>
      <vt:lpstr>'Form 3a'!Print_Area</vt:lpstr>
      <vt:lpstr>'Form 4'!Print_Area</vt:lpstr>
      <vt:lpstr>'Form 5a'!Print_Area</vt:lpstr>
      <vt:lpstr>'Form 6'!Print_Area</vt:lpstr>
      <vt:lpstr>'Form 7'!Print_Area</vt:lpstr>
      <vt:lpstr>'Form 7a'!Print_Area</vt:lpstr>
      <vt:lpstr>'Form 9'!Print_Area</vt:lpstr>
      <vt:lpstr>Summary!Print_Area</vt:lpstr>
      <vt:lpstr>pvc_10by5m</vt:lpstr>
      <vt:lpstr>pvc_15by5m</vt:lpstr>
      <vt:lpstr>pvc_20by5m</vt:lpstr>
      <vt:lpstr>pvc_3m</vt:lpstr>
      <vt:lpstr>pvc_5m</vt:lpstr>
      <vt:lpstr>pvc_6by3m</vt:lpstr>
      <vt:lpstr>pvc_6by5m</vt:lpstr>
      <vt:lpstr>Site_contact</vt:lpstr>
      <vt:lpstr>Site_contactno</vt:lpstr>
      <vt:lpstr>snow_peak</vt:lpstr>
      <vt:lpstr>Stand_no</vt:lpstr>
      <vt:lpstr>sub_total</vt:lpstr>
      <vt:lpstr>surcharge</vt:lpstr>
      <vt:lpstr>Surcharge_total</vt:lpstr>
      <vt:lpstr>VAT_no</vt:lpstr>
      <vt:lpstr>wood_floorm²</vt:lpstr>
      <vt:lpstr>wooden_floor</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Gerard Roosenschoon</dc:creator>
  <cp:lastModifiedBy>DEVI PAULSEN ABBOTT</cp:lastModifiedBy>
  <cp:lastPrinted>2024-07-12T03:58:17Z</cp:lastPrinted>
  <dcterms:created xsi:type="dcterms:W3CDTF">2022-10-04T20:08:22Z</dcterms:created>
  <dcterms:modified xsi:type="dcterms:W3CDTF">2024-07-22T11:54:00Z</dcterms:modified>
</cp:coreProperties>
</file>